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WIC\"/>
    </mc:Choice>
  </mc:AlternateContent>
  <xr:revisionPtr revIDLastSave="0" documentId="8_{3DE458BF-1504-4267-856C-EFE90D36A01E}" xr6:coauthVersionLast="47" xr6:coauthVersionMax="47" xr10:uidLastSave="{00000000-0000-0000-0000-000000000000}"/>
  <bookViews>
    <workbookView xWindow="650" yWindow="230" windowWidth="16830" windowHeight="10080" tabRatio="868" firstSheet="9" activeTab="12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M5" i="12"/>
  <c r="L5" i="12"/>
  <c r="K5" i="12"/>
  <c r="I5" i="12"/>
  <c r="G5" i="12"/>
  <c r="F5" i="12"/>
  <c r="E5" i="12"/>
  <c r="D5" i="12"/>
  <c r="C5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M5" i="3"/>
  <c r="L5" i="3"/>
  <c r="K5" i="3"/>
  <c r="I5" i="3"/>
  <c r="G5" i="3"/>
  <c r="F5" i="3"/>
  <c r="E5" i="3"/>
  <c r="D5" i="3"/>
  <c r="C5" i="3"/>
  <c r="A3" i="3"/>
  <c r="A2" i="3"/>
  <c r="J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M5" i="4"/>
  <c r="L5" i="4"/>
  <c r="K5" i="4"/>
  <c r="I5" i="4"/>
  <c r="G5" i="4"/>
  <c r="F5" i="4"/>
  <c r="E5" i="4"/>
  <c r="D5" i="4"/>
  <c r="C5" i="4"/>
  <c r="A3" i="4"/>
  <c r="A2" i="4"/>
  <c r="J5" i="4" s="1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M5" i="5"/>
  <c r="L5" i="5"/>
  <c r="K5" i="5"/>
  <c r="I5" i="5"/>
  <c r="G5" i="5"/>
  <c r="F5" i="5"/>
  <c r="E5" i="5"/>
  <c r="D5" i="5"/>
  <c r="C5" i="5"/>
  <c r="A3" i="5"/>
  <c r="A2" i="5"/>
  <c r="J5" i="5" s="1"/>
  <c r="N102" i="6"/>
  <c r="A102" i="6"/>
  <c r="N101" i="6"/>
  <c r="A101" i="6"/>
  <c r="N100" i="6"/>
  <c r="A100" i="6"/>
  <c r="N99" i="6"/>
  <c r="A99" i="6"/>
  <c r="N98" i="6"/>
  <c r="A98" i="6"/>
  <c r="N97" i="6"/>
  <c r="A97" i="6"/>
  <c r="N96" i="6"/>
  <c r="A96" i="6"/>
  <c r="N95" i="6"/>
  <c r="A95" i="6"/>
  <c r="N94" i="6"/>
  <c r="A94" i="6"/>
  <c r="N93" i="6"/>
  <c r="A93" i="6"/>
  <c r="N92" i="6"/>
  <c r="A92" i="6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M5" i="6"/>
  <c r="L5" i="6"/>
  <c r="K5" i="6"/>
  <c r="I5" i="6"/>
  <c r="G5" i="6"/>
  <c r="F5" i="6"/>
  <c r="E5" i="6"/>
  <c r="D5" i="6"/>
  <c r="C5" i="6"/>
  <c r="A3" i="6"/>
  <c r="A2" i="6"/>
  <c r="J5" i="6" s="1"/>
  <c r="N102" i="7"/>
  <c r="A102" i="7"/>
  <c r="N101" i="7"/>
  <c r="A101" i="7"/>
  <c r="N100" i="7"/>
  <c r="A100" i="7"/>
  <c r="N99" i="7"/>
  <c r="A99" i="7"/>
  <c r="N98" i="7"/>
  <c r="A98" i="7"/>
  <c r="N97" i="7"/>
  <c r="A97" i="7"/>
  <c r="N96" i="7"/>
  <c r="A96" i="7"/>
  <c r="N95" i="7"/>
  <c r="A95" i="7"/>
  <c r="N94" i="7"/>
  <c r="A94" i="7"/>
  <c r="N93" i="7"/>
  <c r="A93" i="7"/>
  <c r="N92" i="7"/>
  <c r="A92" i="7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M5" i="7"/>
  <c r="L5" i="7"/>
  <c r="K5" i="7"/>
  <c r="I5" i="7"/>
  <c r="G5" i="7"/>
  <c r="F5" i="7"/>
  <c r="E5" i="7"/>
  <c r="D5" i="7"/>
  <c r="C5" i="7"/>
  <c r="A3" i="7"/>
  <c r="A2" i="7"/>
  <c r="J5" i="7" s="1"/>
  <c r="N102" i="17"/>
  <c r="A102" i="17"/>
  <c r="N101" i="17"/>
  <c r="A101" i="17"/>
  <c r="N100" i="17"/>
  <c r="A100" i="17"/>
  <c r="N99" i="17"/>
  <c r="A99" i="17"/>
  <c r="N98" i="17"/>
  <c r="A98" i="17"/>
  <c r="N97" i="17"/>
  <c r="A97" i="17"/>
  <c r="N96" i="17"/>
  <c r="A96" i="17"/>
  <c r="N95" i="17"/>
  <c r="A95" i="17"/>
  <c r="N94" i="17"/>
  <c r="A94" i="17"/>
  <c r="N93" i="17"/>
  <c r="A93" i="17"/>
  <c r="N92" i="17"/>
  <c r="A92" i="1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M5" i="17"/>
  <c r="L5" i="17"/>
  <c r="K5" i="17"/>
  <c r="I5" i="17"/>
  <c r="G5" i="17"/>
  <c r="F5" i="17"/>
  <c r="E5" i="17"/>
  <c r="D5" i="17"/>
  <c r="C5" i="17"/>
  <c r="A3" i="17"/>
  <c r="A2" i="17"/>
  <c r="J5" i="17" s="1"/>
  <c r="N102" i="16"/>
  <c r="A102" i="16"/>
  <c r="N101" i="16"/>
  <c r="A101" i="16"/>
  <c r="N100" i="16"/>
  <c r="A100" i="16"/>
  <c r="N99" i="16"/>
  <c r="A99" i="16"/>
  <c r="N98" i="16"/>
  <c r="A98" i="16"/>
  <c r="N97" i="16"/>
  <c r="A97" i="16"/>
  <c r="N96" i="16"/>
  <c r="A96" i="16"/>
  <c r="N95" i="16"/>
  <c r="A95" i="16"/>
  <c r="N94" i="16"/>
  <c r="A94" i="16"/>
  <c r="N93" i="16"/>
  <c r="A93" i="16"/>
  <c r="N92" i="16"/>
  <c r="A92" i="16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M5" i="16"/>
  <c r="L5" i="16"/>
  <c r="K5" i="16"/>
  <c r="I5" i="16"/>
  <c r="G5" i="16"/>
  <c r="F5" i="16"/>
  <c r="E5" i="16"/>
  <c r="D5" i="16"/>
  <c r="C5" i="16"/>
  <c r="A3" i="16"/>
  <c r="A2" i="16"/>
  <c r="J5" i="16" s="1"/>
  <c r="N102" i="15"/>
  <c r="A102" i="15"/>
  <c r="N101" i="15"/>
  <c r="A101" i="15"/>
  <c r="N100" i="15"/>
  <c r="A100" i="15"/>
  <c r="N99" i="15"/>
  <c r="A99" i="15"/>
  <c r="N98" i="15"/>
  <c r="A98" i="15"/>
  <c r="N97" i="15"/>
  <c r="A97" i="15"/>
  <c r="N96" i="15"/>
  <c r="A96" i="15"/>
  <c r="N95" i="15"/>
  <c r="A95" i="15"/>
  <c r="N94" i="15"/>
  <c r="A94" i="15"/>
  <c r="N93" i="15"/>
  <c r="A93" i="15"/>
  <c r="N92" i="15"/>
  <c r="A92" i="15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M5" i="15"/>
  <c r="L5" i="15"/>
  <c r="K5" i="15"/>
  <c r="I5" i="15"/>
  <c r="G5" i="15"/>
  <c r="F5" i="15"/>
  <c r="E5" i="15"/>
  <c r="D5" i="15"/>
  <c r="C5" i="15"/>
  <c r="A3" i="15"/>
  <c r="A2" i="15"/>
  <c r="J5" i="15" s="1"/>
  <c r="N102" i="8"/>
  <c r="A102" i="8"/>
  <c r="N101" i="8"/>
  <c r="A101" i="8"/>
  <c r="N100" i="8"/>
  <c r="A100" i="8"/>
  <c r="N99" i="8"/>
  <c r="A99" i="8"/>
  <c r="N98" i="8"/>
  <c r="A98" i="8"/>
  <c r="N97" i="8"/>
  <c r="A97" i="8"/>
  <c r="N96" i="8"/>
  <c r="A96" i="8"/>
  <c r="N95" i="8"/>
  <c r="A95" i="8"/>
  <c r="N94" i="8"/>
  <c r="A94" i="8"/>
  <c r="N93" i="8"/>
  <c r="A93" i="8"/>
  <c r="N92" i="8"/>
  <c r="A92" i="8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M5" i="8"/>
  <c r="L5" i="8"/>
  <c r="K5" i="8"/>
  <c r="I5" i="8"/>
  <c r="G5" i="8"/>
  <c r="F5" i="8"/>
  <c r="E5" i="8"/>
  <c r="D5" i="8"/>
  <c r="C5" i="8"/>
  <c r="A3" i="8"/>
  <c r="A2" i="8"/>
  <c r="J5" i="8" s="1"/>
  <c r="N102" i="9"/>
  <c r="A102" i="9"/>
  <c r="N101" i="9"/>
  <c r="A101" i="9"/>
  <c r="N100" i="9"/>
  <c r="A100" i="9"/>
  <c r="N99" i="9"/>
  <c r="A99" i="9"/>
  <c r="N98" i="9"/>
  <c r="A98" i="9"/>
  <c r="N97" i="9"/>
  <c r="A97" i="9"/>
  <c r="N96" i="9"/>
  <c r="A96" i="9"/>
  <c r="N95" i="9"/>
  <c r="A95" i="9"/>
  <c r="N94" i="9"/>
  <c r="A94" i="9"/>
  <c r="N93" i="9"/>
  <c r="A93" i="9"/>
  <c r="N92" i="9"/>
  <c r="A92" i="9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M5" i="9"/>
  <c r="L5" i="9"/>
  <c r="K5" i="9"/>
  <c r="I5" i="9"/>
  <c r="G5" i="9"/>
  <c r="F5" i="9"/>
  <c r="E5" i="9"/>
  <c r="D5" i="9"/>
  <c r="C5" i="9"/>
  <c r="A3" i="9"/>
  <c r="A2" i="9"/>
  <c r="J5" i="9" s="1"/>
  <c r="N102" i="10"/>
  <c r="A102" i="10"/>
  <c r="N101" i="10"/>
  <c r="A101" i="10"/>
  <c r="N100" i="10"/>
  <c r="A100" i="10"/>
  <c r="N99" i="10"/>
  <c r="A99" i="10"/>
  <c r="N98" i="10"/>
  <c r="A98" i="10"/>
  <c r="N97" i="10"/>
  <c r="A97" i="10"/>
  <c r="N96" i="10"/>
  <c r="A96" i="10"/>
  <c r="N95" i="10"/>
  <c r="A95" i="10"/>
  <c r="N94" i="10"/>
  <c r="A94" i="10"/>
  <c r="N93" i="10"/>
  <c r="A93" i="10"/>
  <c r="N92" i="10"/>
  <c r="A92" i="10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M5" i="10"/>
  <c r="L5" i="10"/>
  <c r="K5" i="10"/>
  <c r="I5" i="10"/>
  <c r="G5" i="10"/>
  <c r="F5" i="10"/>
  <c r="E5" i="10"/>
  <c r="D5" i="10"/>
  <c r="C5" i="10"/>
  <c r="A3" i="10"/>
  <c r="A2" i="10"/>
  <c r="J5" i="10" s="1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M5" i="14"/>
  <c r="L5" i="14"/>
  <c r="K5" i="14"/>
  <c r="I5" i="14"/>
  <c r="G5" i="14"/>
  <c r="F5" i="14"/>
  <c r="E5" i="14"/>
  <c r="D5" i="14"/>
  <c r="C5" i="14"/>
  <c r="A3" i="14"/>
  <c r="A2" i="14"/>
  <c r="J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M5" i="13"/>
  <c r="L5" i="13"/>
  <c r="K5" i="13"/>
  <c r="I5" i="13"/>
  <c r="G5" i="13"/>
  <c r="F5" i="13"/>
  <c r="E5" i="13"/>
  <c r="D5" i="13"/>
  <c r="C5" i="13"/>
  <c r="A3" i="13"/>
  <c r="A2" i="13"/>
  <c r="J5" i="13" s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5" i="1"/>
  <c r="L5" i="1"/>
  <c r="K5" i="1"/>
  <c r="J5" i="1"/>
  <c r="I5" i="1"/>
  <c r="H5" i="1"/>
  <c r="G5" i="1"/>
  <c r="F5" i="1"/>
  <c r="E5" i="1"/>
  <c r="D5" i="1"/>
  <c r="C5" i="1"/>
  <c r="B5" i="1"/>
  <c r="H5" i="13" l="1"/>
  <c r="H5" i="14"/>
  <c r="H5" i="10"/>
  <c r="H5" i="9"/>
  <c r="H5" i="8"/>
  <c r="H5" i="15"/>
  <c r="H5" i="16"/>
  <c r="H5" i="17"/>
  <c r="H5" i="7"/>
  <c r="H5" i="6"/>
  <c r="H5" i="5"/>
  <c r="H5" i="4"/>
  <c r="H5" i="3"/>
  <c r="H5" i="12"/>
  <c r="B5" i="13"/>
  <c r="B5" i="14"/>
  <c r="B5" i="10"/>
  <c r="B5" i="9"/>
  <c r="B5" i="8"/>
  <c r="B5" i="15"/>
  <c r="B5" i="16"/>
  <c r="B5" i="17"/>
  <c r="B5" i="7"/>
  <c r="B5" i="6"/>
  <c r="B5" i="5"/>
  <c r="B5" i="4"/>
  <c r="B5" i="3"/>
  <c r="B5" i="12"/>
</calcChain>
</file>

<file path=xl/sharedStrings.xml><?xml version="1.0" encoding="utf-8"?>
<sst xmlns="http://schemas.openxmlformats.org/spreadsheetml/2006/main" count="185" uniqueCount="142">
  <si>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</si>
  <si>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</si>
  <si>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</si>
  <si>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</si>
  <si>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</si>
  <si>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</si>
  <si>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</si>
  <si>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</si>
  <si>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</si>
  <si>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</si>
  <si>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</si>
  <si>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</si>
  <si>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</si>
  <si>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</si>
  <si>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</si>
  <si>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</si>
  <si>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</si>
  <si>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</si>
  <si>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</si>
  <si>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</si>
  <si>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</si>
  <si>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</si>
  <si>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</si>
  <si>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</si>
  <si>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</si>
  <si>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</si>
  <si>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</si>
  <si>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</si>
  <si>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WIC PROGRAM -- Infants Fully Breastfed</t>
  </si>
  <si>
    <t>WIC PROGRAM -- Infants Partially Breastfed</t>
  </si>
  <si>
    <t>WIC PROGRAM --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</si>
  <si>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</si>
  <si>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</si>
  <si>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</si>
  <si>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</si>
  <si>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</si>
  <si>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</si>
  <si>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</si>
  <si>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</si>
  <si>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 xml:space="preserve">This file contains monthly data for the selected fiscal year for each WIC State agency i.e. geographic state, </t>
  </si>
  <si>
    <t xml:space="preserve">Indian tribal organization, and territory.  </t>
  </si>
  <si>
    <t>FISCAL YEAR 2024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</si>
  <si>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</si>
  <si>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</si>
  <si>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</si>
  <si>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</si>
  <si>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</si>
  <si>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</si>
  <si>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</si>
  <si>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</si>
  <si>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</si>
  <si>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</si>
  <si>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</si>
  <si>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</si>
  <si>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</si>
  <si>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</si>
  <si>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</si>
  <si>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</si>
  <si>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</si>
  <si>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</si>
  <si>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</si>
  <si>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</si>
  <si>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</si>
  <si>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</si>
  <si>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</si>
  <si>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</si>
  <si>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</si>
  <si>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</si>
  <si>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</si>
  <si>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</si>
  <si>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</si>
  <si>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</si>
  <si>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</si>
  <si>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</si>
  <si>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</si>
  <si>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</si>
  <si>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</si>
  <si>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</si>
  <si>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</si>
  <si>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</si>
  <si>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</si>
  <si>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</si>
  <si>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</si>
  <si>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</si>
  <si>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</si>
  <si>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</si>
  <si>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</si>
  <si>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</si>
  <si>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</si>
  <si>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</si>
  <si>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</si>
  <si>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</si>
  <si>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</si>
  <si>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</si>
  <si>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</si>
  <si>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</si>
  <si>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</si>
  <si>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</si>
  <si>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</si>
  <si>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</si>
  <si>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</si>
  <si>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</si>
  <si>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</si>
  <si>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</si>
  <si>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</si>
  <si>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</si>
  <si>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</si>
  <si>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</si>
  <si>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</si>
  <si>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</si>
  <si>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</si>
  <si>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</si>
  <si>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</si>
  <si>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</si>
  <si>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</si>
  <si>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</si>
  <si>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</si>
  <si>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</si>
  <si>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</si>
  <si>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</si>
  <si>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</si>
  <si>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</si>
  <si>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</si>
  <si>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</si>
  <si>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</si>
  <si>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</si>
  <si>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</si>
  <si>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</si>
  <si>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</si>
  <si>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</si>
  <si>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</si>
  <si>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</si>
  <si>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</si>
  <si>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</si>
  <si>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</si>
  <si>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</si>
  <si>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</si>
  <si>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</si>
  <si>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</si>
  <si>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October-September</t>
  </si>
  <si>
    <t>This file contains data for October through September of FY 2024.</t>
  </si>
  <si>
    <t>Data as of May 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</si>
</sst>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5" fontId="4" fillId="0" borderId="0" xfId="0" applyNumberFormat="1" applyFont="1"/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3" fontId="7" fillId="0" borderId="12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3" fontId="6" fillId="0" borderId="4" xfId="0" applyNumberFormat="1" applyFont="1" applyBorder="1" applyAlignment="1">
      <alignment horizontal="right" vertical="top"/>
    </xf>
    <xf numFmtId="3" fontId="6" fillId="0" borderId="3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4" fontId="4" fillId="0" borderId="5" xfId="0" applyNumberFormat="1" applyFont="1" applyBorder="1"/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I1" sqref="I1"/>
    </sheetView>
  </sheetViews>
  <sheetFormatPr defaultRowHeight="12.5" x14ac:dyDescent="0.25"/>
  <sheetData>
    <row r="1" spans="1:8" ht="13" x14ac:dyDescent="0.3">
      <c r="A1" s="81" t="s">
        <v>13</v>
      </c>
      <c r="B1" s="81"/>
      <c r="C1" s="81"/>
      <c r="D1" s="81"/>
      <c r="E1" s="81"/>
      <c r="F1" s="81"/>
      <c r="G1" s="81"/>
      <c r="H1" s="81"/>
    </row>
    <row r="3" spans="1:8" ht="14.5" x14ac:dyDescent="0.25">
      <c r="A3" s="79" t="s">
        <v>39</v>
      </c>
    </row>
    <row r="4" spans="1:8" ht="14.5" x14ac:dyDescent="0.35">
      <c r="A4" s="80" t="s">
        <v>40</v>
      </c>
    </row>
    <row r="7" spans="1:8" x14ac:dyDescent="0.25">
      <c r="A7" t="s">
        <v>31</v>
      </c>
    </row>
    <row r="8" spans="1:8" x14ac:dyDescent="0.25">
      <c r="A8" t="s">
        <v>14</v>
      </c>
    </row>
    <row r="9" spans="1:8" x14ac:dyDescent="0.25">
      <c r="A9" t="s">
        <v>34</v>
      </c>
    </row>
    <row r="10" spans="1:8" x14ac:dyDescent="0.25">
      <c r="A10" t="s">
        <v>35</v>
      </c>
    </row>
    <row r="11" spans="1:8" x14ac:dyDescent="0.25">
      <c r="A11" t="s">
        <v>36</v>
      </c>
    </row>
    <row r="12" spans="1:8" x14ac:dyDescent="0.25">
      <c r="A12" t="s">
        <v>15</v>
      </c>
    </row>
    <row r="13" spans="1:8" x14ac:dyDescent="0.25">
      <c r="A13" t="s">
        <v>16</v>
      </c>
    </row>
    <row r="14" spans="1:8" x14ac:dyDescent="0.25">
      <c r="A14" t="s">
        <v>25</v>
      </c>
    </row>
    <row r="15" spans="1:8" x14ac:dyDescent="0.25">
      <c r="A15" t="s">
        <v>26</v>
      </c>
    </row>
    <row r="16" spans="1:8" x14ac:dyDescent="0.25">
      <c r="A16" t="s">
        <v>27</v>
      </c>
    </row>
    <row r="17" spans="1:1" x14ac:dyDescent="0.25">
      <c r="A17" t="s">
        <v>37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24</v>
      </c>
    </row>
    <row r="23" spans="1:1" x14ac:dyDescent="0.25">
      <c r="A23" t="s">
        <v>21</v>
      </c>
    </row>
    <row r="25" spans="1:1" x14ac:dyDescent="0.25">
      <c r="A25" t="s">
        <v>140</v>
      </c>
    </row>
    <row r="26" spans="1:1" x14ac:dyDescent="0.25">
      <c r="A26" t="s">
        <v>141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45200</v>
      </c>
      <c r="C5" s="60">
        <f>DATE(RIGHT(A2,4)-1,11,1)</f>
        <v>45231</v>
      </c>
      <c r="D5" s="60">
        <f>DATE(RIGHT(A2,4)-1,12,1)</f>
        <v>45261</v>
      </c>
      <c r="E5" s="60">
        <f>DATE(RIGHT(A2,4),1,1)</f>
        <v>45292</v>
      </c>
      <c r="F5" s="60">
        <f>DATE(RIGHT(A2,4),2,1)</f>
        <v>45323</v>
      </c>
      <c r="G5" s="60">
        <f>DATE(RIGHT(A2,4),3,1)</f>
        <v>45352</v>
      </c>
      <c r="H5" s="60">
        <f>DATE(RIGHT(A2,4),4,1)</f>
        <v>45383</v>
      </c>
      <c r="I5" s="60">
        <f>DATE(RIGHT(A2,4),5,1)</f>
        <v>45413</v>
      </c>
      <c r="J5" s="60">
        <f>DATE(RIGHT(A2,4),6,1)</f>
        <v>45444</v>
      </c>
      <c r="K5" s="60">
        <f>DATE(RIGHT(A2,4),7,1)</f>
        <v>45474</v>
      </c>
      <c r="L5" s="60">
        <f>DATE(RIGHT(A2,4),8,1)</f>
        <v>45505</v>
      </c>
      <c r="M5" s="60">
        <f>DATE(RIGHT(A2,4),9,1)</f>
        <v>45536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6294</v>
      </c>
      <c r="C6" s="64">
        <v>6191</v>
      </c>
      <c r="D6" s="64">
        <v>6116</v>
      </c>
      <c r="E6" s="64">
        <v>6095</v>
      </c>
      <c r="F6" s="64">
        <v>6091</v>
      </c>
      <c r="G6" s="64">
        <v>6123</v>
      </c>
      <c r="H6" s="64">
        <v>6160</v>
      </c>
      <c r="I6" s="64">
        <v>6226</v>
      </c>
      <c r="J6" s="64">
        <v>6173</v>
      </c>
      <c r="K6" s="64">
        <v>6171</v>
      </c>
      <c r="L6" s="64">
        <v>6183</v>
      </c>
      <c r="M6" s="65">
        <v>6074</v>
      </c>
      <c r="N6" s="63">
        <f t="shared" ref="N6:N102" si="0">IF(SUM(B6:M6)&gt;0,AVERAGE(B6:M6),"0")</f>
        <v>6158.083333333333</v>
      </c>
    </row>
    <row r="7" spans="1:14" ht="12" customHeight="1" x14ac:dyDescent="0.25">
      <c r="A7" s="62" t="str">
        <f>'Pregnant Women Participating'!A7</f>
        <v>Maine</v>
      </c>
      <c r="B7" s="63">
        <v>2221</v>
      </c>
      <c r="C7" s="64">
        <v>2181</v>
      </c>
      <c r="D7" s="64">
        <v>2110</v>
      </c>
      <c r="E7" s="64">
        <v>2091</v>
      </c>
      <c r="F7" s="64">
        <v>2006</v>
      </c>
      <c r="G7" s="64">
        <v>1960</v>
      </c>
      <c r="H7" s="64">
        <v>1955</v>
      </c>
      <c r="I7" s="64">
        <v>1977</v>
      </c>
      <c r="J7" s="64">
        <v>1943</v>
      </c>
      <c r="K7" s="64">
        <v>1974</v>
      </c>
      <c r="L7" s="64">
        <v>1976</v>
      </c>
      <c r="M7" s="65">
        <v>1982</v>
      </c>
      <c r="N7" s="63">
        <f t="shared" si="0"/>
        <v>2031.3333333333333</v>
      </c>
    </row>
    <row r="8" spans="1:14" ht="12" customHeight="1" x14ac:dyDescent="0.25">
      <c r="A8" s="62" t="str">
        <f>'Pregnant Women Participating'!A8</f>
        <v>Massachusetts</v>
      </c>
      <c r="B8" s="63">
        <v>13201</v>
      </c>
      <c r="C8" s="64">
        <v>13076</v>
      </c>
      <c r="D8" s="64">
        <v>12875</v>
      </c>
      <c r="E8" s="64">
        <v>12916</v>
      </c>
      <c r="F8" s="64">
        <v>13043</v>
      </c>
      <c r="G8" s="64">
        <v>13221</v>
      </c>
      <c r="H8" s="64">
        <v>13171</v>
      </c>
      <c r="I8" s="64">
        <v>13222</v>
      </c>
      <c r="J8" s="64">
        <v>13073</v>
      </c>
      <c r="K8" s="64">
        <v>13032</v>
      </c>
      <c r="L8" s="64">
        <v>13014</v>
      </c>
      <c r="M8" s="65">
        <v>12923</v>
      </c>
      <c r="N8" s="63">
        <f t="shared" si="0"/>
        <v>13063.916666666666</v>
      </c>
    </row>
    <row r="9" spans="1:14" ht="12" customHeight="1" x14ac:dyDescent="0.25">
      <c r="A9" s="62" t="str">
        <f>'Pregnant Women Participating'!A9</f>
        <v>New Hampshire</v>
      </c>
      <c r="B9" s="63">
        <v>1343</v>
      </c>
      <c r="C9" s="64">
        <v>1362</v>
      </c>
      <c r="D9" s="64">
        <v>1338</v>
      </c>
      <c r="E9" s="64">
        <v>1345</v>
      </c>
      <c r="F9" s="64">
        <v>1324</v>
      </c>
      <c r="G9" s="64">
        <v>1292</v>
      </c>
      <c r="H9" s="64">
        <v>1311</v>
      </c>
      <c r="I9" s="64">
        <v>1337</v>
      </c>
      <c r="J9" s="64">
        <v>1332</v>
      </c>
      <c r="K9" s="64">
        <v>1313</v>
      </c>
      <c r="L9" s="64">
        <v>1305</v>
      </c>
      <c r="M9" s="65">
        <v>1302</v>
      </c>
      <c r="N9" s="63">
        <f t="shared" si="0"/>
        <v>1325.3333333333333</v>
      </c>
    </row>
    <row r="10" spans="1:14" ht="12" customHeight="1" x14ac:dyDescent="0.25">
      <c r="A10" s="62" t="str">
        <f>'Pregnant Women Participating'!A10</f>
        <v>New York</v>
      </c>
      <c r="B10" s="63">
        <v>39784</v>
      </c>
      <c r="C10" s="64">
        <v>39384</v>
      </c>
      <c r="D10" s="64">
        <v>38967</v>
      </c>
      <c r="E10" s="64">
        <v>39251</v>
      </c>
      <c r="F10" s="64">
        <v>39253</v>
      </c>
      <c r="G10" s="64">
        <v>39411</v>
      </c>
      <c r="H10" s="64">
        <v>39410</v>
      </c>
      <c r="I10" s="64">
        <v>39485</v>
      </c>
      <c r="J10" s="64">
        <v>39003</v>
      </c>
      <c r="K10" s="64">
        <v>39012</v>
      </c>
      <c r="L10" s="64">
        <v>38688</v>
      </c>
      <c r="M10" s="65">
        <v>38519</v>
      </c>
      <c r="N10" s="63">
        <f t="shared" si="0"/>
        <v>39180.583333333336</v>
      </c>
    </row>
    <row r="11" spans="1:14" ht="12" customHeight="1" x14ac:dyDescent="0.25">
      <c r="A11" s="62" t="str">
        <f>'Pregnant Women Participating'!A11</f>
        <v>Rhode Island</v>
      </c>
      <c r="B11" s="63">
        <v>2477</v>
      </c>
      <c r="C11" s="64">
        <v>2448</v>
      </c>
      <c r="D11" s="64">
        <v>2448</v>
      </c>
      <c r="E11" s="64">
        <v>2470</v>
      </c>
      <c r="F11" s="64">
        <v>2525</v>
      </c>
      <c r="G11" s="64">
        <v>2516</v>
      </c>
      <c r="H11" s="64">
        <v>2549</v>
      </c>
      <c r="I11" s="64">
        <v>2588</v>
      </c>
      <c r="J11" s="64">
        <v>2519</v>
      </c>
      <c r="K11" s="64">
        <v>2500</v>
      </c>
      <c r="L11" s="64">
        <v>2475</v>
      </c>
      <c r="M11" s="65">
        <v>2484</v>
      </c>
      <c r="N11" s="63">
        <f t="shared" si="0"/>
        <v>2499.9166666666665</v>
      </c>
    </row>
    <row r="12" spans="1:14" ht="12" customHeight="1" x14ac:dyDescent="0.25">
      <c r="A12" s="62" t="str">
        <f>'Pregnant Women Participating'!A12</f>
        <v>Vermont</v>
      </c>
      <c r="B12" s="63">
        <v>816</v>
      </c>
      <c r="C12" s="64">
        <v>833</v>
      </c>
      <c r="D12" s="64">
        <v>815</v>
      </c>
      <c r="E12" s="64">
        <v>831</v>
      </c>
      <c r="F12" s="64">
        <v>846</v>
      </c>
      <c r="G12" s="64">
        <v>844</v>
      </c>
      <c r="H12" s="64">
        <v>843</v>
      </c>
      <c r="I12" s="64">
        <v>837</v>
      </c>
      <c r="J12" s="64">
        <v>811</v>
      </c>
      <c r="K12" s="64">
        <v>820</v>
      </c>
      <c r="L12" s="64">
        <v>816</v>
      </c>
      <c r="M12" s="65">
        <v>812</v>
      </c>
      <c r="N12" s="63">
        <f t="shared" si="0"/>
        <v>827</v>
      </c>
    </row>
    <row r="13" spans="1:14" ht="12" customHeight="1" x14ac:dyDescent="0.25">
      <c r="A13" s="62" t="str">
        <f>'Pregnant Women Participating'!A13</f>
        <v>Virgin Islands</v>
      </c>
      <c r="B13" s="63">
        <v>176</v>
      </c>
      <c r="C13" s="64">
        <v>166</v>
      </c>
      <c r="D13" s="64">
        <v>165</v>
      </c>
      <c r="E13" s="64">
        <v>159</v>
      </c>
      <c r="F13" s="64">
        <v>158</v>
      </c>
      <c r="G13" s="64">
        <v>163</v>
      </c>
      <c r="H13" s="64">
        <v>157</v>
      </c>
      <c r="I13" s="64">
        <v>165</v>
      </c>
      <c r="J13" s="64">
        <v>166</v>
      </c>
      <c r="K13" s="64">
        <v>165</v>
      </c>
      <c r="L13" s="64">
        <v>174</v>
      </c>
      <c r="M13" s="65">
        <v>175</v>
      </c>
      <c r="N13" s="63">
        <f t="shared" si="0"/>
        <v>165.75</v>
      </c>
    </row>
    <row r="14" spans="1:14" ht="12" customHeight="1" x14ac:dyDescent="0.25">
      <c r="A14" s="62" t="str">
        <f>'Pregnant Women Participating'!A14</f>
        <v>Indian Township, ME</v>
      </c>
      <c r="B14" s="63">
        <v>1</v>
      </c>
      <c r="C14" s="64">
        <v>2</v>
      </c>
      <c r="D14" s="64">
        <v>7</v>
      </c>
      <c r="E14" s="64">
        <v>8</v>
      </c>
      <c r="F14" s="64"/>
      <c r="G14" s="64"/>
      <c r="H14" s="64"/>
      <c r="I14" s="64"/>
      <c r="J14" s="64"/>
      <c r="K14" s="64"/>
      <c r="L14" s="64"/>
      <c r="M14" s="65"/>
      <c r="N14" s="63">
        <f t="shared" si="0"/>
        <v>4.5</v>
      </c>
    </row>
    <row r="15" spans="1:14" ht="12" customHeight="1" x14ac:dyDescent="0.25">
      <c r="A15" s="62" t="str">
        <f>'Pregnant Women Participating'!A15</f>
        <v>Pleasant Point, ME</v>
      </c>
      <c r="B15" s="63">
        <v>7</v>
      </c>
      <c r="C15" s="64">
        <v>7</v>
      </c>
      <c r="D15" s="64">
        <v>8</v>
      </c>
      <c r="E15" s="64">
        <v>7</v>
      </c>
      <c r="F15" s="64">
        <v>7</v>
      </c>
      <c r="G15" s="64">
        <v>8</v>
      </c>
      <c r="H15" s="64">
        <v>9</v>
      </c>
      <c r="I15" s="64">
        <v>8</v>
      </c>
      <c r="J15" s="64">
        <v>4</v>
      </c>
      <c r="K15" s="64">
        <v>4</v>
      </c>
      <c r="L15" s="64">
        <v>4</v>
      </c>
      <c r="M15" s="65">
        <v>4</v>
      </c>
      <c r="N15" s="63">
        <f t="shared" si="0"/>
        <v>6.416666666666667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66320</v>
      </c>
      <c r="C16" s="68">
        <v>65650</v>
      </c>
      <c r="D16" s="68">
        <v>64849</v>
      </c>
      <c r="E16" s="68">
        <v>65173</v>
      </c>
      <c r="F16" s="68">
        <v>65253</v>
      </c>
      <c r="G16" s="68">
        <v>65538</v>
      </c>
      <c r="H16" s="68">
        <v>65565</v>
      </c>
      <c r="I16" s="68">
        <v>65845</v>
      </c>
      <c r="J16" s="68">
        <v>65024</v>
      </c>
      <c r="K16" s="68">
        <v>64991</v>
      </c>
      <c r="L16" s="68">
        <v>64635</v>
      </c>
      <c r="M16" s="69">
        <v>64275</v>
      </c>
      <c r="N16" s="67">
        <f t="shared" si="0"/>
        <v>65259.833333333336</v>
      </c>
    </row>
    <row r="17" spans="1:14" ht="12" customHeight="1" x14ac:dyDescent="0.25">
      <c r="A17" s="62" t="str">
        <f>'Pregnant Women Participating'!A17</f>
        <v>Delaware</v>
      </c>
      <c r="B17" s="63">
        <v>2816</v>
      </c>
      <c r="C17" s="64">
        <v>2821</v>
      </c>
      <c r="D17" s="64">
        <v>2760</v>
      </c>
      <c r="E17" s="64">
        <v>2769</v>
      </c>
      <c r="F17" s="64">
        <v>2807</v>
      </c>
      <c r="G17" s="64">
        <v>2866</v>
      </c>
      <c r="H17" s="64">
        <v>2859</v>
      </c>
      <c r="I17" s="64">
        <v>2923</v>
      </c>
      <c r="J17" s="64">
        <v>2883</v>
      </c>
      <c r="K17" s="64">
        <v>2891</v>
      </c>
      <c r="L17" s="64">
        <v>2885</v>
      </c>
      <c r="M17" s="65">
        <v>2789</v>
      </c>
      <c r="N17" s="63">
        <f t="shared" si="0"/>
        <v>2839.0833333333335</v>
      </c>
    </row>
    <row r="18" spans="1:14" ht="12" customHeight="1" x14ac:dyDescent="0.25">
      <c r="A18" s="62" t="str">
        <f>'Pregnant Women Participating'!A18</f>
        <v>District of Columbia</v>
      </c>
      <c r="B18" s="63">
        <v>1667</v>
      </c>
      <c r="C18" s="64">
        <v>1661</v>
      </c>
      <c r="D18" s="64">
        <v>1613</v>
      </c>
      <c r="E18" s="64">
        <v>1622</v>
      </c>
      <c r="F18" s="64">
        <v>1589</v>
      </c>
      <c r="G18" s="64">
        <v>1559</v>
      </c>
      <c r="H18" s="64">
        <v>1525</v>
      </c>
      <c r="I18" s="64">
        <v>1539</v>
      </c>
      <c r="J18" s="64">
        <v>1531</v>
      </c>
      <c r="K18" s="64">
        <v>1531</v>
      </c>
      <c r="L18" s="64">
        <v>1506</v>
      </c>
      <c r="M18" s="65">
        <v>1536</v>
      </c>
      <c r="N18" s="63">
        <f t="shared" si="0"/>
        <v>1573.25</v>
      </c>
    </row>
    <row r="19" spans="1:14" ht="12" customHeight="1" x14ac:dyDescent="0.25">
      <c r="A19" s="62" t="str">
        <f>'Pregnant Women Participating'!A19</f>
        <v>Maryland</v>
      </c>
      <c r="B19" s="63">
        <v>14064</v>
      </c>
      <c r="C19" s="64">
        <v>13990</v>
      </c>
      <c r="D19" s="64">
        <v>13892</v>
      </c>
      <c r="E19" s="64">
        <v>13872</v>
      </c>
      <c r="F19" s="64">
        <v>13791</v>
      </c>
      <c r="G19" s="64">
        <v>13829</v>
      </c>
      <c r="H19" s="64">
        <v>13918</v>
      </c>
      <c r="I19" s="64">
        <v>14021</v>
      </c>
      <c r="J19" s="64">
        <v>13913</v>
      </c>
      <c r="K19" s="64">
        <v>13829</v>
      </c>
      <c r="L19" s="64">
        <v>13750</v>
      </c>
      <c r="M19" s="65">
        <v>13679</v>
      </c>
      <c r="N19" s="63">
        <f t="shared" si="0"/>
        <v>13879</v>
      </c>
    </row>
    <row r="20" spans="1:14" ht="12" customHeight="1" x14ac:dyDescent="0.25">
      <c r="A20" s="62" t="str">
        <f>'Pregnant Women Participating'!A20</f>
        <v>New Jersey</v>
      </c>
      <c r="B20" s="63">
        <v>16650</v>
      </c>
      <c r="C20" s="64">
        <v>16331</v>
      </c>
      <c r="D20" s="64">
        <v>15778</v>
      </c>
      <c r="E20" s="64">
        <v>15695</v>
      </c>
      <c r="F20" s="64">
        <v>15859</v>
      </c>
      <c r="G20" s="64">
        <v>15950</v>
      </c>
      <c r="H20" s="64">
        <v>16038</v>
      </c>
      <c r="I20" s="64">
        <v>16053</v>
      </c>
      <c r="J20" s="64">
        <v>15828</v>
      </c>
      <c r="K20" s="64">
        <v>15760</v>
      </c>
      <c r="L20" s="64">
        <v>15886</v>
      </c>
      <c r="M20" s="65">
        <v>15819</v>
      </c>
      <c r="N20" s="63">
        <f t="shared" si="0"/>
        <v>15970.583333333334</v>
      </c>
    </row>
    <row r="21" spans="1:14" ht="12" customHeight="1" x14ac:dyDescent="0.25">
      <c r="A21" s="62" t="str">
        <f>'Pregnant Women Participating'!A21</f>
        <v>Pennsylvania</v>
      </c>
      <c r="B21" s="63">
        <v>30357</v>
      </c>
      <c r="C21" s="64">
        <v>30209</v>
      </c>
      <c r="D21" s="64">
        <v>29727</v>
      </c>
      <c r="E21" s="64">
        <v>30062</v>
      </c>
      <c r="F21" s="64">
        <v>30302</v>
      </c>
      <c r="G21" s="64">
        <v>30243</v>
      </c>
      <c r="H21" s="64">
        <v>30610</v>
      </c>
      <c r="I21" s="64">
        <v>30653</v>
      </c>
      <c r="J21" s="64">
        <v>30275</v>
      </c>
      <c r="K21" s="64">
        <v>30293</v>
      </c>
      <c r="L21" s="64">
        <v>30224</v>
      </c>
      <c r="M21" s="65">
        <v>30093</v>
      </c>
      <c r="N21" s="63">
        <f t="shared" si="0"/>
        <v>30254</v>
      </c>
    </row>
    <row r="22" spans="1:14" ht="12" customHeight="1" x14ac:dyDescent="0.25">
      <c r="A22" s="62" t="str">
        <f>'Pregnant Women Participating'!A22</f>
        <v>Puerto Rico</v>
      </c>
      <c r="B22" s="63">
        <v>9612</v>
      </c>
      <c r="C22" s="64">
        <v>9502</v>
      </c>
      <c r="D22" s="64">
        <v>9389</v>
      </c>
      <c r="E22" s="64">
        <v>9506</v>
      </c>
      <c r="F22" s="64">
        <v>9549</v>
      </c>
      <c r="G22" s="64">
        <v>9412</v>
      </c>
      <c r="H22" s="64">
        <v>9483</v>
      </c>
      <c r="I22" s="64">
        <v>9601</v>
      </c>
      <c r="J22" s="64">
        <v>9473</v>
      </c>
      <c r="K22" s="64">
        <v>9390</v>
      </c>
      <c r="L22" s="64">
        <v>9353</v>
      </c>
      <c r="M22" s="65">
        <v>9204</v>
      </c>
      <c r="N22" s="63">
        <f t="shared" si="0"/>
        <v>9456.1666666666661</v>
      </c>
    </row>
    <row r="23" spans="1:14" ht="12" customHeight="1" x14ac:dyDescent="0.25">
      <c r="A23" s="62" t="str">
        <f>'Pregnant Women Participating'!A23</f>
        <v>Virginia</v>
      </c>
      <c r="B23" s="63">
        <v>17797</v>
      </c>
      <c r="C23" s="64">
        <v>17366</v>
      </c>
      <c r="D23" s="64">
        <v>16962</v>
      </c>
      <c r="E23" s="64">
        <v>16979</v>
      </c>
      <c r="F23" s="64">
        <v>17080</v>
      </c>
      <c r="G23" s="64">
        <v>17161</v>
      </c>
      <c r="H23" s="64">
        <v>17260</v>
      </c>
      <c r="I23" s="64">
        <v>17392</v>
      </c>
      <c r="J23" s="64">
        <v>17196</v>
      </c>
      <c r="K23" s="64">
        <v>17263</v>
      </c>
      <c r="L23" s="64">
        <v>17363</v>
      </c>
      <c r="M23" s="65">
        <v>17248</v>
      </c>
      <c r="N23" s="63">
        <f t="shared" si="0"/>
        <v>17255.583333333332</v>
      </c>
    </row>
    <row r="24" spans="1:14" ht="12" customHeight="1" x14ac:dyDescent="0.25">
      <c r="A24" s="62" t="str">
        <f>'Pregnant Women Participating'!A24</f>
        <v>West Virginia</v>
      </c>
      <c r="B24" s="63">
        <v>6402</v>
      </c>
      <c r="C24" s="64">
        <v>6394</v>
      </c>
      <c r="D24" s="64">
        <v>6294</v>
      </c>
      <c r="E24" s="64">
        <v>6279</v>
      </c>
      <c r="F24" s="64">
        <v>6188</v>
      </c>
      <c r="G24" s="64">
        <v>6281</v>
      </c>
      <c r="H24" s="64">
        <v>6266</v>
      </c>
      <c r="I24" s="64">
        <v>6263</v>
      </c>
      <c r="J24" s="64">
        <v>6214</v>
      </c>
      <c r="K24" s="64">
        <v>6137</v>
      </c>
      <c r="L24" s="64">
        <v>6243</v>
      </c>
      <c r="M24" s="65">
        <v>6220</v>
      </c>
      <c r="N24" s="63">
        <f t="shared" si="0"/>
        <v>6265.083333333333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99365</v>
      </c>
      <c r="C25" s="68">
        <v>98274</v>
      </c>
      <c r="D25" s="68">
        <v>96415</v>
      </c>
      <c r="E25" s="68">
        <v>96784</v>
      </c>
      <c r="F25" s="68">
        <v>97165</v>
      </c>
      <c r="G25" s="68">
        <v>97301</v>
      </c>
      <c r="H25" s="68">
        <v>97959</v>
      </c>
      <c r="I25" s="68">
        <v>98445</v>
      </c>
      <c r="J25" s="68">
        <v>97313</v>
      </c>
      <c r="K25" s="68">
        <v>97094</v>
      </c>
      <c r="L25" s="68">
        <v>97210</v>
      </c>
      <c r="M25" s="69">
        <v>96588</v>
      </c>
      <c r="N25" s="67">
        <f t="shared" si="0"/>
        <v>97492.75</v>
      </c>
    </row>
    <row r="26" spans="1:14" ht="12" customHeight="1" x14ac:dyDescent="0.25">
      <c r="A26" s="62" t="str">
        <f>'Pregnant Women Participating'!A26</f>
        <v>Alabama</v>
      </c>
      <c r="B26" s="63">
        <v>23877</v>
      </c>
      <c r="C26" s="64">
        <v>23634</v>
      </c>
      <c r="D26" s="64">
        <v>23421</v>
      </c>
      <c r="E26" s="64">
        <v>23518</v>
      </c>
      <c r="F26" s="64">
        <v>23215</v>
      </c>
      <c r="G26" s="64">
        <v>23244</v>
      </c>
      <c r="H26" s="64">
        <v>23225</v>
      </c>
      <c r="I26" s="64">
        <v>23362</v>
      </c>
      <c r="J26" s="64">
        <v>23248</v>
      </c>
      <c r="K26" s="64">
        <v>23438</v>
      </c>
      <c r="L26" s="64">
        <v>23446</v>
      </c>
      <c r="M26" s="65">
        <v>23086</v>
      </c>
      <c r="N26" s="63">
        <f t="shared" si="0"/>
        <v>23392.833333333332</v>
      </c>
    </row>
    <row r="27" spans="1:14" ht="12" customHeight="1" x14ac:dyDescent="0.25">
      <c r="A27" s="62" t="str">
        <f>'Pregnant Women Participating'!A27</f>
        <v>Florida</v>
      </c>
      <c r="B27" s="63">
        <v>52328</v>
      </c>
      <c r="C27" s="64">
        <v>51509</v>
      </c>
      <c r="D27" s="64">
        <v>50717</v>
      </c>
      <c r="E27" s="64">
        <v>50880</v>
      </c>
      <c r="F27" s="64">
        <v>51298</v>
      </c>
      <c r="G27" s="64">
        <v>52785</v>
      </c>
      <c r="H27" s="64">
        <v>52214</v>
      </c>
      <c r="I27" s="64">
        <v>52519</v>
      </c>
      <c r="J27" s="64">
        <v>52139</v>
      </c>
      <c r="K27" s="64">
        <v>51770</v>
      </c>
      <c r="L27" s="64">
        <v>51224</v>
      </c>
      <c r="M27" s="65">
        <v>50560</v>
      </c>
      <c r="N27" s="63">
        <f t="shared" si="0"/>
        <v>51661.916666666664</v>
      </c>
    </row>
    <row r="28" spans="1:14" ht="12" customHeight="1" x14ac:dyDescent="0.25">
      <c r="A28" s="62" t="str">
        <f>'Pregnant Women Participating'!A28</f>
        <v>Georgia</v>
      </c>
      <c r="B28" s="63">
        <v>37877</v>
      </c>
      <c r="C28" s="64">
        <v>37731</v>
      </c>
      <c r="D28" s="64">
        <v>37447</v>
      </c>
      <c r="E28" s="64">
        <v>37437</v>
      </c>
      <c r="F28" s="64">
        <v>37548</v>
      </c>
      <c r="G28" s="64">
        <v>37713</v>
      </c>
      <c r="H28" s="64">
        <v>37523</v>
      </c>
      <c r="I28" s="64">
        <v>37882</v>
      </c>
      <c r="J28" s="64">
        <v>37795</v>
      </c>
      <c r="K28" s="64">
        <v>37977</v>
      </c>
      <c r="L28" s="64">
        <v>38225</v>
      </c>
      <c r="M28" s="65">
        <v>37676</v>
      </c>
      <c r="N28" s="63">
        <f t="shared" si="0"/>
        <v>37735.916666666664</v>
      </c>
    </row>
    <row r="29" spans="1:14" ht="12" customHeight="1" x14ac:dyDescent="0.25">
      <c r="A29" s="62" t="str">
        <f>'Pregnant Women Participating'!A29</f>
        <v>Kentucky</v>
      </c>
      <c r="B29" s="63">
        <v>17435</v>
      </c>
      <c r="C29" s="64">
        <v>17425</v>
      </c>
      <c r="D29" s="64">
        <v>17212</v>
      </c>
      <c r="E29" s="64">
        <v>17519</v>
      </c>
      <c r="F29" s="64">
        <v>17707</v>
      </c>
      <c r="G29" s="64">
        <v>17757</v>
      </c>
      <c r="H29" s="64">
        <v>17802</v>
      </c>
      <c r="I29" s="64">
        <v>17889</v>
      </c>
      <c r="J29" s="64">
        <v>17612</v>
      </c>
      <c r="K29" s="64">
        <v>17697</v>
      </c>
      <c r="L29" s="64">
        <v>17772</v>
      </c>
      <c r="M29" s="65">
        <v>17695</v>
      </c>
      <c r="N29" s="63">
        <f t="shared" si="0"/>
        <v>17626.833333333332</v>
      </c>
    </row>
    <row r="30" spans="1:14" ht="12" customHeight="1" x14ac:dyDescent="0.25">
      <c r="A30" s="62" t="str">
        <f>'Pregnant Women Participating'!A30</f>
        <v>Mississippi</v>
      </c>
      <c r="B30" s="63">
        <v>14673</v>
      </c>
      <c r="C30" s="64">
        <v>14842</v>
      </c>
      <c r="D30" s="64">
        <v>14555</v>
      </c>
      <c r="E30" s="64">
        <v>14331</v>
      </c>
      <c r="F30" s="64">
        <v>14474</v>
      </c>
      <c r="G30" s="64">
        <v>14640</v>
      </c>
      <c r="H30" s="64">
        <v>14793</v>
      </c>
      <c r="I30" s="64">
        <v>14906</v>
      </c>
      <c r="J30" s="64">
        <v>14695</v>
      </c>
      <c r="K30" s="64">
        <v>14715</v>
      </c>
      <c r="L30" s="64">
        <v>14735</v>
      </c>
      <c r="M30" s="65">
        <v>14247</v>
      </c>
      <c r="N30" s="63">
        <f t="shared" si="0"/>
        <v>14633.833333333334</v>
      </c>
    </row>
    <row r="31" spans="1:14" ht="12" customHeight="1" x14ac:dyDescent="0.25">
      <c r="A31" s="62" t="str">
        <f>'Pregnant Women Participating'!A31</f>
        <v>North Carolina</v>
      </c>
      <c r="B31" s="63">
        <v>34025</v>
      </c>
      <c r="C31" s="64">
        <v>33298</v>
      </c>
      <c r="D31" s="64">
        <v>32789</v>
      </c>
      <c r="E31" s="64">
        <v>33135</v>
      </c>
      <c r="F31" s="64">
        <v>33151</v>
      </c>
      <c r="G31" s="64">
        <v>33306</v>
      </c>
      <c r="H31" s="64">
        <v>33705</v>
      </c>
      <c r="I31" s="64">
        <v>33831</v>
      </c>
      <c r="J31" s="64">
        <v>33782</v>
      </c>
      <c r="K31" s="64">
        <v>34292</v>
      </c>
      <c r="L31" s="64">
        <v>34477</v>
      </c>
      <c r="M31" s="65">
        <v>34291</v>
      </c>
      <c r="N31" s="63">
        <f t="shared" si="0"/>
        <v>33673.5</v>
      </c>
    </row>
    <row r="32" spans="1:14" ht="12" customHeight="1" x14ac:dyDescent="0.25">
      <c r="A32" s="62" t="str">
        <f>'Pregnant Women Participating'!A32</f>
        <v>South Carolina</v>
      </c>
      <c r="B32" s="63">
        <v>16819</v>
      </c>
      <c r="C32" s="64">
        <v>16666</v>
      </c>
      <c r="D32" s="64">
        <v>16390</v>
      </c>
      <c r="E32" s="64">
        <v>16564</v>
      </c>
      <c r="F32" s="64">
        <v>16667</v>
      </c>
      <c r="G32" s="64">
        <v>16907</v>
      </c>
      <c r="H32" s="64">
        <v>16900</v>
      </c>
      <c r="I32" s="64">
        <v>16921</v>
      </c>
      <c r="J32" s="64">
        <v>16814</v>
      </c>
      <c r="K32" s="64">
        <v>16979</v>
      </c>
      <c r="L32" s="64">
        <v>16854</v>
      </c>
      <c r="M32" s="65">
        <v>16585</v>
      </c>
      <c r="N32" s="63">
        <f t="shared" si="0"/>
        <v>16755.5</v>
      </c>
    </row>
    <row r="33" spans="1:14" ht="12" customHeight="1" x14ac:dyDescent="0.25">
      <c r="A33" s="62" t="str">
        <f>'Pregnant Women Participating'!A33</f>
        <v>Tennessee</v>
      </c>
      <c r="B33" s="63">
        <v>21664</v>
      </c>
      <c r="C33" s="64">
        <v>21443</v>
      </c>
      <c r="D33" s="64">
        <v>20728</v>
      </c>
      <c r="E33" s="64">
        <v>20761</v>
      </c>
      <c r="F33" s="64">
        <v>21137</v>
      </c>
      <c r="G33" s="64">
        <v>21321</v>
      </c>
      <c r="H33" s="64">
        <v>21470</v>
      </c>
      <c r="I33" s="64">
        <v>21603</v>
      </c>
      <c r="J33" s="64">
        <v>21367</v>
      </c>
      <c r="K33" s="64">
        <v>21451</v>
      </c>
      <c r="L33" s="64">
        <v>21447</v>
      </c>
      <c r="M33" s="65">
        <v>21277</v>
      </c>
      <c r="N33" s="63">
        <f t="shared" si="0"/>
        <v>21305.75</v>
      </c>
    </row>
    <row r="34" spans="1:14" ht="12" customHeight="1" x14ac:dyDescent="0.25">
      <c r="A34" s="62" t="str">
        <f>'Pregnant Women Participating'!A34</f>
        <v>Choctaw Indians, MS</v>
      </c>
      <c r="B34" s="63">
        <v>127</v>
      </c>
      <c r="C34" s="64">
        <v>120</v>
      </c>
      <c r="D34" s="64">
        <v>126</v>
      </c>
      <c r="E34" s="64">
        <v>129</v>
      </c>
      <c r="F34" s="64">
        <v>121</v>
      </c>
      <c r="G34" s="64">
        <v>119</v>
      </c>
      <c r="H34" s="64">
        <v>141</v>
      </c>
      <c r="I34" s="64">
        <v>144</v>
      </c>
      <c r="J34" s="64">
        <v>145</v>
      </c>
      <c r="K34" s="64">
        <v>154</v>
      </c>
      <c r="L34" s="64">
        <v>142</v>
      </c>
      <c r="M34" s="65">
        <v>152</v>
      </c>
      <c r="N34" s="63">
        <f t="shared" si="0"/>
        <v>135</v>
      </c>
    </row>
    <row r="35" spans="1:14" ht="12" customHeight="1" x14ac:dyDescent="0.25">
      <c r="A35" s="62" t="str">
        <f>'Pregnant Women Participating'!A35</f>
        <v>Eastern Cherokee, NC</v>
      </c>
      <c r="B35" s="63">
        <v>41</v>
      </c>
      <c r="C35" s="64">
        <v>43</v>
      </c>
      <c r="D35" s="64">
        <v>46</v>
      </c>
      <c r="E35" s="64">
        <v>44</v>
      </c>
      <c r="F35" s="64">
        <v>44</v>
      </c>
      <c r="G35" s="64">
        <v>46</v>
      </c>
      <c r="H35" s="64">
        <v>49</v>
      </c>
      <c r="I35" s="64">
        <v>57</v>
      </c>
      <c r="J35" s="64">
        <v>58</v>
      </c>
      <c r="K35" s="64">
        <v>58</v>
      </c>
      <c r="L35" s="64">
        <v>52</v>
      </c>
      <c r="M35" s="65">
        <v>56</v>
      </c>
      <c r="N35" s="63">
        <f t="shared" si="0"/>
        <v>49.5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218866</v>
      </c>
      <c r="C36" s="68">
        <v>216711</v>
      </c>
      <c r="D36" s="68">
        <v>213431</v>
      </c>
      <c r="E36" s="68">
        <v>214318</v>
      </c>
      <c r="F36" s="68">
        <v>215362</v>
      </c>
      <c r="G36" s="68">
        <v>217838</v>
      </c>
      <c r="H36" s="68">
        <v>217822</v>
      </c>
      <c r="I36" s="68">
        <v>219114</v>
      </c>
      <c r="J36" s="68">
        <v>217655</v>
      </c>
      <c r="K36" s="68">
        <v>218531</v>
      </c>
      <c r="L36" s="68">
        <v>218374</v>
      </c>
      <c r="M36" s="69">
        <v>215625</v>
      </c>
      <c r="N36" s="67">
        <f t="shared" si="0"/>
        <v>216970.58333333334</v>
      </c>
    </row>
    <row r="37" spans="1:14" ht="12" customHeight="1" x14ac:dyDescent="0.25">
      <c r="A37" s="62" t="str">
        <f>'Pregnant Women Participating'!A37</f>
        <v>Illinois</v>
      </c>
      <c r="B37" s="63">
        <v>26546</v>
      </c>
      <c r="C37" s="64">
        <v>26297</v>
      </c>
      <c r="D37" s="64">
        <v>25962</v>
      </c>
      <c r="E37" s="64">
        <v>26177</v>
      </c>
      <c r="F37" s="64">
        <v>26337</v>
      </c>
      <c r="G37" s="64">
        <v>26590</v>
      </c>
      <c r="H37" s="64">
        <v>26521</v>
      </c>
      <c r="I37" s="64">
        <v>26669</v>
      </c>
      <c r="J37" s="64">
        <v>26586</v>
      </c>
      <c r="K37" s="64">
        <v>26799</v>
      </c>
      <c r="L37" s="64">
        <v>26850</v>
      </c>
      <c r="M37" s="65">
        <v>26839</v>
      </c>
      <c r="N37" s="63">
        <f t="shared" si="0"/>
        <v>26514.416666666668</v>
      </c>
    </row>
    <row r="38" spans="1:14" ht="12" customHeight="1" x14ac:dyDescent="0.25">
      <c r="A38" s="62" t="str">
        <f>'Pregnant Women Participating'!A38</f>
        <v>Indiana</v>
      </c>
      <c r="B38" s="63">
        <v>21360</v>
      </c>
      <c r="C38" s="64">
        <v>21159</v>
      </c>
      <c r="D38" s="64">
        <v>20941</v>
      </c>
      <c r="E38" s="64">
        <v>21101</v>
      </c>
      <c r="F38" s="64">
        <v>21232</v>
      </c>
      <c r="G38" s="64">
        <v>21485</v>
      </c>
      <c r="H38" s="64">
        <v>21465</v>
      </c>
      <c r="I38" s="64">
        <v>21444</v>
      </c>
      <c r="J38" s="64">
        <v>21352</v>
      </c>
      <c r="K38" s="64">
        <v>21417</v>
      </c>
      <c r="L38" s="64">
        <v>21288</v>
      </c>
      <c r="M38" s="65">
        <v>21285</v>
      </c>
      <c r="N38" s="63">
        <f t="shared" si="0"/>
        <v>21294.083333333332</v>
      </c>
    </row>
    <row r="39" spans="1:14" ht="12" customHeight="1" x14ac:dyDescent="0.25">
      <c r="A39" s="62" t="str">
        <f>'Pregnant Women Participating'!A39</f>
        <v>Iowa</v>
      </c>
      <c r="B39" s="63">
        <v>8374</v>
      </c>
      <c r="C39" s="64">
        <v>8429</v>
      </c>
      <c r="D39" s="64">
        <v>8260</v>
      </c>
      <c r="E39" s="64">
        <v>9200</v>
      </c>
      <c r="F39" s="64">
        <v>9195</v>
      </c>
      <c r="G39" s="64">
        <v>9190</v>
      </c>
      <c r="H39" s="64">
        <v>9244</v>
      </c>
      <c r="I39" s="64">
        <v>9267</v>
      </c>
      <c r="J39" s="64">
        <v>9182</v>
      </c>
      <c r="K39" s="64">
        <v>9282</v>
      </c>
      <c r="L39" s="64">
        <v>9243</v>
      </c>
      <c r="M39" s="65">
        <v>9119</v>
      </c>
      <c r="N39" s="63">
        <f t="shared" si="0"/>
        <v>8998.75</v>
      </c>
    </row>
    <row r="40" spans="1:14" ht="12" customHeight="1" x14ac:dyDescent="0.25">
      <c r="A40" s="62" t="str">
        <f>'Pregnant Women Participating'!A40</f>
        <v>Michigan</v>
      </c>
      <c r="B40" s="63">
        <v>29879</v>
      </c>
      <c r="C40" s="64">
        <v>29550</v>
      </c>
      <c r="D40" s="64">
        <v>28993</v>
      </c>
      <c r="E40" s="64">
        <v>28795</v>
      </c>
      <c r="F40" s="64">
        <v>28780</v>
      </c>
      <c r="G40" s="64">
        <v>28660</v>
      </c>
      <c r="H40" s="64">
        <v>28585</v>
      </c>
      <c r="I40" s="64">
        <v>28668</v>
      </c>
      <c r="J40" s="64">
        <v>28374</v>
      </c>
      <c r="K40" s="64">
        <v>28454</v>
      </c>
      <c r="L40" s="64">
        <v>28451</v>
      </c>
      <c r="M40" s="65">
        <v>28328</v>
      </c>
      <c r="N40" s="63">
        <f t="shared" si="0"/>
        <v>28793.083333333332</v>
      </c>
    </row>
    <row r="41" spans="1:14" ht="12" customHeight="1" x14ac:dyDescent="0.25">
      <c r="A41" s="62" t="str">
        <f>'Pregnant Women Participating'!A41</f>
        <v>Minnesota</v>
      </c>
      <c r="B41" s="63">
        <v>11261</v>
      </c>
      <c r="C41" s="64">
        <v>11129</v>
      </c>
      <c r="D41" s="64">
        <v>10989</v>
      </c>
      <c r="E41" s="64">
        <v>10987</v>
      </c>
      <c r="F41" s="64">
        <v>10873</v>
      </c>
      <c r="G41" s="64">
        <v>10930</v>
      </c>
      <c r="H41" s="64">
        <v>10945</v>
      </c>
      <c r="I41" s="64">
        <v>11061</v>
      </c>
      <c r="J41" s="64">
        <v>10990</v>
      </c>
      <c r="K41" s="64">
        <v>11127</v>
      </c>
      <c r="L41" s="64">
        <v>11166</v>
      </c>
      <c r="M41" s="65">
        <v>11037</v>
      </c>
      <c r="N41" s="63">
        <f t="shared" si="0"/>
        <v>11041.25</v>
      </c>
    </row>
    <row r="42" spans="1:14" ht="12" customHeight="1" x14ac:dyDescent="0.25">
      <c r="A42" s="62" t="str">
        <f>'Pregnant Women Participating'!A42</f>
        <v>Ohio</v>
      </c>
      <c r="B42" s="63">
        <v>36246</v>
      </c>
      <c r="C42" s="64">
        <v>35895</v>
      </c>
      <c r="D42" s="64">
        <v>34927</v>
      </c>
      <c r="E42" s="64">
        <v>35209</v>
      </c>
      <c r="F42" s="64">
        <v>35135</v>
      </c>
      <c r="G42" s="64">
        <v>34842</v>
      </c>
      <c r="H42" s="64">
        <v>35277</v>
      </c>
      <c r="I42" s="64">
        <v>35459</v>
      </c>
      <c r="J42" s="64">
        <v>35113</v>
      </c>
      <c r="K42" s="64">
        <v>35162</v>
      </c>
      <c r="L42" s="64">
        <v>35151</v>
      </c>
      <c r="M42" s="65">
        <v>34961</v>
      </c>
      <c r="N42" s="63">
        <f t="shared" si="0"/>
        <v>35281.416666666664</v>
      </c>
    </row>
    <row r="43" spans="1:14" ht="12" customHeight="1" x14ac:dyDescent="0.25">
      <c r="A43" s="62" t="str">
        <f>'Pregnant Women Participating'!A43</f>
        <v>Wisconsin</v>
      </c>
      <c r="B43" s="63">
        <v>12937</v>
      </c>
      <c r="C43" s="64">
        <v>12819</v>
      </c>
      <c r="D43" s="64">
        <v>12714</v>
      </c>
      <c r="E43" s="64">
        <v>12805</v>
      </c>
      <c r="F43" s="64">
        <v>12649</v>
      </c>
      <c r="G43" s="64">
        <v>12716</v>
      </c>
      <c r="H43" s="64">
        <v>12778</v>
      </c>
      <c r="I43" s="64">
        <v>12810</v>
      </c>
      <c r="J43" s="64">
        <v>12793</v>
      </c>
      <c r="K43" s="64">
        <v>12836</v>
      </c>
      <c r="L43" s="64">
        <v>12768</v>
      </c>
      <c r="M43" s="65">
        <v>12520</v>
      </c>
      <c r="N43" s="63">
        <f t="shared" si="0"/>
        <v>12762.083333333334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146603</v>
      </c>
      <c r="C44" s="68">
        <v>145278</v>
      </c>
      <c r="D44" s="68">
        <v>142786</v>
      </c>
      <c r="E44" s="68">
        <v>144274</v>
      </c>
      <c r="F44" s="68">
        <v>144201</v>
      </c>
      <c r="G44" s="68">
        <v>144413</v>
      </c>
      <c r="H44" s="68">
        <v>144815</v>
      </c>
      <c r="I44" s="68">
        <v>145378</v>
      </c>
      <c r="J44" s="68">
        <v>144390</v>
      </c>
      <c r="K44" s="68">
        <v>145077</v>
      </c>
      <c r="L44" s="68">
        <v>144917</v>
      </c>
      <c r="M44" s="69">
        <v>144089</v>
      </c>
      <c r="N44" s="67">
        <f t="shared" si="0"/>
        <v>144685.08333333334</v>
      </c>
    </row>
    <row r="45" spans="1:14" ht="12" customHeight="1" x14ac:dyDescent="0.25">
      <c r="A45" s="62" t="str">
        <f>'Pregnant Women Participating'!A45</f>
        <v>Arizona</v>
      </c>
      <c r="B45" s="63">
        <v>19921</v>
      </c>
      <c r="C45" s="64">
        <v>19454</v>
      </c>
      <c r="D45" s="64">
        <v>18949</v>
      </c>
      <c r="E45" s="64">
        <v>19432</v>
      </c>
      <c r="F45" s="64">
        <v>19694</v>
      </c>
      <c r="G45" s="64">
        <v>19806</v>
      </c>
      <c r="H45" s="64">
        <v>20110</v>
      </c>
      <c r="I45" s="64">
        <v>20265</v>
      </c>
      <c r="J45" s="64">
        <v>20144</v>
      </c>
      <c r="K45" s="64">
        <v>20155</v>
      </c>
      <c r="L45" s="64">
        <v>19977</v>
      </c>
      <c r="M45" s="65">
        <v>19666</v>
      </c>
      <c r="N45" s="63">
        <f t="shared" si="0"/>
        <v>19797.75</v>
      </c>
    </row>
    <row r="46" spans="1:14" ht="12" customHeight="1" x14ac:dyDescent="0.25">
      <c r="A46" s="62" t="str">
        <f>'Pregnant Women Participating'!A46</f>
        <v>Arkansas</v>
      </c>
      <c r="B46" s="63">
        <v>12941</v>
      </c>
      <c r="C46" s="64">
        <v>13249</v>
      </c>
      <c r="D46" s="64">
        <v>13092</v>
      </c>
      <c r="E46" s="64">
        <v>13002</v>
      </c>
      <c r="F46" s="64">
        <v>13123</v>
      </c>
      <c r="G46" s="64">
        <v>13171</v>
      </c>
      <c r="H46" s="64">
        <v>13251</v>
      </c>
      <c r="I46" s="64">
        <v>13378</v>
      </c>
      <c r="J46" s="64">
        <v>13184</v>
      </c>
      <c r="K46" s="64">
        <v>13208</v>
      </c>
      <c r="L46" s="64">
        <v>13252</v>
      </c>
      <c r="M46" s="65">
        <v>13183</v>
      </c>
      <c r="N46" s="63">
        <f t="shared" si="0"/>
        <v>13169.5</v>
      </c>
    </row>
    <row r="47" spans="1:14" ht="12" customHeight="1" x14ac:dyDescent="0.25">
      <c r="A47" s="62" t="str">
        <f>'Pregnant Women Participating'!A47</f>
        <v>Louisiana</v>
      </c>
      <c r="B47" s="63">
        <v>22502</v>
      </c>
      <c r="C47" s="64">
        <v>22396</v>
      </c>
      <c r="D47" s="64">
        <v>22081</v>
      </c>
      <c r="E47" s="64">
        <v>21844</v>
      </c>
      <c r="F47" s="64">
        <v>21572</v>
      </c>
      <c r="G47" s="64">
        <v>21644</v>
      </c>
      <c r="H47" s="64">
        <v>21862</v>
      </c>
      <c r="I47" s="64">
        <v>21950</v>
      </c>
      <c r="J47" s="64">
        <v>21713</v>
      </c>
      <c r="K47" s="64">
        <v>21847</v>
      </c>
      <c r="L47" s="64">
        <v>21796</v>
      </c>
      <c r="M47" s="65">
        <v>21523</v>
      </c>
      <c r="N47" s="63">
        <f t="shared" si="0"/>
        <v>21894.166666666668</v>
      </c>
    </row>
    <row r="48" spans="1:14" ht="12" customHeight="1" x14ac:dyDescent="0.25">
      <c r="A48" s="62" t="str">
        <f>'Pregnant Women Participating'!A48</f>
        <v>New Mexico</v>
      </c>
      <c r="B48" s="63">
        <v>5393</v>
      </c>
      <c r="C48" s="64">
        <v>5374</v>
      </c>
      <c r="D48" s="64">
        <v>5322</v>
      </c>
      <c r="E48" s="64">
        <v>5291</v>
      </c>
      <c r="F48" s="64">
        <v>5305</v>
      </c>
      <c r="G48" s="64">
        <v>5292</v>
      </c>
      <c r="H48" s="64">
        <v>5319</v>
      </c>
      <c r="I48" s="64">
        <v>5325</v>
      </c>
      <c r="J48" s="64">
        <v>5339</v>
      </c>
      <c r="K48" s="64">
        <v>5454</v>
      </c>
      <c r="L48" s="64">
        <v>5517</v>
      </c>
      <c r="M48" s="65">
        <v>5393</v>
      </c>
      <c r="N48" s="63">
        <f t="shared" si="0"/>
        <v>5360.333333333333</v>
      </c>
    </row>
    <row r="49" spans="1:14" ht="12" customHeight="1" x14ac:dyDescent="0.25">
      <c r="A49" s="62" t="str">
        <f>'Pregnant Women Participating'!A49</f>
        <v>Oklahoma</v>
      </c>
      <c r="B49" s="63">
        <v>13524</v>
      </c>
      <c r="C49" s="64">
        <v>13315</v>
      </c>
      <c r="D49" s="64">
        <v>13170</v>
      </c>
      <c r="E49" s="64">
        <v>13242</v>
      </c>
      <c r="F49" s="64">
        <v>13109</v>
      </c>
      <c r="G49" s="64">
        <v>13100</v>
      </c>
      <c r="H49" s="64">
        <v>13129</v>
      </c>
      <c r="I49" s="64">
        <v>13180</v>
      </c>
      <c r="J49" s="64">
        <v>13120</v>
      </c>
      <c r="K49" s="64">
        <v>13100</v>
      </c>
      <c r="L49" s="64">
        <v>13225</v>
      </c>
      <c r="M49" s="65">
        <v>13364</v>
      </c>
      <c r="N49" s="63">
        <f t="shared" si="0"/>
        <v>13214.833333333334</v>
      </c>
    </row>
    <row r="50" spans="1:14" ht="12" customHeight="1" x14ac:dyDescent="0.25">
      <c r="A50" s="62" t="str">
        <f>'Pregnant Women Participating'!A50</f>
        <v>Texas</v>
      </c>
      <c r="B50" s="63">
        <v>75579</v>
      </c>
      <c r="C50" s="64">
        <v>74880</v>
      </c>
      <c r="D50" s="64">
        <v>73919</v>
      </c>
      <c r="E50" s="64">
        <v>74971</v>
      </c>
      <c r="F50" s="64">
        <v>75058</v>
      </c>
      <c r="G50" s="64">
        <v>75291</v>
      </c>
      <c r="H50" s="64">
        <v>76404</v>
      </c>
      <c r="I50" s="64">
        <v>77109</v>
      </c>
      <c r="J50" s="64">
        <v>76873</v>
      </c>
      <c r="K50" s="64">
        <v>77500</v>
      </c>
      <c r="L50" s="64">
        <v>77329</v>
      </c>
      <c r="M50" s="65">
        <v>76908</v>
      </c>
      <c r="N50" s="63">
        <f t="shared" si="0"/>
        <v>75985.083333333328</v>
      </c>
    </row>
    <row r="51" spans="1:14" ht="12" customHeight="1" x14ac:dyDescent="0.25">
      <c r="A51" s="62" t="str">
        <f>'Pregnant Women Participating'!A51</f>
        <v>Utah</v>
      </c>
      <c r="B51" s="63">
        <v>5401</v>
      </c>
      <c r="C51" s="64">
        <v>5346</v>
      </c>
      <c r="D51" s="64">
        <v>5220</v>
      </c>
      <c r="E51" s="64">
        <v>5200</v>
      </c>
      <c r="F51" s="64">
        <v>5253</v>
      </c>
      <c r="G51" s="64">
        <v>5287</v>
      </c>
      <c r="H51" s="64">
        <v>5378</v>
      </c>
      <c r="I51" s="64">
        <v>5435</v>
      </c>
      <c r="J51" s="64">
        <v>5413</v>
      </c>
      <c r="K51" s="64">
        <v>5304</v>
      </c>
      <c r="L51" s="64">
        <v>5455</v>
      </c>
      <c r="M51" s="65">
        <v>5494</v>
      </c>
      <c r="N51" s="63">
        <f t="shared" si="0"/>
        <v>5348.833333333333</v>
      </c>
    </row>
    <row r="52" spans="1:14" ht="12" customHeight="1" x14ac:dyDescent="0.25">
      <c r="A52" s="62" t="str">
        <f>'Pregnant Women Participating'!A52</f>
        <v>Inter-Tribal Council, AZ</v>
      </c>
      <c r="B52" s="63">
        <v>865</v>
      </c>
      <c r="C52" s="64">
        <v>842</v>
      </c>
      <c r="D52" s="64">
        <v>837</v>
      </c>
      <c r="E52" s="64">
        <v>850</v>
      </c>
      <c r="F52" s="64">
        <v>865</v>
      </c>
      <c r="G52" s="64">
        <v>880</v>
      </c>
      <c r="H52" s="64">
        <v>862</v>
      </c>
      <c r="I52" s="64">
        <v>880</v>
      </c>
      <c r="J52" s="64">
        <v>880</v>
      </c>
      <c r="K52" s="64">
        <v>904</v>
      </c>
      <c r="L52" s="64">
        <v>918</v>
      </c>
      <c r="M52" s="65">
        <v>901</v>
      </c>
      <c r="N52" s="63">
        <f t="shared" si="0"/>
        <v>873.66666666666663</v>
      </c>
    </row>
    <row r="53" spans="1:14" ht="12" customHeight="1" x14ac:dyDescent="0.25">
      <c r="A53" s="62" t="str">
        <f>'Pregnant Women Participating'!A53</f>
        <v>Navajo Nation, AZ</v>
      </c>
      <c r="B53" s="63">
        <v>17</v>
      </c>
      <c r="C53" s="64">
        <v>466</v>
      </c>
      <c r="D53" s="64">
        <v>444</v>
      </c>
      <c r="E53" s="64">
        <v>473</v>
      </c>
      <c r="F53" s="64">
        <v>460</v>
      </c>
      <c r="G53" s="64">
        <v>472</v>
      </c>
      <c r="H53" s="64">
        <v>489</v>
      </c>
      <c r="I53" s="64">
        <v>487</v>
      </c>
      <c r="J53" s="64">
        <v>480</v>
      </c>
      <c r="K53" s="64">
        <v>477</v>
      </c>
      <c r="L53" s="64">
        <v>451</v>
      </c>
      <c r="M53" s="65">
        <v>435</v>
      </c>
      <c r="N53" s="63">
        <f t="shared" si="0"/>
        <v>429.25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27</v>
      </c>
      <c r="C54" s="64">
        <v>26</v>
      </c>
      <c r="D54" s="64">
        <v>30</v>
      </c>
      <c r="E54" s="64">
        <v>37</v>
      </c>
      <c r="F54" s="64">
        <v>35</v>
      </c>
      <c r="G54" s="64">
        <v>38</v>
      </c>
      <c r="H54" s="64">
        <v>36</v>
      </c>
      <c r="I54" s="64">
        <v>39</v>
      </c>
      <c r="J54" s="64">
        <v>39</v>
      </c>
      <c r="K54" s="64">
        <v>38</v>
      </c>
      <c r="L54" s="64">
        <v>39</v>
      </c>
      <c r="M54" s="65">
        <v>34</v>
      </c>
      <c r="N54" s="63">
        <f t="shared" si="0"/>
        <v>34.833333333333336</v>
      </c>
    </row>
    <row r="55" spans="1:14" ht="12" customHeight="1" x14ac:dyDescent="0.25">
      <c r="A55" s="62" t="str">
        <f>'Pregnant Women Participating'!A55</f>
        <v>Eight Northern Pueblos, NM</v>
      </c>
      <c r="B55" s="63">
        <v>53</v>
      </c>
      <c r="C55" s="64">
        <v>55</v>
      </c>
      <c r="D55" s="64">
        <v>55</v>
      </c>
      <c r="E55" s="64">
        <v>57</v>
      </c>
      <c r="F55" s="64">
        <v>55</v>
      </c>
      <c r="G55" s="64">
        <v>48</v>
      </c>
      <c r="H55" s="64">
        <v>53</v>
      </c>
      <c r="I55" s="64">
        <v>53</v>
      </c>
      <c r="J55" s="64">
        <v>43</v>
      </c>
      <c r="K55" s="64">
        <v>48</v>
      </c>
      <c r="L55" s="64">
        <v>40</v>
      </c>
      <c r="M55" s="65">
        <v>41</v>
      </c>
      <c r="N55" s="63">
        <f t="shared" si="0"/>
        <v>50.083333333333336</v>
      </c>
    </row>
    <row r="56" spans="1:14" ht="12" customHeight="1" x14ac:dyDescent="0.25">
      <c r="A56" s="62" t="str">
        <f>'Pregnant Women Participating'!A56</f>
        <v>Five Sandoval Pueblos, NM</v>
      </c>
      <c r="B56" s="63">
        <v>28</v>
      </c>
      <c r="C56" s="64">
        <v>29</v>
      </c>
      <c r="D56" s="64">
        <v>28</v>
      </c>
      <c r="E56" s="64">
        <v>26</v>
      </c>
      <c r="F56" s="64">
        <v>6</v>
      </c>
      <c r="G56" s="64">
        <v>29</v>
      </c>
      <c r="H56" s="64">
        <v>28</v>
      </c>
      <c r="I56" s="64">
        <v>31</v>
      </c>
      <c r="J56" s="64">
        <v>28</v>
      </c>
      <c r="K56" s="64">
        <v>30</v>
      </c>
      <c r="L56" s="64">
        <v>24</v>
      </c>
      <c r="M56" s="65">
        <v>22</v>
      </c>
      <c r="N56" s="63">
        <f t="shared" si="0"/>
        <v>25.75</v>
      </c>
    </row>
    <row r="57" spans="1:14" ht="12" customHeight="1" x14ac:dyDescent="0.25">
      <c r="A57" s="62" t="str">
        <f>'Pregnant Women Participating'!A57</f>
        <v>Isleta Pueblo, NM</v>
      </c>
      <c r="B57" s="63">
        <v>202</v>
      </c>
      <c r="C57" s="64">
        <v>203</v>
      </c>
      <c r="D57" s="64">
        <v>206</v>
      </c>
      <c r="E57" s="64">
        <v>194</v>
      </c>
      <c r="F57" s="64">
        <v>188</v>
      </c>
      <c r="G57" s="64">
        <v>170</v>
      </c>
      <c r="H57" s="64">
        <v>173</v>
      </c>
      <c r="I57" s="64">
        <v>168</v>
      </c>
      <c r="J57" s="64">
        <v>162</v>
      </c>
      <c r="K57" s="64">
        <v>167</v>
      </c>
      <c r="L57" s="64">
        <v>168</v>
      </c>
      <c r="M57" s="65">
        <v>164</v>
      </c>
      <c r="N57" s="63">
        <f t="shared" si="0"/>
        <v>180.41666666666666</v>
      </c>
    </row>
    <row r="58" spans="1:14" ht="12" customHeight="1" x14ac:dyDescent="0.25">
      <c r="A58" s="62" t="str">
        <f>'Pregnant Women Participating'!A58</f>
        <v>San Felipe Pueblo, NM</v>
      </c>
      <c r="B58" s="63">
        <v>24</v>
      </c>
      <c r="C58" s="64">
        <v>23</v>
      </c>
      <c r="D58" s="64">
        <v>23</v>
      </c>
      <c r="E58" s="64">
        <v>27</v>
      </c>
      <c r="F58" s="64">
        <v>30</v>
      </c>
      <c r="G58" s="64">
        <v>23</v>
      </c>
      <c r="H58" s="64">
        <v>23</v>
      </c>
      <c r="I58" s="64">
        <v>23</v>
      </c>
      <c r="J58" s="64">
        <v>27</v>
      </c>
      <c r="K58" s="64">
        <v>25</v>
      </c>
      <c r="L58" s="64">
        <v>22</v>
      </c>
      <c r="M58" s="65">
        <v>26</v>
      </c>
      <c r="N58" s="63">
        <f t="shared" si="0"/>
        <v>24.666666666666668</v>
      </c>
    </row>
    <row r="59" spans="1:14" ht="12" customHeight="1" x14ac:dyDescent="0.25">
      <c r="A59" s="62" t="str">
        <f>'Pregnant Women Participating'!A59</f>
        <v>Santo Domingo Tribe, NM</v>
      </c>
      <c r="B59" s="63">
        <v>10</v>
      </c>
      <c r="C59" s="64">
        <v>14</v>
      </c>
      <c r="D59" s="64">
        <v>13</v>
      </c>
      <c r="E59" s="64">
        <v>12</v>
      </c>
      <c r="F59" s="64">
        <v>10</v>
      </c>
      <c r="G59" s="64">
        <v>11</v>
      </c>
      <c r="H59" s="64">
        <v>11</v>
      </c>
      <c r="I59" s="64">
        <v>3</v>
      </c>
      <c r="J59" s="64">
        <v>10</v>
      </c>
      <c r="K59" s="64">
        <v>13</v>
      </c>
      <c r="L59" s="64">
        <v>14</v>
      </c>
      <c r="M59" s="65">
        <v>13</v>
      </c>
      <c r="N59" s="63">
        <f t="shared" si="0"/>
        <v>11.166666666666666</v>
      </c>
    </row>
    <row r="60" spans="1:14" ht="12" customHeight="1" x14ac:dyDescent="0.25">
      <c r="A60" s="62" t="str">
        <f>'Pregnant Women Participating'!A60</f>
        <v>Zuni Pueblo, NM</v>
      </c>
      <c r="B60" s="63">
        <v>37</v>
      </c>
      <c r="C60" s="64">
        <v>41</v>
      </c>
      <c r="D60" s="64">
        <v>38</v>
      </c>
      <c r="E60" s="64">
        <v>36</v>
      </c>
      <c r="F60" s="64">
        <v>33</v>
      </c>
      <c r="G60" s="64">
        <v>31</v>
      </c>
      <c r="H60" s="64">
        <v>31</v>
      </c>
      <c r="I60" s="64">
        <v>33</v>
      </c>
      <c r="J60" s="64">
        <v>34</v>
      </c>
      <c r="K60" s="64">
        <v>28</v>
      </c>
      <c r="L60" s="64">
        <v>29</v>
      </c>
      <c r="M60" s="65">
        <v>28</v>
      </c>
      <c r="N60" s="63">
        <f t="shared" si="0"/>
        <v>33.25</v>
      </c>
    </row>
    <row r="61" spans="1:14" ht="12" customHeight="1" x14ac:dyDescent="0.25">
      <c r="A61" s="62" t="str">
        <f>'Pregnant Women Participating'!A61</f>
        <v>Cherokee Nation, OK</v>
      </c>
      <c r="B61" s="63">
        <v>1239</v>
      </c>
      <c r="C61" s="64">
        <v>1251</v>
      </c>
      <c r="D61" s="64">
        <v>1268</v>
      </c>
      <c r="E61" s="64">
        <v>1279</v>
      </c>
      <c r="F61" s="64">
        <v>1307</v>
      </c>
      <c r="G61" s="64">
        <v>1313</v>
      </c>
      <c r="H61" s="64">
        <v>1315</v>
      </c>
      <c r="I61" s="64">
        <v>1353</v>
      </c>
      <c r="J61" s="64">
        <v>1349</v>
      </c>
      <c r="K61" s="64">
        <v>1333</v>
      </c>
      <c r="L61" s="64">
        <v>1348</v>
      </c>
      <c r="M61" s="65">
        <v>1301</v>
      </c>
      <c r="N61" s="63">
        <f t="shared" si="0"/>
        <v>1304.6666666666667</v>
      </c>
    </row>
    <row r="62" spans="1:14" ht="12" customHeight="1" x14ac:dyDescent="0.25">
      <c r="A62" s="62" t="str">
        <f>'Pregnant Women Participating'!A62</f>
        <v>Chickasaw Nation, OK</v>
      </c>
      <c r="B62" s="63">
        <v>643</v>
      </c>
      <c r="C62" s="64">
        <v>667</v>
      </c>
      <c r="D62" s="64">
        <v>645</v>
      </c>
      <c r="E62" s="64">
        <v>678</v>
      </c>
      <c r="F62" s="64">
        <v>657</v>
      </c>
      <c r="G62" s="64">
        <v>659</v>
      </c>
      <c r="H62" s="64">
        <v>659</v>
      </c>
      <c r="I62" s="64">
        <v>657</v>
      </c>
      <c r="J62" s="64">
        <v>669</v>
      </c>
      <c r="K62" s="64">
        <v>657</v>
      </c>
      <c r="L62" s="64">
        <v>669</v>
      </c>
      <c r="M62" s="65">
        <v>646</v>
      </c>
      <c r="N62" s="63">
        <f t="shared" si="0"/>
        <v>658.83333333333337</v>
      </c>
    </row>
    <row r="63" spans="1:14" ht="12" customHeight="1" x14ac:dyDescent="0.25">
      <c r="A63" s="62" t="str">
        <f>'Pregnant Women Participating'!A63</f>
        <v>Choctaw Nation, OK</v>
      </c>
      <c r="B63" s="63">
        <v>909</v>
      </c>
      <c r="C63" s="64">
        <v>902</v>
      </c>
      <c r="D63" s="64">
        <v>859</v>
      </c>
      <c r="E63" s="64">
        <v>855</v>
      </c>
      <c r="F63" s="64">
        <v>828</v>
      </c>
      <c r="G63" s="64">
        <v>821</v>
      </c>
      <c r="H63" s="64">
        <v>813</v>
      </c>
      <c r="I63" s="64">
        <v>810</v>
      </c>
      <c r="J63" s="64">
        <v>802</v>
      </c>
      <c r="K63" s="64">
        <v>812</v>
      </c>
      <c r="L63" s="64">
        <v>795</v>
      </c>
      <c r="M63" s="65">
        <v>829</v>
      </c>
      <c r="N63" s="63">
        <f t="shared" si="0"/>
        <v>836.25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229</v>
      </c>
      <c r="C64" s="64">
        <v>231</v>
      </c>
      <c r="D64" s="64">
        <v>229</v>
      </c>
      <c r="E64" s="64">
        <v>215</v>
      </c>
      <c r="F64" s="64">
        <v>213</v>
      </c>
      <c r="G64" s="64">
        <v>209</v>
      </c>
      <c r="H64" s="64">
        <v>211</v>
      </c>
      <c r="I64" s="64">
        <v>199</v>
      </c>
      <c r="J64" s="64">
        <v>198</v>
      </c>
      <c r="K64" s="64">
        <v>203</v>
      </c>
      <c r="L64" s="64">
        <v>199</v>
      </c>
      <c r="M64" s="65">
        <v>197</v>
      </c>
      <c r="N64" s="63">
        <f t="shared" si="0"/>
        <v>211.08333333333334</v>
      </c>
    </row>
    <row r="65" spans="1:14" ht="12" customHeight="1" x14ac:dyDescent="0.25">
      <c r="A65" s="62" t="str">
        <f>'Pregnant Women Participating'!A65</f>
        <v>Inter-Tribal Council, OK</v>
      </c>
      <c r="B65" s="63">
        <v>96</v>
      </c>
      <c r="C65" s="64">
        <v>89</v>
      </c>
      <c r="D65" s="64">
        <v>88</v>
      </c>
      <c r="E65" s="64">
        <v>90</v>
      </c>
      <c r="F65" s="64">
        <v>93</v>
      </c>
      <c r="G65" s="64">
        <v>97</v>
      </c>
      <c r="H65" s="64">
        <v>105</v>
      </c>
      <c r="I65" s="64">
        <v>114</v>
      </c>
      <c r="J65" s="64">
        <v>109</v>
      </c>
      <c r="K65" s="64">
        <v>114</v>
      </c>
      <c r="L65" s="64">
        <v>104</v>
      </c>
      <c r="M65" s="65">
        <v>105</v>
      </c>
      <c r="N65" s="63">
        <f t="shared" si="0"/>
        <v>100.33333333333333</v>
      </c>
    </row>
    <row r="66" spans="1:14" ht="12" customHeight="1" x14ac:dyDescent="0.25">
      <c r="A66" s="62" t="str">
        <f>'Pregnant Women Participating'!A66</f>
        <v>Muscogee Creek Nation, OK</v>
      </c>
      <c r="B66" s="63">
        <v>331</v>
      </c>
      <c r="C66" s="64">
        <v>322</v>
      </c>
      <c r="D66" s="64">
        <v>314</v>
      </c>
      <c r="E66" s="64">
        <v>328</v>
      </c>
      <c r="F66" s="64">
        <v>328</v>
      </c>
      <c r="G66" s="64">
        <v>321</v>
      </c>
      <c r="H66" s="64">
        <v>326</v>
      </c>
      <c r="I66" s="64">
        <v>319</v>
      </c>
      <c r="J66" s="64">
        <v>319</v>
      </c>
      <c r="K66" s="64">
        <v>307</v>
      </c>
      <c r="L66" s="64">
        <v>303</v>
      </c>
      <c r="M66" s="65">
        <v>321</v>
      </c>
      <c r="N66" s="63">
        <f t="shared" si="0"/>
        <v>319.91666666666669</v>
      </c>
    </row>
    <row r="67" spans="1:14" ht="12" customHeight="1" x14ac:dyDescent="0.25">
      <c r="A67" s="62" t="str">
        <f>'Pregnant Women Participating'!A67</f>
        <v>Osage Tribal Council, OK</v>
      </c>
      <c r="B67" s="63">
        <v>556</v>
      </c>
      <c r="C67" s="64">
        <v>565</v>
      </c>
      <c r="D67" s="64">
        <v>546</v>
      </c>
      <c r="E67" s="64">
        <v>555</v>
      </c>
      <c r="F67" s="64">
        <v>535</v>
      </c>
      <c r="G67" s="64">
        <v>540</v>
      </c>
      <c r="H67" s="64">
        <v>527</v>
      </c>
      <c r="I67" s="64">
        <v>523</v>
      </c>
      <c r="J67" s="64">
        <v>489</v>
      </c>
      <c r="K67" s="64">
        <v>491</v>
      </c>
      <c r="L67" s="64">
        <v>472</v>
      </c>
      <c r="M67" s="65">
        <v>475</v>
      </c>
      <c r="N67" s="63">
        <f t="shared" si="0"/>
        <v>522.83333333333337</v>
      </c>
    </row>
    <row r="68" spans="1:14" ht="12" customHeight="1" x14ac:dyDescent="0.25">
      <c r="A68" s="62" t="str">
        <f>'Pregnant Women Participating'!A68</f>
        <v>Otoe-Missouria Tribe, OK</v>
      </c>
      <c r="B68" s="63">
        <v>64</v>
      </c>
      <c r="C68" s="64">
        <v>61</v>
      </c>
      <c r="D68" s="64">
        <v>63</v>
      </c>
      <c r="E68" s="64">
        <v>63</v>
      </c>
      <c r="F68" s="64">
        <v>61</v>
      </c>
      <c r="G68" s="64">
        <v>56</v>
      </c>
      <c r="H68" s="64">
        <v>63</v>
      </c>
      <c r="I68" s="64">
        <v>65</v>
      </c>
      <c r="J68" s="64">
        <v>64</v>
      </c>
      <c r="K68" s="64">
        <v>65</v>
      </c>
      <c r="L68" s="64">
        <v>68</v>
      </c>
      <c r="M68" s="65">
        <v>66</v>
      </c>
      <c r="N68" s="63">
        <f t="shared" si="0"/>
        <v>63.25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557</v>
      </c>
      <c r="C69" s="64">
        <v>535</v>
      </c>
      <c r="D69" s="64">
        <v>527</v>
      </c>
      <c r="E69" s="64">
        <v>545</v>
      </c>
      <c r="F69" s="64">
        <v>542</v>
      </c>
      <c r="G69" s="64">
        <v>543</v>
      </c>
      <c r="H69" s="64">
        <v>563</v>
      </c>
      <c r="I69" s="64">
        <v>559</v>
      </c>
      <c r="J69" s="64">
        <v>551</v>
      </c>
      <c r="K69" s="64">
        <v>561</v>
      </c>
      <c r="L69" s="64">
        <v>561</v>
      </c>
      <c r="M69" s="65">
        <v>554</v>
      </c>
      <c r="N69" s="63">
        <f t="shared" si="0"/>
        <v>549.83333333333337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161148</v>
      </c>
      <c r="C70" s="68">
        <v>160336</v>
      </c>
      <c r="D70" s="68">
        <v>157966</v>
      </c>
      <c r="E70" s="68">
        <v>159302</v>
      </c>
      <c r="F70" s="68">
        <v>159360</v>
      </c>
      <c r="G70" s="68">
        <v>159852</v>
      </c>
      <c r="H70" s="68">
        <v>161741</v>
      </c>
      <c r="I70" s="68">
        <v>162958</v>
      </c>
      <c r="J70" s="68">
        <v>162039</v>
      </c>
      <c r="K70" s="68">
        <v>162841</v>
      </c>
      <c r="L70" s="68">
        <v>162775</v>
      </c>
      <c r="M70" s="69">
        <v>161689</v>
      </c>
      <c r="N70" s="67">
        <f t="shared" si="0"/>
        <v>161000.58333333334</v>
      </c>
    </row>
    <row r="71" spans="1:14" ht="12" customHeight="1" x14ac:dyDescent="0.25">
      <c r="A71" s="62" t="str">
        <f>'Pregnant Women Participating'!A71</f>
        <v>Colorado</v>
      </c>
      <c r="B71" s="63">
        <v>10629</v>
      </c>
      <c r="C71" s="64">
        <v>10695</v>
      </c>
      <c r="D71" s="64">
        <v>10480</v>
      </c>
      <c r="E71" s="64">
        <v>10658</v>
      </c>
      <c r="F71" s="64">
        <v>10718</v>
      </c>
      <c r="G71" s="64">
        <v>10615</v>
      </c>
      <c r="H71" s="64">
        <v>10603</v>
      </c>
      <c r="I71" s="64">
        <v>10574</v>
      </c>
      <c r="J71" s="64">
        <v>10493</v>
      </c>
      <c r="K71" s="64">
        <v>10489</v>
      </c>
      <c r="L71" s="64">
        <v>10451</v>
      </c>
      <c r="M71" s="65">
        <v>10343</v>
      </c>
      <c r="N71" s="63">
        <f t="shared" si="0"/>
        <v>10562.333333333334</v>
      </c>
    </row>
    <row r="72" spans="1:14" ht="12" customHeight="1" x14ac:dyDescent="0.25">
      <c r="A72" s="62" t="str">
        <f>'Pregnant Women Participating'!A72</f>
        <v>Kansas</v>
      </c>
      <c r="B72" s="63">
        <v>6547</v>
      </c>
      <c r="C72" s="64">
        <v>6547</v>
      </c>
      <c r="D72" s="64">
        <v>6472</v>
      </c>
      <c r="E72" s="64">
        <v>6449</v>
      </c>
      <c r="F72" s="64">
        <v>6443</v>
      </c>
      <c r="G72" s="64">
        <v>6461</v>
      </c>
      <c r="H72" s="64">
        <v>6508</v>
      </c>
      <c r="I72" s="64">
        <v>6599</v>
      </c>
      <c r="J72" s="64">
        <v>6442</v>
      </c>
      <c r="K72" s="64">
        <v>6448</v>
      </c>
      <c r="L72" s="64">
        <v>6580</v>
      </c>
      <c r="M72" s="65">
        <v>6512</v>
      </c>
      <c r="N72" s="63">
        <f t="shared" si="0"/>
        <v>6500.666666666667</v>
      </c>
    </row>
    <row r="73" spans="1:14" ht="12" customHeight="1" x14ac:dyDescent="0.25">
      <c r="A73" s="62" t="str">
        <f>'Pregnant Women Participating'!A73</f>
        <v>Missouri</v>
      </c>
      <c r="B73" s="63">
        <v>16688</v>
      </c>
      <c r="C73" s="64">
        <v>16811</v>
      </c>
      <c r="D73" s="64">
        <v>16444</v>
      </c>
      <c r="E73" s="64">
        <v>16584</v>
      </c>
      <c r="F73" s="64">
        <v>16574</v>
      </c>
      <c r="G73" s="64">
        <v>16713</v>
      </c>
      <c r="H73" s="64">
        <v>16887</v>
      </c>
      <c r="I73" s="64">
        <v>17116</v>
      </c>
      <c r="J73" s="64">
        <v>16916</v>
      </c>
      <c r="K73" s="64">
        <v>17117</v>
      </c>
      <c r="L73" s="64">
        <v>17050</v>
      </c>
      <c r="M73" s="65">
        <v>16871</v>
      </c>
      <c r="N73" s="63">
        <f t="shared" si="0"/>
        <v>16814.25</v>
      </c>
    </row>
    <row r="74" spans="1:14" ht="12" customHeight="1" x14ac:dyDescent="0.25">
      <c r="A74" s="62" t="str">
        <f>'Pregnant Women Participating'!A74</f>
        <v>Montana</v>
      </c>
      <c r="B74" s="63">
        <v>1771</v>
      </c>
      <c r="C74" s="64">
        <v>1766</v>
      </c>
      <c r="D74" s="64">
        <v>1775</v>
      </c>
      <c r="E74" s="64">
        <v>1784</v>
      </c>
      <c r="F74" s="64">
        <v>1732</v>
      </c>
      <c r="G74" s="64">
        <v>1730</v>
      </c>
      <c r="H74" s="64">
        <v>1770</v>
      </c>
      <c r="I74" s="64">
        <v>1765</v>
      </c>
      <c r="J74" s="64">
        <v>1696</v>
      </c>
      <c r="K74" s="64">
        <v>1675</v>
      </c>
      <c r="L74" s="64">
        <v>1646</v>
      </c>
      <c r="M74" s="65">
        <v>1627</v>
      </c>
      <c r="N74" s="63">
        <f t="shared" si="0"/>
        <v>1728.0833333333333</v>
      </c>
    </row>
    <row r="75" spans="1:14" ht="12" customHeight="1" x14ac:dyDescent="0.25">
      <c r="A75" s="62" t="str">
        <f>'Pregnant Women Participating'!A75</f>
        <v>Nebraska</v>
      </c>
      <c r="B75" s="63">
        <v>4420</v>
      </c>
      <c r="C75" s="64">
        <v>4434</v>
      </c>
      <c r="D75" s="64">
        <v>4310</v>
      </c>
      <c r="E75" s="64">
        <v>4314</v>
      </c>
      <c r="F75" s="64">
        <v>4415</v>
      </c>
      <c r="G75" s="64">
        <v>4461</v>
      </c>
      <c r="H75" s="64">
        <v>4553</v>
      </c>
      <c r="I75" s="64">
        <v>4615</v>
      </c>
      <c r="J75" s="64">
        <v>5044</v>
      </c>
      <c r="K75" s="64">
        <v>5078</v>
      </c>
      <c r="L75" s="64">
        <v>5118</v>
      </c>
      <c r="M75" s="65">
        <v>5116</v>
      </c>
      <c r="N75" s="63">
        <f t="shared" si="0"/>
        <v>4656.5</v>
      </c>
    </row>
    <row r="76" spans="1:14" ht="12" customHeight="1" x14ac:dyDescent="0.25">
      <c r="A76" s="62" t="str">
        <f>'Pregnant Women Participating'!A76</f>
        <v>North Dakota</v>
      </c>
      <c r="B76" s="63">
        <v>1492</v>
      </c>
      <c r="C76" s="64">
        <v>1445</v>
      </c>
      <c r="D76" s="64">
        <v>1406</v>
      </c>
      <c r="E76" s="64">
        <v>1394</v>
      </c>
      <c r="F76" s="64">
        <v>1364</v>
      </c>
      <c r="G76" s="64">
        <v>1364</v>
      </c>
      <c r="H76" s="64">
        <v>1375</v>
      </c>
      <c r="I76" s="64">
        <v>1397</v>
      </c>
      <c r="J76" s="64">
        <v>1384</v>
      </c>
      <c r="K76" s="64">
        <v>1398</v>
      </c>
      <c r="L76" s="64">
        <v>1414</v>
      </c>
      <c r="M76" s="65">
        <v>1416</v>
      </c>
      <c r="N76" s="63">
        <f t="shared" si="0"/>
        <v>1404.0833333333333</v>
      </c>
    </row>
    <row r="77" spans="1:14" ht="12" customHeight="1" x14ac:dyDescent="0.25">
      <c r="A77" s="62" t="str">
        <f>'Pregnant Women Participating'!A77</f>
        <v>South Dakota</v>
      </c>
      <c r="B77" s="63">
        <v>1895</v>
      </c>
      <c r="C77" s="64">
        <v>1900</v>
      </c>
      <c r="D77" s="64">
        <v>1896</v>
      </c>
      <c r="E77" s="64">
        <v>1901</v>
      </c>
      <c r="F77" s="64">
        <v>1927</v>
      </c>
      <c r="G77" s="64">
        <v>1952</v>
      </c>
      <c r="H77" s="64">
        <v>1980</v>
      </c>
      <c r="I77" s="64">
        <v>1974</v>
      </c>
      <c r="J77" s="64">
        <v>1946</v>
      </c>
      <c r="K77" s="64">
        <v>1993</v>
      </c>
      <c r="L77" s="64">
        <v>1995</v>
      </c>
      <c r="M77" s="65">
        <v>1995</v>
      </c>
      <c r="N77" s="63">
        <f t="shared" si="0"/>
        <v>1946.1666666666667</v>
      </c>
    </row>
    <row r="78" spans="1:14" ht="12" customHeight="1" x14ac:dyDescent="0.25">
      <c r="A78" s="62" t="str">
        <f>'Pregnant Women Participating'!A78</f>
        <v>Wyoming</v>
      </c>
      <c r="B78" s="63">
        <v>1042</v>
      </c>
      <c r="C78" s="64">
        <v>1066</v>
      </c>
      <c r="D78" s="64">
        <v>1047</v>
      </c>
      <c r="E78" s="64">
        <v>1049</v>
      </c>
      <c r="F78" s="64">
        <v>1040</v>
      </c>
      <c r="G78" s="64">
        <v>1043</v>
      </c>
      <c r="H78" s="64">
        <v>1058</v>
      </c>
      <c r="I78" s="64">
        <v>1083</v>
      </c>
      <c r="J78" s="64">
        <v>1080</v>
      </c>
      <c r="K78" s="64">
        <v>1095</v>
      </c>
      <c r="L78" s="64">
        <v>1068</v>
      </c>
      <c r="M78" s="65">
        <v>1022</v>
      </c>
      <c r="N78" s="63">
        <f t="shared" si="0"/>
        <v>1057.75</v>
      </c>
    </row>
    <row r="79" spans="1:14" ht="12" customHeight="1" x14ac:dyDescent="0.25">
      <c r="A79" s="62" t="str">
        <f>'Pregnant Women Participating'!A79</f>
        <v>Ute Mountain Ute Tribe, CO</v>
      </c>
      <c r="B79" s="63">
        <v>21</v>
      </c>
      <c r="C79" s="64">
        <v>22</v>
      </c>
      <c r="D79" s="64">
        <v>23</v>
      </c>
      <c r="E79" s="64">
        <v>22</v>
      </c>
      <c r="F79" s="64">
        <v>21</v>
      </c>
      <c r="G79" s="64">
        <v>22</v>
      </c>
      <c r="H79" s="64">
        <v>16</v>
      </c>
      <c r="I79" s="64">
        <v>13</v>
      </c>
      <c r="J79" s="64">
        <v>17</v>
      </c>
      <c r="K79" s="64">
        <v>18</v>
      </c>
      <c r="L79" s="64">
        <v>19</v>
      </c>
      <c r="M79" s="65">
        <v>20</v>
      </c>
      <c r="N79" s="63">
        <f t="shared" si="0"/>
        <v>19.5</v>
      </c>
    </row>
    <row r="80" spans="1:14" ht="12" customHeight="1" x14ac:dyDescent="0.25">
      <c r="A80" s="62" t="str">
        <f>'Pregnant Women Participating'!A80</f>
        <v>Omaha Sioux, NE</v>
      </c>
      <c r="B80" s="63">
        <v>46</v>
      </c>
      <c r="C80" s="64">
        <v>56</v>
      </c>
      <c r="D80" s="64">
        <v>55</v>
      </c>
      <c r="E80" s="64">
        <v>55</v>
      </c>
      <c r="F80" s="64">
        <v>49</v>
      </c>
      <c r="G80" s="64">
        <v>50</v>
      </c>
      <c r="H80" s="64">
        <v>51</v>
      </c>
      <c r="I80" s="64">
        <v>46</v>
      </c>
      <c r="J80" s="64">
        <v>44</v>
      </c>
      <c r="K80" s="64">
        <v>45</v>
      </c>
      <c r="L80" s="64">
        <v>42</v>
      </c>
      <c r="M80" s="65">
        <v>40</v>
      </c>
      <c r="N80" s="63">
        <f t="shared" si="0"/>
        <v>48.25</v>
      </c>
    </row>
    <row r="81" spans="1:14" ht="12" customHeight="1" x14ac:dyDescent="0.25">
      <c r="A81" s="62" t="str">
        <f>'Pregnant Women Participating'!A81</f>
        <v>Santee Sioux, NE</v>
      </c>
      <c r="B81" s="63">
        <v>13</v>
      </c>
      <c r="C81" s="64">
        <v>12</v>
      </c>
      <c r="D81" s="64">
        <v>12</v>
      </c>
      <c r="E81" s="64">
        <v>14</v>
      </c>
      <c r="F81" s="64">
        <v>13</v>
      </c>
      <c r="G81" s="64">
        <v>13</v>
      </c>
      <c r="H81" s="64">
        <v>15</v>
      </c>
      <c r="I81" s="64">
        <v>14</v>
      </c>
      <c r="J81" s="64">
        <v>15</v>
      </c>
      <c r="K81" s="64">
        <v>13</v>
      </c>
      <c r="L81" s="64">
        <v>13</v>
      </c>
      <c r="M81" s="65">
        <v>14</v>
      </c>
      <c r="N81" s="63">
        <f t="shared" si="0"/>
        <v>13.416666666666666</v>
      </c>
    </row>
    <row r="82" spans="1:14" ht="12" customHeight="1" x14ac:dyDescent="0.25">
      <c r="A82" s="62" t="str">
        <f>'Pregnant Women Participating'!A82</f>
        <v>Winnebago Tribe, NE</v>
      </c>
      <c r="B82" s="63">
        <v>31</v>
      </c>
      <c r="C82" s="64">
        <v>34</v>
      </c>
      <c r="D82" s="64">
        <v>33</v>
      </c>
      <c r="E82" s="64">
        <v>34</v>
      </c>
      <c r="F82" s="64">
        <v>32</v>
      </c>
      <c r="G82" s="64">
        <v>28</v>
      </c>
      <c r="H82" s="64">
        <v>25</v>
      </c>
      <c r="I82" s="64">
        <v>26</v>
      </c>
      <c r="J82" s="64">
        <v>24</v>
      </c>
      <c r="K82" s="64">
        <v>28</v>
      </c>
      <c r="L82" s="64">
        <v>31</v>
      </c>
      <c r="M82" s="65">
        <v>34</v>
      </c>
      <c r="N82" s="63">
        <f t="shared" si="0"/>
        <v>30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54</v>
      </c>
      <c r="C83" s="64">
        <v>67</v>
      </c>
      <c r="D83" s="64">
        <v>63</v>
      </c>
      <c r="E83" s="64">
        <v>63</v>
      </c>
      <c r="F83" s="64">
        <v>65</v>
      </c>
      <c r="G83" s="64">
        <v>61</v>
      </c>
      <c r="H83" s="64">
        <v>66</v>
      </c>
      <c r="I83" s="64">
        <v>64</v>
      </c>
      <c r="J83" s="64">
        <v>62</v>
      </c>
      <c r="K83" s="64">
        <v>59</v>
      </c>
      <c r="L83" s="64">
        <v>61</v>
      </c>
      <c r="M83" s="65">
        <v>58</v>
      </c>
      <c r="N83" s="63">
        <f t="shared" si="0"/>
        <v>61.916666666666664</v>
      </c>
    </row>
    <row r="84" spans="1:14" ht="12" customHeight="1" x14ac:dyDescent="0.25">
      <c r="A84" s="62" t="str">
        <f>'Pregnant Women Participating'!A84</f>
        <v>Three Affiliated Tribes, ND</v>
      </c>
      <c r="B84" s="63">
        <v>19</v>
      </c>
      <c r="C84" s="64">
        <v>18</v>
      </c>
      <c r="D84" s="64">
        <v>16</v>
      </c>
      <c r="E84" s="64">
        <v>18</v>
      </c>
      <c r="F84" s="64">
        <v>23</v>
      </c>
      <c r="G84" s="64">
        <v>24</v>
      </c>
      <c r="H84" s="64">
        <v>24</v>
      </c>
      <c r="I84" s="64">
        <v>22</v>
      </c>
      <c r="J84" s="64">
        <v>24</v>
      </c>
      <c r="K84" s="64">
        <v>20</v>
      </c>
      <c r="L84" s="64">
        <v>23</v>
      </c>
      <c r="M84" s="65">
        <v>28</v>
      </c>
      <c r="N84" s="63">
        <f t="shared" si="0"/>
        <v>21.583333333333332</v>
      </c>
    </row>
    <row r="85" spans="1:14" ht="12" customHeight="1" x14ac:dyDescent="0.25">
      <c r="A85" s="62" t="str">
        <f>'Pregnant Women Participating'!A85</f>
        <v>Cheyenne River Sioux, SD</v>
      </c>
      <c r="B85" s="63">
        <v>69</v>
      </c>
      <c r="C85" s="64">
        <v>78</v>
      </c>
      <c r="D85" s="64">
        <v>89</v>
      </c>
      <c r="E85" s="64">
        <v>78</v>
      </c>
      <c r="F85" s="64">
        <v>79</v>
      </c>
      <c r="G85" s="64">
        <v>77</v>
      </c>
      <c r="H85" s="64">
        <v>74</v>
      </c>
      <c r="I85" s="64">
        <v>73</v>
      </c>
      <c r="J85" s="64">
        <v>77</v>
      </c>
      <c r="K85" s="64">
        <v>79</v>
      </c>
      <c r="L85" s="64">
        <v>80</v>
      </c>
      <c r="M85" s="65">
        <v>75</v>
      </c>
      <c r="N85" s="63">
        <f t="shared" si="0"/>
        <v>77.333333333333329</v>
      </c>
    </row>
    <row r="86" spans="1:14" ht="12" customHeight="1" x14ac:dyDescent="0.25">
      <c r="A86" s="62" t="str">
        <f>'Pregnant Women Participating'!A86</f>
        <v>Rosebud Sioux, SD</v>
      </c>
      <c r="B86" s="63">
        <v>108</v>
      </c>
      <c r="C86" s="64">
        <v>134</v>
      </c>
      <c r="D86" s="64">
        <v>124</v>
      </c>
      <c r="E86" s="64">
        <v>121</v>
      </c>
      <c r="F86" s="64">
        <v>117</v>
      </c>
      <c r="G86" s="64">
        <v>120</v>
      </c>
      <c r="H86" s="64">
        <v>120</v>
      </c>
      <c r="I86" s="64">
        <v>113</v>
      </c>
      <c r="J86" s="64">
        <v>115</v>
      </c>
      <c r="K86" s="64">
        <v>115</v>
      </c>
      <c r="L86" s="64">
        <v>113</v>
      </c>
      <c r="M86" s="65">
        <v>111</v>
      </c>
      <c r="N86" s="63">
        <f t="shared" si="0"/>
        <v>117.58333333333333</v>
      </c>
    </row>
    <row r="87" spans="1:14" ht="12" customHeight="1" x14ac:dyDescent="0.25">
      <c r="A87" s="62" t="str">
        <f>'Pregnant Women Participating'!A87</f>
        <v>Northern Arapahoe, WY</v>
      </c>
      <c r="B87" s="63">
        <v>21</v>
      </c>
      <c r="C87" s="64">
        <v>29</v>
      </c>
      <c r="D87" s="64">
        <v>30</v>
      </c>
      <c r="E87" s="64">
        <v>29</v>
      </c>
      <c r="F87" s="64">
        <v>28</v>
      </c>
      <c r="G87" s="64">
        <v>31</v>
      </c>
      <c r="H87" s="64">
        <v>29</v>
      </c>
      <c r="I87" s="64">
        <v>34</v>
      </c>
      <c r="J87" s="64">
        <v>39</v>
      </c>
      <c r="K87" s="64">
        <v>41</v>
      </c>
      <c r="L87" s="64">
        <v>37</v>
      </c>
      <c r="M87" s="65">
        <v>39</v>
      </c>
      <c r="N87" s="63">
        <f t="shared" si="0"/>
        <v>32.25</v>
      </c>
    </row>
    <row r="88" spans="1:14" ht="12" customHeight="1" x14ac:dyDescent="0.25">
      <c r="A88" s="62" t="str">
        <f>'Pregnant Women Participating'!A88</f>
        <v>Shoshone Tribe, WY</v>
      </c>
      <c r="B88" s="63">
        <v>12</v>
      </c>
      <c r="C88" s="64">
        <v>13</v>
      </c>
      <c r="D88" s="64">
        <v>14</v>
      </c>
      <c r="E88" s="64">
        <v>17</v>
      </c>
      <c r="F88" s="64">
        <v>16</v>
      </c>
      <c r="G88" s="64">
        <v>16</v>
      </c>
      <c r="H88" s="64">
        <v>17</v>
      </c>
      <c r="I88" s="64">
        <v>20</v>
      </c>
      <c r="J88" s="64">
        <v>22</v>
      </c>
      <c r="K88" s="64">
        <v>19</v>
      </c>
      <c r="L88" s="64">
        <v>17</v>
      </c>
      <c r="M88" s="65">
        <v>16</v>
      </c>
      <c r="N88" s="63">
        <f t="shared" si="0"/>
        <v>16.583333333333332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44878</v>
      </c>
      <c r="C89" s="68">
        <v>45127</v>
      </c>
      <c r="D89" s="68">
        <v>44289</v>
      </c>
      <c r="E89" s="68">
        <v>44584</v>
      </c>
      <c r="F89" s="68">
        <v>44656</v>
      </c>
      <c r="G89" s="68">
        <v>44781</v>
      </c>
      <c r="H89" s="68">
        <v>45171</v>
      </c>
      <c r="I89" s="68">
        <v>45548</v>
      </c>
      <c r="J89" s="68">
        <v>45440</v>
      </c>
      <c r="K89" s="68">
        <v>45730</v>
      </c>
      <c r="L89" s="68">
        <v>45758</v>
      </c>
      <c r="M89" s="69">
        <v>45337</v>
      </c>
      <c r="N89" s="67">
        <f t="shared" si="0"/>
        <v>45108.25</v>
      </c>
    </row>
    <row r="90" spans="1:14" ht="12" customHeight="1" x14ac:dyDescent="0.25">
      <c r="A90" s="71" t="str">
        <f>'Pregnant Women Participating'!A90</f>
        <v>Alaska</v>
      </c>
      <c r="B90" s="63">
        <v>1438</v>
      </c>
      <c r="C90" s="64">
        <v>1452</v>
      </c>
      <c r="D90" s="64">
        <v>1446</v>
      </c>
      <c r="E90" s="64">
        <v>1418</v>
      </c>
      <c r="F90" s="64">
        <v>1398</v>
      </c>
      <c r="G90" s="64">
        <v>1412</v>
      </c>
      <c r="H90" s="64">
        <v>1417</v>
      </c>
      <c r="I90" s="64">
        <v>1456</v>
      </c>
      <c r="J90" s="64">
        <v>1451</v>
      </c>
      <c r="K90" s="64">
        <v>1454</v>
      </c>
      <c r="L90" s="64">
        <v>1473</v>
      </c>
      <c r="M90" s="65">
        <v>1409</v>
      </c>
      <c r="N90" s="63">
        <f t="shared" si="0"/>
        <v>1435.3333333333333</v>
      </c>
    </row>
    <row r="91" spans="1:14" ht="12" customHeight="1" x14ac:dyDescent="0.25">
      <c r="A91" s="71" t="str">
        <f>'Pregnant Women Participating'!A91</f>
        <v>American Samoa</v>
      </c>
      <c r="B91" s="63">
        <v>322</v>
      </c>
      <c r="C91" s="64">
        <v>313</v>
      </c>
      <c r="D91" s="64">
        <v>292</v>
      </c>
      <c r="E91" s="64">
        <v>308</v>
      </c>
      <c r="F91" s="64">
        <v>308</v>
      </c>
      <c r="G91" s="64">
        <v>307</v>
      </c>
      <c r="H91" s="64">
        <v>317</v>
      </c>
      <c r="I91" s="64">
        <v>335</v>
      </c>
      <c r="J91" s="64">
        <v>322</v>
      </c>
      <c r="K91" s="64">
        <v>333</v>
      </c>
      <c r="L91" s="64">
        <v>335</v>
      </c>
      <c r="M91" s="65">
        <v>341</v>
      </c>
      <c r="N91" s="63">
        <f t="shared" si="0"/>
        <v>319.41666666666669</v>
      </c>
    </row>
    <row r="92" spans="1:14" ht="12" customHeight="1" x14ac:dyDescent="0.25">
      <c r="A92" s="71" t="str">
        <f>'Pregnant Women Participating'!A92</f>
        <v>California</v>
      </c>
      <c r="B92" s="63">
        <v>90501</v>
      </c>
      <c r="C92" s="64">
        <v>89520</v>
      </c>
      <c r="D92" s="64">
        <v>88383</v>
      </c>
      <c r="E92" s="64">
        <v>89339</v>
      </c>
      <c r="F92" s="64">
        <v>89213</v>
      </c>
      <c r="G92" s="64">
        <v>88787</v>
      </c>
      <c r="H92" s="64">
        <v>89435</v>
      </c>
      <c r="I92" s="64">
        <v>89617</v>
      </c>
      <c r="J92" s="64">
        <v>88807</v>
      </c>
      <c r="K92" s="64">
        <v>88932</v>
      </c>
      <c r="L92" s="64">
        <v>88396</v>
      </c>
      <c r="M92" s="65">
        <v>87724</v>
      </c>
      <c r="N92" s="63">
        <f t="shared" si="0"/>
        <v>89054.5</v>
      </c>
    </row>
    <row r="93" spans="1:14" ht="12" customHeight="1" x14ac:dyDescent="0.25">
      <c r="A93" s="71" t="str">
        <f>'Pregnant Women Participating'!A93</f>
        <v>Guam</v>
      </c>
      <c r="B93" s="63">
        <v>796</v>
      </c>
      <c r="C93" s="64">
        <v>791</v>
      </c>
      <c r="D93" s="64">
        <v>793</v>
      </c>
      <c r="E93" s="64">
        <v>800</v>
      </c>
      <c r="F93" s="64">
        <v>809</v>
      </c>
      <c r="G93" s="64">
        <v>821</v>
      </c>
      <c r="H93" s="64">
        <v>801</v>
      </c>
      <c r="I93" s="64">
        <v>808</v>
      </c>
      <c r="J93" s="64">
        <v>822</v>
      </c>
      <c r="K93" s="64">
        <v>799</v>
      </c>
      <c r="L93" s="64">
        <v>792</v>
      </c>
      <c r="M93" s="65">
        <v>773</v>
      </c>
      <c r="N93" s="63">
        <f t="shared" si="0"/>
        <v>800.41666666666663</v>
      </c>
    </row>
    <row r="94" spans="1:14" ht="12" customHeight="1" x14ac:dyDescent="0.25">
      <c r="A94" s="71" t="str">
        <f>'Pregnant Women Participating'!A94</f>
        <v>Hawaii</v>
      </c>
      <c r="B94" s="63">
        <v>2364</v>
      </c>
      <c r="C94" s="64">
        <v>2312</v>
      </c>
      <c r="D94" s="64">
        <v>2245</v>
      </c>
      <c r="E94" s="64">
        <v>2284</v>
      </c>
      <c r="F94" s="64">
        <v>2345</v>
      </c>
      <c r="G94" s="64">
        <v>2367</v>
      </c>
      <c r="H94" s="64">
        <v>2405</v>
      </c>
      <c r="I94" s="64">
        <v>2421</v>
      </c>
      <c r="J94" s="64">
        <v>2382</v>
      </c>
      <c r="K94" s="64">
        <v>2415</v>
      </c>
      <c r="L94" s="64">
        <v>2352</v>
      </c>
      <c r="M94" s="65">
        <v>2368</v>
      </c>
      <c r="N94" s="63">
        <f t="shared" si="0"/>
        <v>2355</v>
      </c>
    </row>
    <row r="95" spans="1:14" ht="12" customHeight="1" x14ac:dyDescent="0.25">
      <c r="A95" s="71" t="str">
        <f>'Pregnant Women Participating'!A95</f>
        <v>Idaho</v>
      </c>
      <c r="B95" s="63">
        <v>3159</v>
      </c>
      <c r="C95" s="64">
        <v>3152</v>
      </c>
      <c r="D95" s="64">
        <v>3126</v>
      </c>
      <c r="E95" s="64">
        <v>3116</v>
      </c>
      <c r="F95" s="64">
        <v>3095</v>
      </c>
      <c r="G95" s="64">
        <v>3111</v>
      </c>
      <c r="H95" s="64">
        <v>3123</v>
      </c>
      <c r="I95" s="64">
        <v>3155</v>
      </c>
      <c r="J95" s="64">
        <v>3165</v>
      </c>
      <c r="K95" s="64">
        <v>3156</v>
      </c>
      <c r="L95" s="64">
        <v>3196</v>
      </c>
      <c r="M95" s="65">
        <v>3135</v>
      </c>
      <c r="N95" s="63">
        <f t="shared" si="0"/>
        <v>3140.75</v>
      </c>
    </row>
    <row r="96" spans="1:14" ht="12" customHeight="1" x14ac:dyDescent="0.25">
      <c r="A96" s="71" t="str">
        <f>'Pregnant Women Participating'!A96</f>
        <v>Nevada</v>
      </c>
      <c r="B96" s="63">
        <v>7587</v>
      </c>
      <c r="C96" s="64">
        <v>7544</v>
      </c>
      <c r="D96" s="64">
        <v>8134</v>
      </c>
      <c r="E96" s="64">
        <v>8106</v>
      </c>
      <c r="F96" s="64">
        <v>8068</v>
      </c>
      <c r="G96" s="64">
        <v>8098</v>
      </c>
      <c r="H96" s="64">
        <v>8232</v>
      </c>
      <c r="I96" s="64">
        <v>8327</v>
      </c>
      <c r="J96" s="64">
        <v>8249</v>
      </c>
      <c r="K96" s="64">
        <v>8283</v>
      </c>
      <c r="L96" s="64">
        <v>8293</v>
      </c>
      <c r="M96" s="65">
        <v>8149</v>
      </c>
      <c r="N96" s="63">
        <f t="shared" si="0"/>
        <v>8089.166666666667</v>
      </c>
    </row>
    <row r="97" spans="1:14" ht="12" customHeight="1" x14ac:dyDescent="0.25">
      <c r="A97" s="71" t="str">
        <f>'Pregnant Women Participating'!A97</f>
        <v>Oregon</v>
      </c>
      <c r="B97" s="63">
        <v>8262</v>
      </c>
      <c r="C97" s="64">
        <v>8262</v>
      </c>
      <c r="D97" s="64">
        <v>8049</v>
      </c>
      <c r="E97" s="64">
        <v>8171</v>
      </c>
      <c r="F97" s="64">
        <v>8167</v>
      </c>
      <c r="G97" s="64">
        <v>8269</v>
      </c>
      <c r="H97" s="64">
        <v>8282</v>
      </c>
      <c r="I97" s="64">
        <v>8389</v>
      </c>
      <c r="J97" s="64">
        <v>8264</v>
      </c>
      <c r="K97" s="64">
        <v>8385</v>
      </c>
      <c r="L97" s="64">
        <v>8347</v>
      </c>
      <c r="M97" s="65">
        <v>8288</v>
      </c>
      <c r="N97" s="63">
        <f t="shared" si="0"/>
        <v>8261.25</v>
      </c>
    </row>
    <row r="98" spans="1:14" ht="12" customHeight="1" x14ac:dyDescent="0.25">
      <c r="A98" s="71" t="str">
        <f>'Pregnant Women Participating'!A98</f>
        <v>Washington</v>
      </c>
      <c r="B98" s="63">
        <v>12419</v>
      </c>
      <c r="C98" s="64">
        <v>12317</v>
      </c>
      <c r="D98" s="64">
        <v>12102</v>
      </c>
      <c r="E98" s="64">
        <v>12200</v>
      </c>
      <c r="F98" s="64">
        <v>12077</v>
      </c>
      <c r="G98" s="64">
        <v>12098</v>
      </c>
      <c r="H98" s="64">
        <v>12092</v>
      </c>
      <c r="I98" s="64">
        <v>12137</v>
      </c>
      <c r="J98" s="64">
        <v>12053</v>
      </c>
      <c r="K98" s="64">
        <v>12098</v>
      </c>
      <c r="L98" s="64">
        <v>12115</v>
      </c>
      <c r="M98" s="65">
        <v>12100</v>
      </c>
      <c r="N98" s="63">
        <f t="shared" si="0"/>
        <v>12150.666666666666</v>
      </c>
    </row>
    <row r="99" spans="1:14" ht="12" customHeight="1" x14ac:dyDescent="0.25">
      <c r="A99" s="71" t="str">
        <f>'Pregnant Women Participating'!A99</f>
        <v>Northern Marianas</v>
      </c>
      <c r="B99" s="63">
        <v>228</v>
      </c>
      <c r="C99" s="64">
        <v>226</v>
      </c>
      <c r="D99" s="64">
        <v>225</v>
      </c>
      <c r="E99" s="64">
        <v>225</v>
      </c>
      <c r="F99" s="64">
        <v>203</v>
      </c>
      <c r="G99" s="64">
        <v>200</v>
      </c>
      <c r="H99" s="64">
        <v>215</v>
      </c>
      <c r="I99" s="64">
        <v>225</v>
      </c>
      <c r="J99" s="64">
        <v>207</v>
      </c>
      <c r="K99" s="64">
        <v>199</v>
      </c>
      <c r="L99" s="64">
        <v>205</v>
      </c>
      <c r="M99" s="65">
        <v>201</v>
      </c>
      <c r="N99" s="63">
        <f t="shared" si="0"/>
        <v>213.25</v>
      </c>
    </row>
    <row r="100" spans="1:14" ht="12" customHeight="1" x14ac:dyDescent="0.25">
      <c r="A100" s="71" t="str">
        <f>'Pregnant Women Participating'!A100</f>
        <v>Inter-Tribal Council, NV</v>
      </c>
      <c r="B100" s="63">
        <v>51</v>
      </c>
      <c r="C100" s="64">
        <v>47</v>
      </c>
      <c r="D100" s="64">
        <v>45</v>
      </c>
      <c r="E100" s="64">
        <v>40</v>
      </c>
      <c r="F100" s="64">
        <v>40</v>
      </c>
      <c r="G100" s="64">
        <v>45</v>
      </c>
      <c r="H100" s="64">
        <v>43</v>
      </c>
      <c r="I100" s="64">
        <v>45</v>
      </c>
      <c r="J100" s="64">
        <v>45</v>
      </c>
      <c r="K100" s="64">
        <v>43</v>
      </c>
      <c r="L100" s="64">
        <v>38</v>
      </c>
      <c r="M100" s="65">
        <v>42</v>
      </c>
      <c r="N100" s="63">
        <f t="shared" si="0"/>
        <v>43.666666666666664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127127</v>
      </c>
      <c r="C101" s="68">
        <v>125936</v>
      </c>
      <c r="D101" s="68">
        <v>124840</v>
      </c>
      <c r="E101" s="68">
        <v>126007</v>
      </c>
      <c r="F101" s="68">
        <v>125723</v>
      </c>
      <c r="G101" s="68">
        <v>125515</v>
      </c>
      <c r="H101" s="68">
        <v>126362</v>
      </c>
      <c r="I101" s="68">
        <v>126915</v>
      </c>
      <c r="J101" s="68">
        <v>125767</v>
      </c>
      <c r="K101" s="68">
        <v>126097</v>
      </c>
      <c r="L101" s="68">
        <v>125542</v>
      </c>
      <c r="M101" s="69">
        <v>124530</v>
      </c>
      <c r="N101" s="67">
        <f t="shared" si="0"/>
        <v>125863.41666666667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864307</v>
      </c>
      <c r="C102" s="74">
        <v>857312</v>
      </c>
      <c r="D102" s="74">
        <v>844576</v>
      </c>
      <c r="E102" s="74">
        <v>850442</v>
      </c>
      <c r="F102" s="74">
        <v>851720</v>
      </c>
      <c r="G102" s="74">
        <v>855238</v>
      </c>
      <c r="H102" s="74">
        <v>859435</v>
      </c>
      <c r="I102" s="74">
        <v>864203</v>
      </c>
      <c r="J102" s="74">
        <v>857628</v>
      </c>
      <c r="K102" s="74">
        <v>860361</v>
      </c>
      <c r="L102" s="74">
        <v>859211</v>
      </c>
      <c r="M102" s="75">
        <v>852133</v>
      </c>
      <c r="N102" s="73">
        <f t="shared" si="0"/>
        <v>856380.5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11276</v>
      </c>
      <c r="C6" s="4">
        <v>11168</v>
      </c>
      <c r="D6" s="4">
        <v>11042</v>
      </c>
      <c r="E6" s="4">
        <v>11203</v>
      </c>
      <c r="F6" s="4">
        <v>11253</v>
      </c>
      <c r="G6" s="4">
        <v>11333</v>
      </c>
      <c r="H6" s="4">
        <v>11510</v>
      </c>
      <c r="I6" s="4">
        <v>11650</v>
      </c>
      <c r="J6" s="4">
        <v>11592</v>
      </c>
      <c r="K6" s="4">
        <v>11736</v>
      </c>
      <c r="L6" s="4">
        <v>11709</v>
      </c>
      <c r="M6" s="42">
        <v>11520</v>
      </c>
      <c r="N6" s="13">
        <f t="shared" ref="N6:N15" si="0">IF(SUM(B6:M6)&gt;0,AVERAGE(B6:M6)," ")</f>
        <v>11416</v>
      </c>
    </row>
    <row r="7" spans="1:14" ht="12" customHeight="1" x14ac:dyDescent="0.25">
      <c r="A7" s="7" t="str">
        <f>'Pregnant Women Participating'!A7</f>
        <v>Maine</v>
      </c>
      <c r="B7" s="13">
        <v>3916</v>
      </c>
      <c r="C7" s="4">
        <v>3915</v>
      </c>
      <c r="D7" s="4">
        <v>3851</v>
      </c>
      <c r="E7" s="4">
        <v>3848</v>
      </c>
      <c r="F7" s="4">
        <v>3735</v>
      </c>
      <c r="G7" s="4">
        <v>3723</v>
      </c>
      <c r="H7" s="4">
        <v>3720</v>
      </c>
      <c r="I7" s="4">
        <v>3771</v>
      </c>
      <c r="J7" s="4">
        <v>3746</v>
      </c>
      <c r="K7" s="4">
        <v>3781</v>
      </c>
      <c r="L7" s="4">
        <v>3797</v>
      </c>
      <c r="M7" s="42">
        <v>3794</v>
      </c>
      <c r="N7" s="13">
        <f t="shared" si="0"/>
        <v>3799.75</v>
      </c>
    </row>
    <row r="8" spans="1:14" ht="12" customHeight="1" x14ac:dyDescent="0.25">
      <c r="A8" s="7" t="str">
        <f>'Pregnant Women Participating'!A8</f>
        <v>Massachusetts</v>
      </c>
      <c r="B8" s="13">
        <v>23948</v>
      </c>
      <c r="C8" s="4">
        <v>23861</v>
      </c>
      <c r="D8" s="4">
        <v>23647</v>
      </c>
      <c r="E8" s="4">
        <v>23839</v>
      </c>
      <c r="F8" s="4">
        <v>24020</v>
      </c>
      <c r="G8" s="4">
        <v>24238</v>
      </c>
      <c r="H8" s="4">
        <v>24175</v>
      </c>
      <c r="I8" s="4">
        <v>24274</v>
      </c>
      <c r="J8" s="4">
        <v>23906</v>
      </c>
      <c r="K8" s="4">
        <v>23999</v>
      </c>
      <c r="L8" s="4">
        <v>24089</v>
      </c>
      <c r="M8" s="42">
        <v>24117</v>
      </c>
      <c r="N8" s="13">
        <f t="shared" si="0"/>
        <v>24009.416666666668</v>
      </c>
    </row>
    <row r="9" spans="1:14" ht="12" customHeight="1" x14ac:dyDescent="0.25">
      <c r="A9" s="7" t="str">
        <f>'Pregnant Women Participating'!A9</f>
        <v>New Hampshire</v>
      </c>
      <c r="B9" s="13">
        <v>2290</v>
      </c>
      <c r="C9" s="4">
        <v>2333</v>
      </c>
      <c r="D9" s="4">
        <v>2295</v>
      </c>
      <c r="E9" s="4">
        <v>2309</v>
      </c>
      <c r="F9" s="4">
        <v>2305</v>
      </c>
      <c r="G9" s="4">
        <v>2295</v>
      </c>
      <c r="H9" s="4">
        <v>2314</v>
      </c>
      <c r="I9" s="4">
        <v>2342</v>
      </c>
      <c r="J9" s="4">
        <v>2315</v>
      </c>
      <c r="K9" s="4">
        <v>2349</v>
      </c>
      <c r="L9" s="4">
        <v>2326</v>
      </c>
      <c r="M9" s="42">
        <v>2319</v>
      </c>
      <c r="N9" s="13">
        <f t="shared" si="0"/>
        <v>2316</v>
      </c>
    </row>
    <row r="10" spans="1:14" ht="12" customHeight="1" x14ac:dyDescent="0.25">
      <c r="A10" s="7" t="str">
        <f>'Pregnant Women Participating'!A10</f>
        <v>New York</v>
      </c>
      <c r="B10" s="13">
        <v>88356</v>
      </c>
      <c r="C10" s="4">
        <v>87802</v>
      </c>
      <c r="D10" s="4">
        <v>87367</v>
      </c>
      <c r="E10" s="4">
        <v>88792</v>
      </c>
      <c r="F10" s="4">
        <v>89172</v>
      </c>
      <c r="G10" s="4">
        <v>90091</v>
      </c>
      <c r="H10" s="4">
        <v>90005</v>
      </c>
      <c r="I10" s="4">
        <v>90608</v>
      </c>
      <c r="J10" s="4">
        <v>89516</v>
      </c>
      <c r="K10" s="4">
        <v>89979</v>
      </c>
      <c r="L10" s="4">
        <v>90041</v>
      </c>
      <c r="M10" s="42">
        <v>90344</v>
      </c>
      <c r="N10" s="13">
        <f t="shared" si="0"/>
        <v>89339.416666666672</v>
      </c>
    </row>
    <row r="11" spans="1:14" ht="12" customHeight="1" x14ac:dyDescent="0.25">
      <c r="A11" s="7" t="str">
        <f>'Pregnant Women Participating'!A11</f>
        <v>Rhode Island</v>
      </c>
      <c r="B11" s="13">
        <v>3876</v>
      </c>
      <c r="C11" s="4">
        <v>3854</v>
      </c>
      <c r="D11" s="4">
        <v>3860</v>
      </c>
      <c r="E11" s="4">
        <v>3871</v>
      </c>
      <c r="F11" s="4">
        <v>3948</v>
      </c>
      <c r="G11" s="4">
        <v>3941</v>
      </c>
      <c r="H11" s="4">
        <v>4025</v>
      </c>
      <c r="I11" s="4">
        <v>4030</v>
      </c>
      <c r="J11" s="4">
        <v>3906</v>
      </c>
      <c r="K11" s="4">
        <v>3844</v>
      </c>
      <c r="L11" s="4">
        <v>3854</v>
      </c>
      <c r="M11" s="42">
        <v>3884</v>
      </c>
      <c r="N11" s="13">
        <f t="shared" si="0"/>
        <v>3907.75</v>
      </c>
    </row>
    <row r="12" spans="1:14" ht="12" customHeight="1" x14ac:dyDescent="0.25">
      <c r="A12" s="7" t="str">
        <f>'Pregnant Women Participating'!A12</f>
        <v>Vermont</v>
      </c>
      <c r="B12" s="13">
        <v>1827</v>
      </c>
      <c r="C12" s="4">
        <v>1782</v>
      </c>
      <c r="D12" s="4">
        <v>1773</v>
      </c>
      <c r="E12" s="4">
        <v>1779</v>
      </c>
      <c r="F12" s="4">
        <v>1841</v>
      </c>
      <c r="G12" s="4">
        <v>1860</v>
      </c>
      <c r="H12" s="4">
        <v>1855</v>
      </c>
      <c r="I12" s="4">
        <v>1860</v>
      </c>
      <c r="J12" s="4">
        <v>1846</v>
      </c>
      <c r="K12" s="4">
        <v>1860</v>
      </c>
      <c r="L12" s="4">
        <v>1845</v>
      </c>
      <c r="M12" s="42">
        <v>1856</v>
      </c>
      <c r="N12" s="13">
        <f t="shared" si="0"/>
        <v>1832</v>
      </c>
    </row>
    <row r="13" spans="1:14" ht="12" customHeight="1" x14ac:dyDescent="0.25">
      <c r="A13" s="7" t="str">
        <f>'Pregnant Women Participating'!A13</f>
        <v>Virgin Islands</v>
      </c>
      <c r="B13" s="13">
        <v>608</v>
      </c>
      <c r="C13" s="4">
        <v>592</v>
      </c>
      <c r="D13" s="4">
        <v>600</v>
      </c>
      <c r="E13" s="4">
        <v>604</v>
      </c>
      <c r="F13" s="4">
        <v>588</v>
      </c>
      <c r="G13" s="4">
        <v>581</v>
      </c>
      <c r="H13" s="4">
        <v>567</v>
      </c>
      <c r="I13" s="4">
        <v>564</v>
      </c>
      <c r="J13" s="4">
        <v>564</v>
      </c>
      <c r="K13" s="4">
        <v>547</v>
      </c>
      <c r="L13" s="4">
        <v>569</v>
      </c>
      <c r="M13" s="42">
        <v>585</v>
      </c>
      <c r="N13" s="13">
        <f t="shared" si="0"/>
        <v>580.75</v>
      </c>
    </row>
    <row r="14" spans="1:14" ht="12" customHeight="1" x14ac:dyDescent="0.25">
      <c r="A14" s="7" t="str">
        <f>'Pregnant Women Participating'!A14</f>
        <v>Indian Township, ME</v>
      </c>
      <c r="B14" s="13">
        <v>9</v>
      </c>
      <c r="C14" s="4">
        <v>9</v>
      </c>
      <c r="D14" s="4">
        <v>12</v>
      </c>
      <c r="E14" s="4">
        <v>12</v>
      </c>
      <c r="F14" s="4"/>
      <c r="G14" s="4"/>
      <c r="H14" s="4"/>
      <c r="I14" s="4"/>
      <c r="J14" s="4"/>
      <c r="K14" s="4"/>
      <c r="L14" s="4"/>
      <c r="M14" s="42"/>
      <c r="N14" s="13">
        <f t="shared" si="0"/>
        <v>10.5</v>
      </c>
    </row>
    <row r="15" spans="1:14" ht="12" customHeight="1" x14ac:dyDescent="0.25">
      <c r="A15" s="7" t="str">
        <f>'Pregnant Women Participating'!A15</f>
        <v>Pleasant Point, ME</v>
      </c>
      <c r="B15" s="13">
        <v>8</v>
      </c>
      <c r="C15" s="4">
        <v>9</v>
      </c>
      <c r="D15" s="4">
        <v>12</v>
      </c>
      <c r="E15" s="4">
        <v>11</v>
      </c>
      <c r="F15" s="4">
        <v>11</v>
      </c>
      <c r="G15" s="4">
        <v>11</v>
      </c>
      <c r="H15" s="4">
        <v>12</v>
      </c>
      <c r="I15" s="4">
        <v>11</v>
      </c>
      <c r="J15" s="4">
        <v>8</v>
      </c>
      <c r="K15" s="4">
        <v>8</v>
      </c>
      <c r="L15" s="4">
        <v>6</v>
      </c>
      <c r="M15" s="42">
        <v>6</v>
      </c>
      <c r="N15" s="13">
        <f t="shared" si="0"/>
        <v>9.4166666666666661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136114</v>
      </c>
      <c r="C16" s="15">
        <v>135325</v>
      </c>
      <c r="D16" s="15">
        <v>134459</v>
      </c>
      <c r="E16" s="15">
        <v>136268</v>
      </c>
      <c r="F16" s="15">
        <v>136873</v>
      </c>
      <c r="G16" s="15">
        <v>138073</v>
      </c>
      <c r="H16" s="15">
        <v>138183</v>
      </c>
      <c r="I16" s="15">
        <v>139110</v>
      </c>
      <c r="J16" s="15">
        <v>137399</v>
      </c>
      <c r="K16" s="15">
        <v>138103</v>
      </c>
      <c r="L16" s="15">
        <v>138236</v>
      </c>
      <c r="M16" s="41">
        <v>138425</v>
      </c>
      <c r="N16" s="16">
        <f t="shared" ref="N16:N102" si="1">IF(SUM(B16:M16)&gt;0,AVERAGE(B16:M16)," ")</f>
        <v>137214</v>
      </c>
    </row>
    <row r="17" spans="1:14" ht="12" customHeight="1" x14ac:dyDescent="0.25">
      <c r="A17" s="7" t="str">
        <f>'Pregnant Women Participating'!A17</f>
        <v>Delaware</v>
      </c>
      <c r="B17" s="13">
        <v>4723</v>
      </c>
      <c r="C17" s="4">
        <v>4785</v>
      </c>
      <c r="D17" s="4">
        <v>4728</v>
      </c>
      <c r="E17" s="4">
        <v>4758</v>
      </c>
      <c r="F17" s="4">
        <v>4838</v>
      </c>
      <c r="G17" s="4">
        <v>4920</v>
      </c>
      <c r="H17" s="4">
        <v>4937</v>
      </c>
      <c r="I17" s="4">
        <v>5004</v>
      </c>
      <c r="J17" s="4">
        <v>5006</v>
      </c>
      <c r="K17" s="4">
        <v>5020</v>
      </c>
      <c r="L17" s="4">
        <v>5071</v>
      </c>
      <c r="M17" s="42">
        <v>4990</v>
      </c>
      <c r="N17" s="13">
        <f t="shared" si="1"/>
        <v>4898.333333333333</v>
      </c>
    </row>
    <row r="18" spans="1:14" ht="12" customHeight="1" x14ac:dyDescent="0.25">
      <c r="A18" s="7" t="str">
        <f>'Pregnant Women Participating'!A18</f>
        <v>District of Columbia</v>
      </c>
      <c r="B18" s="13">
        <v>3158</v>
      </c>
      <c r="C18" s="4">
        <v>3169</v>
      </c>
      <c r="D18" s="4">
        <v>3096</v>
      </c>
      <c r="E18" s="4">
        <v>3124</v>
      </c>
      <c r="F18" s="4">
        <v>3125</v>
      </c>
      <c r="G18" s="4">
        <v>3101</v>
      </c>
      <c r="H18" s="4">
        <v>3086</v>
      </c>
      <c r="I18" s="4">
        <v>3075</v>
      </c>
      <c r="J18" s="4">
        <v>3044</v>
      </c>
      <c r="K18" s="4">
        <v>3057</v>
      </c>
      <c r="L18" s="4">
        <v>3001</v>
      </c>
      <c r="M18" s="42">
        <v>3056</v>
      </c>
      <c r="N18" s="13">
        <f t="shared" si="1"/>
        <v>3091</v>
      </c>
    </row>
    <row r="19" spans="1:14" ht="12" customHeight="1" x14ac:dyDescent="0.25">
      <c r="A19" s="7" t="str">
        <f>'Pregnant Women Participating'!A19</f>
        <v>Maryland</v>
      </c>
      <c r="B19" s="13">
        <v>27135</v>
      </c>
      <c r="C19" s="4">
        <v>27030</v>
      </c>
      <c r="D19" s="4">
        <v>26835</v>
      </c>
      <c r="E19" s="4">
        <v>26874</v>
      </c>
      <c r="F19" s="4">
        <v>26895</v>
      </c>
      <c r="G19" s="4">
        <v>27122</v>
      </c>
      <c r="H19" s="4">
        <v>27280</v>
      </c>
      <c r="I19" s="4">
        <v>27724</v>
      </c>
      <c r="J19" s="4">
        <v>27496</v>
      </c>
      <c r="K19" s="4">
        <v>27440</v>
      </c>
      <c r="L19" s="4">
        <v>27564</v>
      </c>
      <c r="M19" s="42">
        <v>27481</v>
      </c>
      <c r="N19" s="13">
        <f t="shared" si="1"/>
        <v>27239.666666666668</v>
      </c>
    </row>
    <row r="20" spans="1:14" ht="12" customHeight="1" x14ac:dyDescent="0.25">
      <c r="A20" s="7" t="str">
        <f>'Pregnant Women Participating'!A20</f>
        <v>New Jersey</v>
      </c>
      <c r="B20" s="13">
        <v>33174</v>
      </c>
      <c r="C20" s="4">
        <v>33174</v>
      </c>
      <c r="D20" s="4">
        <v>32518</v>
      </c>
      <c r="E20" s="4">
        <v>32615</v>
      </c>
      <c r="F20" s="4">
        <v>33098</v>
      </c>
      <c r="G20" s="4">
        <v>33125</v>
      </c>
      <c r="H20" s="4">
        <v>33434</v>
      </c>
      <c r="I20" s="4">
        <v>33601</v>
      </c>
      <c r="J20" s="4">
        <v>33362</v>
      </c>
      <c r="K20" s="4">
        <v>33474</v>
      </c>
      <c r="L20" s="4">
        <v>33649</v>
      </c>
      <c r="M20" s="42">
        <v>33719</v>
      </c>
      <c r="N20" s="13">
        <f t="shared" si="1"/>
        <v>33245.25</v>
      </c>
    </row>
    <row r="21" spans="1:14" ht="12" customHeight="1" x14ac:dyDescent="0.25">
      <c r="A21" s="7" t="str">
        <f>'Pregnant Women Participating'!A21</f>
        <v>Pennsylvania</v>
      </c>
      <c r="B21" s="13">
        <v>40620</v>
      </c>
      <c r="C21" s="4">
        <v>40559</v>
      </c>
      <c r="D21" s="4">
        <v>40053</v>
      </c>
      <c r="E21" s="4">
        <v>40674</v>
      </c>
      <c r="F21" s="4">
        <v>41172</v>
      </c>
      <c r="G21" s="4">
        <v>41261</v>
      </c>
      <c r="H21" s="4">
        <v>41890</v>
      </c>
      <c r="I21" s="4">
        <v>41985</v>
      </c>
      <c r="J21" s="4">
        <v>41440</v>
      </c>
      <c r="K21" s="4">
        <v>41487</v>
      </c>
      <c r="L21" s="4">
        <v>41522</v>
      </c>
      <c r="M21" s="42">
        <v>41471</v>
      </c>
      <c r="N21" s="13">
        <f t="shared" si="1"/>
        <v>41177.833333333336</v>
      </c>
    </row>
    <row r="22" spans="1:14" ht="12" customHeight="1" x14ac:dyDescent="0.25">
      <c r="A22" s="7" t="str">
        <f>'Pregnant Women Participating'!A22</f>
        <v>Puerto Rico</v>
      </c>
      <c r="B22" s="13">
        <v>15239</v>
      </c>
      <c r="C22" s="4">
        <v>14984</v>
      </c>
      <c r="D22" s="4">
        <v>14754</v>
      </c>
      <c r="E22" s="4">
        <v>14793</v>
      </c>
      <c r="F22" s="4">
        <v>14907</v>
      </c>
      <c r="G22" s="4">
        <v>14697</v>
      </c>
      <c r="H22" s="4">
        <v>14813</v>
      </c>
      <c r="I22" s="4">
        <v>14862</v>
      </c>
      <c r="J22" s="4">
        <v>14651</v>
      </c>
      <c r="K22" s="4">
        <v>14474</v>
      </c>
      <c r="L22" s="4">
        <v>14399</v>
      </c>
      <c r="M22" s="42">
        <v>14285</v>
      </c>
      <c r="N22" s="13">
        <f t="shared" si="1"/>
        <v>14738.166666666666</v>
      </c>
    </row>
    <row r="23" spans="1:14" ht="12" customHeight="1" x14ac:dyDescent="0.25">
      <c r="A23" s="7" t="str">
        <f>'Pregnant Women Participating'!A23</f>
        <v>Virginia</v>
      </c>
      <c r="B23" s="13">
        <v>26173</v>
      </c>
      <c r="C23" s="4">
        <v>25507</v>
      </c>
      <c r="D23" s="4">
        <v>24838</v>
      </c>
      <c r="E23" s="4">
        <v>25017</v>
      </c>
      <c r="F23" s="4">
        <v>25206</v>
      </c>
      <c r="G23" s="4">
        <v>25436</v>
      </c>
      <c r="H23" s="4">
        <v>25673</v>
      </c>
      <c r="I23" s="4">
        <v>25996</v>
      </c>
      <c r="J23" s="4">
        <v>25692</v>
      </c>
      <c r="K23" s="4">
        <v>25866</v>
      </c>
      <c r="L23" s="4">
        <v>26069</v>
      </c>
      <c r="M23" s="42">
        <v>25967</v>
      </c>
      <c r="N23" s="13">
        <f t="shared" si="1"/>
        <v>25620</v>
      </c>
    </row>
    <row r="24" spans="1:14" ht="12" customHeight="1" x14ac:dyDescent="0.25">
      <c r="A24" s="7" t="str">
        <f>'Pregnant Women Participating'!A24</f>
        <v>West Virginia</v>
      </c>
      <c r="B24" s="13">
        <v>8349</v>
      </c>
      <c r="C24" s="4">
        <v>8322</v>
      </c>
      <c r="D24" s="4">
        <v>8226</v>
      </c>
      <c r="E24" s="4">
        <v>8222</v>
      </c>
      <c r="F24" s="4">
        <v>8141</v>
      </c>
      <c r="G24" s="4">
        <v>8206</v>
      </c>
      <c r="H24" s="4">
        <v>8244</v>
      </c>
      <c r="I24" s="4">
        <v>8255</v>
      </c>
      <c r="J24" s="4">
        <v>8154</v>
      </c>
      <c r="K24" s="4">
        <v>8049</v>
      </c>
      <c r="L24" s="4">
        <v>8198</v>
      </c>
      <c r="M24" s="42">
        <v>8183</v>
      </c>
      <c r="N24" s="13">
        <f t="shared" si="1"/>
        <v>8212.4166666666661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158571</v>
      </c>
      <c r="C25" s="15">
        <v>157530</v>
      </c>
      <c r="D25" s="15">
        <v>155048</v>
      </c>
      <c r="E25" s="15">
        <v>156077</v>
      </c>
      <c r="F25" s="15">
        <v>157382</v>
      </c>
      <c r="G25" s="15">
        <v>157868</v>
      </c>
      <c r="H25" s="15">
        <v>159357</v>
      </c>
      <c r="I25" s="15">
        <v>160502</v>
      </c>
      <c r="J25" s="15">
        <v>158845</v>
      </c>
      <c r="K25" s="15">
        <v>158867</v>
      </c>
      <c r="L25" s="15">
        <v>159473</v>
      </c>
      <c r="M25" s="41">
        <v>159152</v>
      </c>
      <c r="N25" s="16">
        <f t="shared" si="1"/>
        <v>158222.66666666666</v>
      </c>
    </row>
    <row r="26" spans="1:14" ht="12" customHeight="1" x14ac:dyDescent="0.25">
      <c r="A26" s="7" t="str">
        <f>'Pregnant Women Participating'!A26</f>
        <v>Alabama</v>
      </c>
      <c r="B26" s="13">
        <v>29024</v>
      </c>
      <c r="C26" s="4">
        <v>28689</v>
      </c>
      <c r="D26" s="4">
        <v>28433</v>
      </c>
      <c r="E26" s="4">
        <v>28481</v>
      </c>
      <c r="F26" s="4">
        <v>28209</v>
      </c>
      <c r="G26" s="4">
        <v>28305</v>
      </c>
      <c r="H26" s="4">
        <v>28336</v>
      </c>
      <c r="I26" s="4">
        <v>28499</v>
      </c>
      <c r="J26" s="4">
        <v>28320</v>
      </c>
      <c r="K26" s="4">
        <v>28586</v>
      </c>
      <c r="L26" s="4">
        <v>28754</v>
      </c>
      <c r="M26" s="42">
        <v>28609</v>
      </c>
      <c r="N26" s="13">
        <f t="shared" si="1"/>
        <v>28520.416666666668</v>
      </c>
    </row>
    <row r="27" spans="1:14" ht="12" customHeight="1" x14ac:dyDescent="0.25">
      <c r="A27" s="7" t="str">
        <f>'Pregnant Women Participating'!A27</f>
        <v>Florida</v>
      </c>
      <c r="B27" s="13">
        <v>96611</v>
      </c>
      <c r="C27" s="4">
        <v>95303</v>
      </c>
      <c r="D27" s="4">
        <v>94053</v>
      </c>
      <c r="E27" s="4">
        <v>94577</v>
      </c>
      <c r="F27" s="4">
        <v>95401</v>
      </c>
      <c r="G27" s="4">
        <v>99598</v>
      </c>
      <c r="H27" s="4">
        <v>96520</v>
      </c>
      <c r="I27" s="4">
        <v>96786</v>
      </c>
      <c r="J27" s="4">
        <v>96182</v>
      </c>
      <c r="K27" s="4">
        <v>96057</v>
      </c>
      <c r="L27" s="4">
        <v>96055</v>
      </c>
      <c r="M27" s="42">
        <v>95439</v>
      </c>
      <c r="N27" s="13">
        <f t="shared" si="1"/>
        <v>96048.5</v>
      </c>
    </row>
    <row r="28" spans="1:14" ht="12" customHeight="1" x14ac:dyDescent="0.25">
      <c r="A28" s="7" t="str">
        <f>'Pregnant Women Participating'!A28</f>
        <v>Georgia</v>
      </c>
      <c r="B28" s="13">
        <v>58679</v>
      </c>
      <c r="C28" s="4">
        <v>58272</v>
      </c>
      <c r="D28" s="4">
        <v>57710</v>
      </c>
      <c r="E28" s="4">
        <v>58196</v>
      </c>
      <c r="F28" s="4">
        <v>58357</v>
      </c>
      <c r="G28" s="4">
        <v>58834</v>
      </c>
      <c r="H28" s="4">
        <v>58776</v>
      </c>
      <c r="I28" s="4">
        <v>59242</v>
      </c>
      <c r="J28" s="4">
        <v>59130</v>
      </c>
      <c r="K28" s="4">
        <v>59831</v>
      </c>
      <c r="L28" s="4">
        <v>60590</v>
      </c>
      <c r="M28" s="42">
        <v>60140</v>
      </c>
      <c r="N28" s="13">
        <f t="shared" si="1"/>
        <v>58979.75</v>
      </c>
    </row>
    <row r="29" spans="1:14" ht="12" customHeight="1" x14ac:dyDescent="0.25">
      <c r="A29" s="7" t="str">
        <f>'Pregnant Women Participating'!A29</f>
        <v>Kentucky</v>
      </c>
      <c r="B29" s="13">
        <v>24860</v>
      </c>
      <c r="C29" s="4">
        <v>24743</v>
      </c>
      <c r="D29" s="4">
        <v>24558</v>
      </c>
      <c r="E29" s="4">
        <v>25109</v>
      </c>
      <c r="F29" s="4">
        <v>25418</v>
      </c>
      <c r="G29" s="4">
        <v>25572</v>
      </c>
      <c r="H29" s="4">
        <v>25790</v>
      </c>
      <c r="I29" s="4">
        <v>25974</v>
      </c>
      <c r="J29" s="4">
        <v>25613</v>
      </c>
      <c r="K29" s="4">
        <v>25782</v>
      </c>
      <c r="L29" s="4">
        <v>25962</v>
      </c>
      <c r="M29" s="42">
        <v>25995</v>
      </c>
      <c r="N29" s="13">
        <f t="shared" si="1"/>
        <v>25448</v>
      </c>
    </row>
    <row r="30" spans="1:14" ht="12" customHeight="1" x14ac:dyDescent="0.25">
      <c r="A30" s="7" t="str">
        <f>'Pregnant Women Participating'!A30</f>
        <v>Mississippi</v>
      </c>
      <c r="B30" s="13">
        <v>18194</v>
      </c>
      <c r="C30" s="4">
        <v>18613</v>
      </c>
      <c r="D30" s="4">
        <v>18231</v>
      </c>
      <c r="E30" s="4">
        <v>17815</v>
      </c>
      <c r="F30" s="4">
        <v>17997</v>
      </c>
      <c r="G30" s="4">
        <v>18135</v>
      </c>
      <c r="H30" s="4">
        <v>18324</v>
      </c>
      <c r="I30" s="4">
        <v>18475</v>
      </c>
      <c r="J30" s="4">
        <v>18232</v>
      </c>
      <c r="K30" s="4">
        <v>18450</v>
      </c>
      <c r="L30" s="4">
        <v>18440</v>
      </c>
      <c r="M30" s="42">
        <v>17905</v>
      </c>
      <c r="N30" s="13">
        <f t="shared" si="1"/>
        <v>18234.25</v>
      </c>
    </row>
    <row r="31" spans="1:14" ht="12" customHeight="1" x14ac:dyDescent="0.25">
      <c r="A31" s="7" t="str">
        <f>'Pregnant Women Participating'!A31</f>
        <v>North Carolina</v>
      </c>
      <c r="B31" s="13">
        <v>54220</v>
      </c>
      <c r="C31" s="4">
        <v>53488</v>
      </c>
      <c r="D31" s="4">
        <v>52740</v>
      </c>
      <c r="E31" s="4">
        <v>53497</v>
      </c>
      <c r="F31" s="4">
        <v>53813</v>
      </c>
      <c r="G31" s="4">
        <v>54219</v>
      </c>
      <c r="H31" s="4">
        <v>54909</v>
      </c>
      <c r="I31" s="4">
        <v>55129</v>
      </c>
      <c r="J31" s="4">
        <v>55045</v>
      </c>
      <c r="K31" s="4">
        <v>56183</v>
      </c>
      <c r="L31" s="4">
        <v>57016</v>
      </c>
      <c r="M31" s="42">
        <v>57263</v>
      </c>
      <c r="N31" s="13">
        <f t="shared" si="1"/>
        <v>54793.5</v>
      </c>
    </row>
    <row r="32" spans="1:14" ht="12" customHeight="1" x14ac:dyDescent="0.25">
      <c r="A32" s="7" t="str">
        <f>'Pregnant Women Participating'!A32</f>
        <v>South Carolina</v>
      </c>
      <c r="B32" s="13">
        <v>23563</v>
      </c>
      <c r="C32" s="4">
        <v>23454</v>
      </c>
      <c r="D32" s="4">
        <v>22942</v>
      </c>
      <c r="E32" s="4">
        <v>23282</v>
      </c>
      <c r="F32" s="4">
        <v>23540</v>
      </c>
      <c r="G32" s="4">
        <v>23878</v>
      </c>
      <c r="H32" s="4">
        <v>23952</v>
      </c>
      <c r="I32" s="4">
        <v>24097</v>
      </c>
      <c r="J32" s="4">
        <v>23903</v>
      </c>
      <c r="K32" s="4">
        <v>24104</v>
      </c>
      <c r="L32" s="4">
        <v>24067</v>
      </c>
      <c r="M32" s="42">
        <v>23688</v>
      </c>
      <c r="N32" s="13">
        <f t="shared" si="1"/>
        <v>23705.833333333332</v>
      </c>
    </row>
    <row r="33" spans="1:14" ht="12" customHeight="1" x14ac:dyDescent="0.25">
      <c r="A33" s="7" t="str">
        <f>'Pregnant Women Participating'!A33</f>
        <v>Tennessee</v>
      </c>
      <c r="B33" s="13">
        <v>34543</v>
      </c>
      <c r="C33" s="4">
        <v>34201</v>
      </c>
      <c r="D33" s="4">
        <v>33189</v>
      </c>
      <c r="E33" s="4">
        <v>33089</v>
      </c>
      <c r="F33" s="4">
        <v>33779</v>
      </c>
      <c r="G33" s="4">
        <v>34121</v>
      </c>
      <c r="H33" s="4">
        <v>34416</v>
      </c>
      <c r="I33" s="4">
        <v>34584</v>
      </c>
      <c r="J33" s="4">
        <v>34347</v>
      </c>
      <c r="K33" s="4">
        <v>34741</v>
      </c>
      <c r="L33" s="4">
        <v>35209</v>
      </c>
      <c r="M33" s="42">
        <v>35359</v>
      </c>
      <c r="N33" s="13">
        <f t="shared" si="1"/>
        <v>34298.166666666664</v>
      </c>
    </row>
    <row r="34" spans="1:14" ht="12" customHeight="1" x14ac:dyDescent="0.25">
      <c r="A34" s="7" t="str">
        <f>'Pregnant Women Participating'!A34</f>
        <v>Choctaw Indians, MS</v>
      </c>
      <c r="B34" s="13">
        <v>174</v>
      </c>
      <c r="C34" s="4">
        <v>160</v>
      </c>
      <c r="D34" s="4">
        <v>160</v>
      </c>
      <c r="E34" s="4">
        <v>163</v>
      </c>
      <c r="F34" s="4">
        <v>152</v>
      </c>
      <c r="G34" s="4">
        <v>154</v>
      </c>
      <c r="H34" s="4">
        <v>176</v>
      </c>
      <c r="I34" s="4">
        <v>178</v>
      </c>
      <c r="J34" s="4">
        <v>178</v>
      </c>
      <c r="K34" s="4">
        <v>184</v>
      </c>
      <c r="L34" s="4">
        <v>173</v>
      </c>
      <c r="M34" s="42">
        <v>186</v>
      </c>
      <c r="N34" s="13">
        <f t="shared" si="1"/>
        <v>169.83333333333334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83</v>
      </c>
      <c r="C35" s="4">
        <v>79</v>
      </c>
      <c r="D35" s="4">
        <v>80</v>
      </c>
      <c r="E35" s="4">
        <v>81</v>
      </c>
      <c r="F35" s="4">
        <v>81</v>
      </c>
      <c r="G35" s="4">
        <v>81</v>
      </c>
      <c r="H35" s="4">
        <v>80</v>
      </c>
      <c r="I35" s="4">
        <v>87</v>
      </c>
      <c r="J35" s="4">
        <v>86</v>
      </c>
      <c r="K35" s="4">
        <v>85</v>
      </c>
      <c r="L35" s="4">
        <v>90</v>
      </c>
      <c r="M35" s="42">
        <v>94</v>
      </c>
      <c r="N35" s="13">
        <f t="shared" si="1"/>
        <v>83.916666666666671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339951</v>
      </c>
      <c r="C36" s="15">
        <v>337002</v>
      </c>
      <c r="D36" s="15">
        <v>332096</v>
      </c>
      <c r="E36" s="15">
        <v>334290</v>
      </c>
      <c r="F36" s="15">
        <v>336747</v>
      </c>
      <c r="G36" s="15">
        <v>342897</v>
      </c>
      <c r="H36" s="15">
        <v>341279</v>
      </c>
      <c r="I36" s="15">
        <v>343051</v>
      </c>
      <c r="J36" s="15">
        <v>341036</v>
      </c>
      <c r="K36" s="15">
        <v>344003</v>
      </c>
      <c r="L36" s="15">
        <v>346356</v>
      </c>
      <c r="M36" s="41">
        <v>344678</v>
      </c>
      <c r="N36" s="16">
        <f t="shared" si="1"/>
        <v>340282.16666666669</v>
      </c>
    </row>
    <row r="37" spans="1:14" ht="12" customHeight="1" x14ac:dyDescent="0.25">
      <c r="A37" s="7" t="str">
        <f>'Pregnant Women Participating'!A37</f>
        <v>Illinois</v>
      </c>
      <c r="B37" s="13">
        <v>43776</v>
      </c>
      <c r="C37" s="4">
        <v>43243</v>
      </c>
      <c r="D37" s="4">
        <v>42564</v>
      </c>
      <c r="E37" s="4">
        <v>43281</v>
      </c>
      <c r="F37" s="4">
        <v>43577</v>
      </c>
      <c r="G37" s="4">
        <v>44073</v>
      </c>
      <c r="H37" s="4">
        <v>44214</v>
      </c>
      <c r="I37" s="4">
        <v>44616</v>
      </c>
      <c r="J37" s="4">
        <v>44406</v>
      </c>
      <c r="K37" s="4">
        <v>44984</v>
      </c>
      <c r="L37" s="4">
        <v>45334</v>
      </c>
      <c r="M37" s="42">
        <v>45522</v>
      </c>
      <c r="N37" s="13">
        <f t="shared" si="1"/>
        <v>44132.5</v>
      </c>
    </row>
    <row r="38" spans="1:14" ht="12" customHeight="1" x14ac:dyDescent="0.25">
      <c r="A38" s="7" t="str">
        <f>'Pregnant Women Participating'!A38</f>
        <v>Indiana</v>
      </c>
      <c r="B38" s="13">
        <v>34816</v>
      </c>
      <c r="C38" s="4">
        <v>34598</v>
      </c>
      <c r="D38" s="4">
        <v>34006</v>
      </c>
      <c r="E38" s="4">
        <v>34440</v>
      </c>
      <c r="F38" s="4">
        <v>34538</v>
      </c>
      <c r="G38" s="4">
        <v>34864</v>
      </c>
      <c r="H38" s="4">
        <v>35004</v>
      </c>
      <c r="I38" s="4">
        <v>35131</v>
      </c>
      <c r="J38" s="4">
        <v>34895</v>
      </c>
      <c r="K38" s="4">
        <v>35484</v>
      </c>
      <c r="L38" s="4">
        <v>35570</v>
      </c>
      <c r="M38" s="42">
        <v>35589</v>
      </c>
      <c r="N38" s="13">
        <f t="shared" si="1"/>
        <v>34911.25</v>
      </c>
    </row>
    <row r="39" spans="1:14" ht="12" customHeight="1" x14ac:dyDescent="0.25">
      <c r="A39" s="7" t="str">
        <f>'Pregnant Women Participating'!A39</f>
        <v>Iowa</v>
      </c>
      <c r="B39" s="13">
        <v>13354</v>
      </c>
      <c r="C39" s="4">
        <v>13378</v>
      </c>
      <c r="D39" s="4">
        <v>13204</v>
      </c>
      <c r="E39" s="4">
        <v>14500</v>
      </c>
      <c r="F39" s="4">
        <v>14500</v>
      </c>
      <c r="G39" s="4">
        <v>14420</v>
      </c>
      <c r="H39" s="4">
        <v>14480</v>
      </c>
      <c r="I39" s="4">
        <v>14520</v>
      </c>
      <c r="J39" s="4">
        <v>14404</v>
      </c>
      <c r="K39" s="4">
        <v>14570</v>
      </c>
      <c r="L39" s="4">
        <v>14568</v>
      </c>
      <c r="M39" s="42">
        <v>14491</v>
      </c>
      <c r="N39" s="13">
        <f t="shared" si="1"/>
        <v>14199.083333333334</v>
      </c>
    </row>
    <row r="40" spans="1:14" ht="12" customHeight="1" x14ac:dyDescent="0.25">
      <c r="A40" s="7" t="str">
        <f>'Pregnant Women Participating'!A40</f>
        <v>Michigan</v>
      </c>
      <c r="B40" s="13">
        <v>43161</v>
      </c>
      <c r="C40" s="4">
        <v>42633</v>
      </c>
      <c r="D40" s="4">
        <v>41758</v>
      </c>
      <c r="E40" s="4">
        <v>41760</v>
      </c>
      <c r="F40" s="4">
        <v>41830</v>
      </c>
      <c r="G40" s="4">
        <v>41789</v>
      </c>
      <c r="H40" s="4">
        <v>41867</v>
      </c>
      <c r="I40" s="4">
        <v>41977</v>
      </c>
      <c r="J40" s="4">
        <v>41641</v>
      </c>
      <c r="K40" s="4">
        <v>41843</v>
      </c>
      <c r="L40" s="4">
        <v>41951</v>
      </c>
      <c r="M40" s="42">
        <v>41925</v>
      </c>
      <c r="N40" s="13">
        <f t="shared" si="1"/>
        <v>42011.25</v>
      </c>
    </row>
    <row r="41" spans="1:14" ht="12" customHeight="1" x14ac:dyDescent="0.25">
      <c r="A41" s="7" t="str">
        <f>'Pregnant Women Participating'!A41</f>
        <v>Minnesota</v>
      </c>
      <c r="B41" s="13">
        <v>21166</v>
      </c>
      <c r="C41" s="4">
        <v>21053</v>
      </c>
      <c r="D41" s="4">
        <v>20974</v>
      </c>
      <c r="E41" s="4">
        <v>20932</v>
      </c>
      <c r="F41" s="4">
        <v>20802</v>
      </c>
      <c r="G41" s="4">
        <v>20914</v>
      </c>
      <c r="H41" s="4">
        <v>21021</v>
      </c>
      <c r="I41" s="4">
        <v>21215</v>
      </c>
      <c r="J41" s="4">
        <v>20883</v>
      </c>
      <c r="K41" s="4">
        <v>21171</v>
      </c>
      <c r="L41" s="4">
        <v>21215</v>
      </c>
      <c r="M41" s="42">
        <v>21095</v>
      </c>
      <c r="N41" s="13">
        <f t="shared" si="1"/>
        <v>21036.75</v>
      </c>
    </row>
    <row r="42" spans="1:14" ht="12" customHeight="1" x14ac:dyDescent="0.25">
      <c r="A42" s="7" t="str">
        <f>'Pregnant Women Participating'!A42</f>
        <v>Ohio</v>
      </c>
      <c r="B42" s="13">
        <v>44491</v>
      </c>
      <c r="C42" s="4">
        <v>44013</v>
      </c>
      <c r="D42" s="4">
        <v>42810</v>
      </c>
      <c r="E42" s="4">
        <v>43150</v>
      </c>
      <c r="F42" s="4">
        <v>43208</v>
      </c>
      <c r="G42" s="4">
        <v>42927</v>
      </c>
      <c r="H42" s="4">
        <v>43514</v>
      </c>
      <c r="I42" s="4">
        <v>43839</v>
      </c>
      <c r="J42" s="4">
        <v>43467</v>
      </c>
      <c r="K42" s="4">
        <v>43561</v>
      </c>
      <c r="L42" s="4">
        <v>43647</v>
      </c>
      <c r="M42" s="42">
        <v>43557</v>
      </c>
      <c r="N42" s="13">
        <f t="shared" si="1"/>
        <v>43515.333333333336</v>
      </c>
    </row>
    <row r="43" spans="1:14" ht="12" customHeight="1" x14ac:dyDescent="0.25">
      <c r="A43" s="7" t="str">
        <f>'Pregnant Women Participating'!A43</f>
        <v>Wisconsin</v>
      </c>
      <c r="B43" s="13">
        <v>19565</v>
      </c>
      <c r="C43" s="4">
        <v>19460</v>
      </c>
      <c r="D43" s="4">
        <v>19209</v>
      </c>
      <c r="E43" s="4">
        <v>19425</v>
      </c>
      <c r="F43" s="4">
        <v>19410</v>
      </c>
      <c r="G43" s="4">
        <v>19506</v>
      </c>
      <c r="H43" s="4">
        <v>19688</v>
      </c>
      <c r="I43" s="4">
        <v>19790</v>
      </c>
      <c r="J43" s="4">
        <v>19686</v>
      </c>
      <c r="K43" s="4">
        <v>19882</v>
      </c>
      <c r="L43" s="4">
        <v>19894</v>
      </c>
      <c r="M43" s="42">
        <v>19720</v>
      </c>
      <c r="N43" s="13">
        <f t="shared" si="1"/>
        <v>19602.916666666668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220329</v>
      </c>
      <c r="C44" s="15">
        <v>218378</v>
      </c>
      <c r="D44" s="15">
        <v>214525</v>
      </c>
      <c r="E44" s="15">
        <v>217488</v>
      </c>
      <c r="F44" s="15">
        <v>217865</v>
      </c>
      <c r="G44" s="15">
        <v>218493</v>
      </c>
      <c r="H44" s="15">
        <v>219788</v>
      </c>
      <c r="I44" s="15">
        <v>221088</v>
      </c>
      <c r="J44" s="15">
        <v>219382</v>
      </c>
      <c r="K44" s="15">
        <v>221495</v>
      </c>
      <c r="L44" s="15">
        <v>222179</v>
      </c>
      <c r="M44" s="41">
        <v>221899</v>
      </c>
      <c r="N44" s="16">
        <f t="shared" si="1"/>
        <v>219409.08333333334</v>
      </c>
    </row>
    <row r="45" spans="1:14" ht="12" customHeight="1" x14ac:dyDescent="0.25">
      <c r="A45" s="7" t="str">
        <f>'Pregnant Women Participating'!A45</f>
        <v>Arizona</v>
      </c>
      <c r="B45" s="13">
        <v>31396</v>
      </c>
      <c r="C45" s="4">
        <v>30872</v>
      </c>
      <c r="D45" s="4">
        <v>29980</v>
      </c>
      <c r="E45" s="4">
        <v>30729</v>
      </c>
      <c r="F45" s="4">
        <v>31155</v>
      </c>
      <c r="G45" s="4">
        <v>31658</v>
      </c>
      <c r="H45" s="4">
        <v>32063</v>
      </c>
      <c r="I45" s="4">
        <v>32133</v>
      </c>
      <c r="J45" s="4">
        <v>32022</v>
      </c>
      <c r="K45" s="4">
        <v>32158</v>
      </c>
      <c r="L45" s="4">
        <v>32048</v>
      </c>
      <c r="M45" s="42">
        <v>31830</v>
      </c>
      <c r="N45" s="13">
        <f t="shared" si="1"/>
        <v>31503.666666666668</v>
      </c>
    </row>
    <row r="46" spans="1:14" ht="12" customHeight="1" x14ac:dyDescent="0.25">
      <c r="A46" s="7" t="str">
        <f>'Pregnant Women Participating'!A46</f>
        <v>Arkansas</v>
      </c>
      <c r="B46" s="13">
        <v>16255</v>
      </c>
      <c r="C46" s="4">
        <v>16678</v>
      </c>
      <c r="D46" s="4">
        <v>16431</v>
      </c>
      <c r="E46" s="4">
        <v>16428</v>
      </c>
      <c r="F46" s="4">
        <v>16728</v>
      </c>
      <c r="G46" s="4">
        <v>16812</v>
      </c>
      <c r="H46" s="4">
        <v>16921</v>
      </c>
      <c r="I46" s="4">
        <v>17012</v>
      </c>
      <c r="J46" s="4">
        <v>16817</v>
      </c>
      <c r="K46" s="4">
        <v>16904</v>
      </c>
      <c r="L46" s="4">
        <v>17037</v>
      </c>
      <c r="M46" s="42">
        <v>16949</v>
      </c>
      <c r="N46" s="13">
        <f t="shared" si="1"/>
        <v>16747.666666666668</v>
      </c>
    </row>
    <row r="47" spans="1:14" ht="12" customHeight="1" x14ac:dyDescent="0.25">
      <c r="A47" s="7" t="str">
        <f>'Pregnant Women Participating'!A47</f>
        <v>Louisiana</v>
      </c>
      <c r="B47" s="13">
        <v>29261</v>
      </c>
      <c r="C47" s="4">
        <v>29058</v>
      </c>
      <c r="D47" s="4">
        <v>28621</v>
      </c>
      <c r="E47" s="4">
        <v>28320</v>
      </c>
      <c r="F47" s="4">
        <v>28062</v>
      </c>
      <c r="G47" s="4">
        <v>28318</v>
      </c>
      <c r="H47" s="4">
        <v>28603</v>
      </c>
      <c r="I47" s="4">
        <v>28694</v>
      </c>
      <c r="J47" s="4">
        <v>28385</v>
      </c>
      <c r="K47" s="4">
        <v>28621</v>
      </c>
      <c r="L47" s="4">
        <v>28804</v>
      </c>
      <c r="M47" s="42">
        <v>28558</v>
      </c>
      <c r="N47" s="13">
        <f t="shared" si="1"/>
        <v>28608.75</v>
      </c>
    </row>
    <row r="48" spans="1:14" ht="12" customHeight="1" x14ac:dyDescent="0.25">
      <c r="A48" s="7" t="str">
        <f>'Pregnant Women Participating'!A48</f>
        <v>New Mexico</v>
      </c>
      <c r="B48" s="13">
        <v>9205</v>
      </c>
      <c r="C48" s="4">
        <v>9150</v>
      </c>
      <c r="D48" s="4">
        <v>9007</v>
      </c>
      <c r="E48" s="4">
        <v>8990</v>
      </c>
      <c r="F48" s="4">
        <v>9086</v>
      </c>
      <c r="G48" s="4">
        <v>9038</v>
      </c>
      <c r="H48" s="4">
        <v>9166</v>
      </c>
      <c r="I48" s="4">
        <v>9162</v>
      </c>
      <c r="J48" s="4">
        <v>9131</v>
      </c>
      <c r="K48" s="4">
        <v>9325</v>
      </c>
      <c r="L48" s="4">
        <v>9609</v>
      </c>
      <c r="M48" s="42">
        <v>9636</v>
      </c>
      <c r="N48" s="13">
        <f t="shared" si="1"/>
        <v>9208.75</v>
      </c>
    </row>
    <row r="49" spans="1:14" ht="12" customHeight="1" x14ac:dyDescent="0.25">
      <c r="A49" s="7" t="str">
        <f>'Pregnant Women Participating'!A49</f>
        <v>Oklahoma</v>
      </c>
      <c r="B49" s="13">
        <v>17759</v>
      </c>
      <c r="C49" s="4">
        <v>17524</v>
      </c>
      <c r="D49" s="4">
        <v>17355</v>
      </c>
      <c r="E49" s="4">
        <v>17449</v>
      </c>
      <c r="F49" s="4">
        <v>17279</v>
      </c>
      <c r="G49" s="4">
        <v>17374</v>
      </c>
      <c r="H49" s="4">
        <v>17459</v>
      </c>
      <c r="I49" s="4">
        <v>17576</v>
      </c>
      <c r="J49" s="4">
        <v>17483</v>
      </c>
      <c r="K49" s="4">
        <v>17440</v>
      </c>
      <c r="L49" s="4">
        <v>17670</v>
      </c>
      <c r="M49" s="42">
        <v>17831</v>
      </c>
      <c r="N49" s="13">
        <f t="shared" si="1"/>
        <v>17516.583333333332</v>
      </c>
    </row>
    <row r="50" spans="1:14" ht="12" customHeight="1" x14ac:dyDescent="0.25">
      <c r="A50" s="7" t="str">
        <f>'Pregnant Women Participating'!A50</f>
        <v>Texas</v>
      </c>
      <c r="B50" s="13">
        <v>189200</v>
      </c>
      <c r="C50" s="4">
        <v>186985</v>
      </c>
      <c r="D50" s="4">
        <v>183554</v>
      </c>
      <c r="E50" s="4">
        <v>185849</v>
      </c>
      <c r="F50" s="4">
        <v>185954</v>
      </c>
      <c r="G50" s="4">
        <v>186072</v>
      </c>
      <c r="H50" s="4">
        <v>186708</v>
      </c>
      <c r="I50" s="4">
        <v>187833</v>
      </c>
      <c r="J50" s="4">
        <v>186703</v>
      </c>
      <c r="K50" s="4">
        <v>187758</v>
      </c>
      <c r="L50" s="4">
        <v>188502</v>
      </c>
      <c r="M50" s="42">
        <v>188492</v>
      </c>
      <c r="N50" s="13">
        <f t="shared" si="1"/>
        <v>186967.5</v>
      </c>
    </row>
    <row r="51" spans="1:14" ht="12" customHeight="1" x14ac:dyDescent="0.25">
      <c r="A51" s="7" t="str">
        <f>'Pregnant Women Participating'!A51</f>
        <v>Utah</v>
      </c>
      <c r="B51" s="13">
        <v>10629</v>
      </c>
      <c r="C51" s="4">
        <v>10630</v>
      </c>
      <c r="D51" s="4">
        <v>10479</v>
      </c>
      <c r="E51" s="4">
        <v>10521</v>
      </c>
      <c r="F51" s="4">
        <v>10598</v>
      </c>
      <c r="G51" s="4">
        <v>10676</v>
      </c>
      <c r="H51" s="4">
        <v>10786</v>
      </c>
      <c r="I51" s="4">
        <v>10855</v>
      </c>
      <c r="J51" s="4">
        <v>10817</v>
      </c>
      <c r="K51" s="4">
        <v>10599</v>
      </c>
      <c r="L51" s="4">
        <v>11250</v>
      </c>
      <c r="M51" s="42">
        <v>11435</v>
      </c>
      <c r="N51" s="13">
        <f t="shared" si="1"/>
        <v>10772.916666666666</v>
      </c>
    </row>
    <row r="52" spans="1:14" ht="12" customHeight="1" x14ac:dyDescent="0.25">
      <c r="A52" s="7" t="str">
        <f>'Pregnant Women Participating'!A52</f>
        <v>Inter-Tribal Council, AZ</v>
      </c>
      <c r="B52" s="13">
        <v>1210</v>
      </c>
      <c r="C52" s="4">
        <v>1194</v>
      </c>
      <c r="D52" s="4">
        <v>1204</v>
      </c>
      <c r="E52" s="4">
        <v>1243</v>
      </c>
      <c r="F52" s="4">
        <v>1249</v>
      </c>
      <c r="G52" s="4">
        <v>1255</v>
      </c>
      <c r="H52" s="4">
        <v>1240</v>
      </c>
      <c r="I52" s="4">
        <v>1257</v>
      </c>
      <c r="J52" s="4">
        <v>1257</v>
      </c>
      <c r="K52" s="4">
        <v>1297</v>
      </c>
      <c r="L52" s="4">
        <v>1306</v>
      </c>
      <c r="M52" s="42">
        <v>1319</v>
      </c>
      <c r="N52" s="13">
        <f t="shared" si="1"/>
        <v>1252.5833333333333</v>
      </c>
    </row>
    <row r="53" spans="1:14" ht="12" customHeight="1" x14ac:dyDescent="0.25">
      <c r="A53" s="7" t="str">
        <f>'Pregnant Women Participating'!A53</f>
        <v>Navajo Nation, AZ</v>
      </c>
      <c r="B53" s="13">
        <v>903</v>
      </c>
      <c r="C53" s="4">
        <v>904</v>
      </c>
      <c r="D53" s="4">
        <v>869</v>
      </c>
      <c r="E53" s="4">
        <v>915</v>
      </c>
      <c r="F53" s="4">
        <v>879</v>
      </c>
      <c r="G53" s="4">
        <v>903</v>
      </c>
      <c r="H53" s="4">
        <v>923</v>
      </c>
      <c r="I53" s="4">
        <v>921</v>
      </c>
      <c r="J53" s="4">
        <v>898</v>
      </c>
      <c r="K53" s="4">
        <v>887</v>
      </c>
      <c r="L53" s="4">
        <v>866</v>
      </c>
      <c r="M53" s="42">
        <v>856</v>
      </c>
      <c r="N53" s="13">
        <f t="shared" si="1"/>
        <v>893.66666666666663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63</v>
      </c>
      <c r="C54" s="4">
        <v>65</v>
      </c>
      <c r="D54" s="4">
        <v>67</v>
      </c>
      <c r="E54" s="4">
        <v>76</v>
      </c>
      <c r="F54" s="4">
        <v>73</v>
      </c>
      <c r="G54" s="4">
        <v>78</v>
      </c>
      <c r="H54" s="4">
        <v>77</v>
      </c>
      <c r="I54" s="4">
        <v>83</v>
      </c>
      <c r="J54" s="4">
        <v>76</v>
      </c>
      <c r="K54" s="4">
        <v>74</v>
      </c>
      <c r="L54" s="4">
        <v>73</v>
      </c>
      <c r="M54" s="42">
        <v>67</v>
      </c>
      <c r="N54" s="13">
        <f t="shared" si="1"/>
        <v>72.666666666666671</v>
      </c>
    </row>
    <row r="55" spans="1:14" ht="12" customHeight="1" x14ac:dyDescent="0.25">
      <c r="A55" s="7" t="str">
        <f>'Pregnant Women Participating'!A55</f>
        <v>Eight Northern Pueblos, NM</v>
      </c>
      <c r="B55" s="13">
        <v>73</v>
      </c>
      <c r="C55" s="4">
        <v>78</v>
      </c>
      <c r="D55" s="4">
        <v>80</v>
      </c>
      <c r="E55" s="4">
        <v>76</v>
      </c>
      <c r="F55" s="4">
        <v>75</v>
      </c>
      <c r="G55" s="4">
        <v>66</v>
      </c>
      <c r="H55" s="4">
        <v>76</v>
      </c>
      <c r="I55" s="4">
        <v>76</v>
      </c>
      <c r="J55" s="4">
        <v>65</v>
      </c>
      <c r="K55" s="4">
        <v>75</v>
      </c>
      <c r="L55" s="4">
        <v>66</v>
      </c>
      <c r="M55" s="42">
        <v>70</v>
      </c>
      <c r="N55" s="13">
        <f t="shared" si="1"/>
        <v>73</v>
      </c>
    </row>
    <row r="56" spans="1:14" ht="12" customHeight="1" x14ac:dyDescent="0.25">
      <c r="A56" s="7" t="str">
        <f>'Pregnant Women Participating'!A56</f>
        <v>Five Sandoval Pueblos, NM</v>
      </c>
      <c r="B56" s="13">
        <v>38</v>
      </c>
      <c r="C56" s="4">
        <v>38</v>
      </c>
      <c r="D56" s="4">
        <v>36</v>
      </c>
      <c r="E56" s="4">
        <v>32</v>
      </c>
      <c r="F56" s="4">
        <v>33</v>
      </c>
      <c r="G56" s="4">
        <v>39</v>
      </c>
      <c r="H56" s="4">
        <v>38</v>
      </c>
      <c r="I56" s="4">
        <v>39</v>
      </c>
      <c r="J56" s="4">
        <v>35</v>
      </c>
      <c r="K56" s="4">
        <v>41</v>
      </c>
      <c r="L56" s="4">
        <v>34</v>
      </c>
      <c r="M56" s="42">
        <v>33</v>
      </c>
      <c r="N56" s="13">
        <f t="shared" si="1"/>
        <v>36.333333333333336</v>
      </c>
    </row>
    <row r="57" spans="1:14" ht="12" customHeight="1" x14ac:dyDescent="0.25">
      <c r="A57" s="7" t="str">
        <f>'Pregnant Women Participating'!A57</f>
        <v>Isleta Pueblo, NM</v>
      </c>
      <c r="B57" s="13">
        <v>284</v>
      </c>
      <c r="C57" s="4">
        <v>295</v>
      </c>
      <c r="D57" s="4">
        <v>289</v>
      </c>
      <c r="E57" s="4">
        <v>272</v>
      </c>
      <c r="F57" s="4">
        <v>269</v>
      </c>
      <c r="G57" s="4">
        <v>249</v>
      </c>
      <c r="H57" s="4">
        <v>251</v>
      </c>
      <c r="I57" s="4">
        <v>246</v>
      </c>
      <c r="J57" s="4">
        <v>230</v>
      </c>
      <c r="K57" s="4">
        <v>239</v>
      </c>
      <c r="L57" s="4">
        <v>241</v>
      </c>
      <c r="M57" s="42">
        <v>233</v>
      </c>
      <c r="N57" s="13">
        <f t="shared" si="1"/>
        <v>258.16666666666669</v>
      </c>
    </row>
    <row r="58" spans="1:14" ht="12" customHeight="1" x14ac:dyDescent="0.25">
      <c r="A58" s="7" t="str">
        <f>'Pregnant Women Participating'!A58</f>
        <v>San Felipe Pueblo, NM</v>
      </c>
      <c r="B58" s="13">
        <v>50</v>
      </c>
      <c r="C58" s="4">
        <v>48</v>
      </c>
      <c r="D58" s="4">
        <v>41</v>
      </c>
      <c r="E58" s="4">
        <v>48</v>
      </c>
      <c r="F58" s="4">
        <v>46</v>
      </c>
      <c r="G58" s="4">
        <v>43</v>
      </c>
      <c r="H58" s="4">
        <v>43</v>
      </c>
      <c r="I58" s="4">
        <v>46</v>
      </c>
      <c r="J58" s="4">
        <v>52</v>
      </c>
      <c r="K58" s="4">
        <v>50</v>
      </c>
      <c r="L58" s="4">
        <v>47</v>
      </c>
      <c r="M58" s="42">
        <v>50</v>
      </c>
      <c r="N58" s="13">
        <f t="shared" si="1"/>
        <v>47</v>
      </c>
    </row>
    <row r="59" spans="1:14" ht="12" customHeight="1" x14ac:dyDescent="0.25">
      <c r="A59" s="7" t="str">
        <f>'Pregnant Women Participating'!A59</f>
        <v>Santo Domingo Tribe, NM</v>
      </c>
      <c r="B59" s="13">
        <v>26</v>
      </c>
      <c r="C59" s="4">
        <v>26</v>
      </c>
      <c r="D59" s="4">
        <v>24</v>
      </c>
      <c r="E59" s="4">
        <v>21</v>
      </c>
      <c r="F59" s="4">
        <v>21</v>
      </c>
      <c r="G59" s="4">
        <v>21</v>
      </c>
      <c r="H59" s="4">
        <v>21</v>
      </c>
      <c r="I59" s="4">
        <v>23</v>
      </c>
      <c r="J59" s="4">
        <v>21</v>
      </c>
      <c r="K59" s="4">
        <v>26</v>
      </c>
      <c r="L59" s="4">
        <v>27</v>
      </c>
      <c r="M59" s="42">
        <v>24</v>
      </c>
      <c r="N59" s="13">
        <f t="shared" si="1"/>
        <v>23.416666666666668</v>
      </c>
    </row>
    <row r="60" spans="1:14" ht="12" customHeight="1" x14ac:dyDescent="0.25">
      <c r="A60" s="7" t="str">
        <f>'Pregnant Women Participating'!A60</f>
        <v>Zuni Pueblo, NM</v>
      </c>
      <c r="B60" s="13">
        <v>90</v>
      </c>
      <c r="C60" s="4">
        <v>94</v>
      </c>
      <c r="D60" s="4">
        <v>95</v>
      </c>
      <c r="E60" s="4">
        <v>101</v>
      </c>
      <c r="F60" s="4">
        <v>103</v>
      </c>
      <c r="G60" s="4">
        <v>94</v>
      </c>
      <c r="H60" s="4">
        <v>86</v>
      </c>
      <c r="I60" s="4">
        <v>86</v>
      </c>
      <c r="J60" s="4">
        <v>78</v>
      </c>
      <c r="K60" s="4">
        <v>78</v>
      </c>
      <c r="L60" s="4">
        <v>84</v>
      </c>
      <c r="M60" s="42">
        <v>76</v>
      </c>
      <c r="N60" s="13">
        <f t="shared" si="1"/>
        <v>88.75</v>
      </c>
    </row>
    <row r="61" spans="1:14" ht="12" customHeight="1" x14ac:dyDescent="0.25">
      <c r="A61" s="7" t="str">
        <f>'Pregnant Women Participating'!A61</f>
        <v>Cherokee Nation, OK</v>
      </c>
      <c r="B61" s="13">
        <v>1571</v>
      </c>
      <c r="C61" s="4">
        <v>1589</v>
      </c>
      <c r="D61" s="4">
        <v>1597</v>
      </c>
      <c r="E61" s="4">
        <v>1624</v>
      </c>
      <c r="F61" s="4">
        <v>1656</v>
      </c>
      <c r="G61" s="4">
        <v>1669</v>
      </c>
      <c r="H61" s="4">
        <v>1673</v>
      </c>
      <c r="I61" s="4">
        <v>1723</v>
      </c>
      <c r="J61" s="4">
        <v>1725</v>
      </c>
      <c r="K61" s="4">
        <v>1734</v>
      </c>
      <c r="L61" s="4">
        <v>1761</v>
      </c>
      <c r="M61" s="42">
        <v>1713</v>
      </c>
      <c r="N61" s="13">
        <f t="shared" si="1"/>
        <v>1669.5833333333333</v>
      </c>
    </row>
    <row r="62" spans="1:14" ht="12" customHeight="1" x14ac:dyDescent="0.25">
      <c r="A62" s="7" t="str">
        <f>'Pregnant Women Participating'!A62</f>
        <v>Chickasaw Nation, OK</v>
      </c>
      <c r="B62" s="13">
        <v>956</v>
      </c>
      <c r="C62" s="4">
        <v>959</v>
      </c>
      <c r="D62" s="4">
        <v>924</v>
      </c>
      <c r="E62" s="4">
        <v>965</v>
      </c>
      <c r="F62" s="4">
        <v>949</v>
      </c>
      <c r="G62" s="4">
        <v>945</v>
      </c>
      <c r="H62" s="4">
        <v>945</v>
      </c>
      <c r="I62" s="4">
        <v>932</v>
      </c>
      <c r="J62" s="4">
        <v>950</v>
      </c>
      <c r="K62" s="4">
        <v>950</v>
      </c>
      <c r="L62" s="4">
        <v>965</v>
      </c>
      <c r="M62" s="42">
        <v>926</v>
      </c>
      <c r="N62" s="13">
        <f t="shared" si="1"/>
        <v>947.16666666666663</v>
      </c>
    </row>
    <row r="63" spans="1:14" ht="12" customHeight="1" x14ac:dyDescent="0.25">
      <c r="A63" s="7" t="str">
        <f>'Pregnant Women Participating'!A63</f>
        <v>Choctaw Nation, OK</v>
      </c>
      <c r="B63" s="13">
        <v>1181</v>
      </c>
      <c r="C63" s="4">
        <v>1159</v>
      </c>
      <c r="D63" s="4">
        <v>1120</v>
      </c>
      <c r="E63" s="4">
        <v>1127</v>
      </c>
      <c r="F63" s="4">
        <v>1083</v>
      </c>
      <c r="G63" s="4">
        <v>1078</v>
      </c>
      <c r="H63" s="4">
        <v>1080</v>
      </c>
      <c r="I63" s="4">
        <v>1076</v>
      </c>
      <c r="J63" s="4">
        <v>1080</v>
      </c>
      <c r="K63" s="4">
        <v>1086</v>
      </c>
      <c r="L63" s="4">
        <v>1069</v>
      </c>
      <c r="M63" s="42">
        <v>1106</v>
      </c>
      <c r="N63" s="13">
        <f t="shared" si="1"/>
        <v>1103.75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335</v>
      </c>
      <c r="C64" s="4">
        <v>329</v>
      </c>
      <c r="D64" s="4">
        <v>328</v>
      </c>
      <c r="E64" s="4">
        <v>314</v>
      </c>
      <c r="F64" s="4">
        <v>309</v>
      </c>
      <c r="G64" s="4">
        <v>309</v>
      </c>
      <c r="H64" s="4">
        <v>311</v>
      </c>
      <c r="I64" s="4">
        <v>291</v>
      </c>
      <c r="J64" s="4">
        <v>302</v>
      </c>
      <c r="K64" s="4">
        <v>308</v>
      </c>
      <c r="L64" s="4">
        <v>307</v>
      </c>
      <c r="M64" s="42">
        <v>311</v>
      </c>
      <c r="N64" s="13">
        <f t="shared" si="1"/>
        <v>312.83333333333331</v>
      </c>
    </row>
    <row r="65" spans="1:14" ht="12" customHeight="1" x14ac:dyDescent="0.25">
      <c r="A65" s="7" t="str">
        <f>'Pregnant Women Participating'!A65</f>
        <v>Inter-Tribal Council, OK</v>
      </c>
      <c r="B65" s="13">
        <v>130</v>
      </c>
      <c r="C65" s="4">
        <v>124</v>
      </c>
      <c r="D65" s="4">
        <v>121</v>
      </c>
      <c r="E65" s="4">
        <v>123</v>
      </c>
      <c r="F65" s="4">
        <v>131</v>
      </c>
      <c r="G65" s="4">
        <v>134</v>
      </c>
      <c r="H65" s="4">
        <v>138</v>
      </c>
      <c r="I65" s="4">
        <v>147</v>
      </c>
      <c r="J65" s="4">
        <v>143</v>
      </c>
      <c r="K65" s="4">
        <v>152</v>
      </c>
      <c r="L65" s="4">
        <v>144</v>
      </c>
      <c r="M65" s="42">
        <v>142</v>
      </c>
      <c r="N65" s="13">
        <f t="shared" si="1"/>
        <v>135.75</v>
      </c>
    </row>
    <row r="66" spans="1:14" ht="12" customHeight="1" x14ac:dyDescent="0.25">
      <c r="A66" s="7" t="str">
        <f>'Pregnant Women Participating'!A66</f>
        <v>Muscogee Creek Nation, OK</v>
      </c>
      <c r="B66" s="13">
        <v>419</v>
      </c>
      <c r="C66" s="4">
        <v>411</v>
      </c>
      <c r="D66" s="4">
        <v>400</v>
      </c>
      <c r="E66" s="4">
        <v>408</v>
      </c>
      <c r="F66" s="4">
        <v>406</v>
      </c>
      <c r="G66" s="4">
        <v>398</v>
      </c>
      <c r="H66" s="4">
        <v>408</v>
      </c>
      <c r="I66" s="4">
        <v>394</v>
      </c>
      <c r="J66" s="4">
        <v>394</v>
      </c>
      <c r="K66" s="4">
        <v>382</v>
      </c>
      <c r="L66" s="4">
        <v>389</v>
      </c>
      <c r="M66" s="42">
        <v>404</v>
      </c>
      <c r="N66" s="13">
        <f t="shared" si="1"/>
        <v>401.08333333333331</v>
      </c>
    </row>
    <row r="67" spans="1:14" ht="12" customHeight="1" x14ac:dyDescent="0.25">
      <c r="A67" s="7" t="str">
        <f>'Pregnant Women Participating'!A67</f>
        <v>Osage Tribal Council, OK</v>
      </c>
      <c r="B67" s="13">
        <v>816</v>
      </c>
      <c r="C67" s="4">
        <v>800</v>
      </c>
      <c r="D67" s="4">
        <v>767</v>
      </c>
      <c r="E67" s="4">
        <v>789</v>
      </c>
      <c r="F67" s="4">
        <v>765</v>
      </c>
      <c r="G67" s="4">
        <v>775</v>
      </c>
      <c r="H67" s="4">
        <v>758</v>
      </c>
      <c r="I67" s="4">
        <v>769</v>
      </c>
      <c r="J67" s="4">
        <v>736</v>
      </c>
      <c r="K67" s="4">
        <v>739</v>
      </c>
      <c r="L67" s="4">
        <v>724</v>
      </c>
      <c r="M67" s="42">
        <v>726</v>
      </c>
      <c r="N67" s="13">
        <f t="shared" si="1"/>
        <v>763.66666666666663</v>
      </c>
    </row>
    <row r="68" spans="1:14" ht="12" customHeight="1" x14ac:dyDescent="0.25">
      <c r="A68" s="7" t="str">
        <f>'Pregnant Women Participating'!A68</f>
        <v>Otoe-Missouria Tribe, OK</v>
      </c>
      <c r="B68" s="13">
        <v>80</v>
      </c>
      <c r="C68" s="4">
        <v>78</v>
      </c>
      <c r="D68" s="4">
        <v>75</v>
      </c>
      <c r="E68" s="4">
        <v>73</v>
      </c>
      <c r="F68" s="4">
        <v>69</v>
      </c>
      <c r="G68" s="4">
        <v>70</v>
      </c>
      <c r="H68" s="4">
        <v>76</v>
      </c>
      <c r="I68" s="4">
        <v>80</v>
      </c>
      <c r="J68" s="4">
        <v>80</v>
      </c>
      <c r="K68" s="4">
        <v>83</v>
      </c>
      <c r="L68" s="4">
        <v>88</v>
      </c>
      <c r="M68" s="42">
        <v>88</v>
      </c>
      <c r="N68" s="13">
        <f t="shared" si="1"/>
        <v>78.333333333333329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789</v>
      </c>
      <c r="C69" s="4">
        <v>772</v>
      </c>
      <c r="D69" s="4">
        <v>774</v>
      </c>
      <c r="E69" s="4">
        <v>791</v>
      </c>
      <c r="F69" s="4">
        <v>790</v>
      </c>
      <c r="G69" s="4">
        <v>799</v>
      </c>
      <c r="H69" s="4">
        <v>828</v>
      </c>
      <c r="I69" s="4">
        <v>832</v>
      </c>
      <c r="J69" s="4">
        <v>829</v>
      </c>
      <c r="K69" s="4">
        <v>829</v>
      </c>
      <c r="L69" s="4">
        <v>837</v>
      </c>
      <c r="M69" s="42">
        <v>837</v>
      </c>
      <c r="N69" s="13">
        <f t="shared" si="1"/>
        <v>808.91666666666663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312719</v>
      </c>
      <c r="C70" s="15">
        <v>309860</v>
      </c>
      <c r="D70" s="15">
        <v>304238</v>
      </c>
      <c r="E70" s="15">
        <v>307284</v>
      </c>
      <c r="F70" s="15">
        <v>307768</v>
      </c>
      <c r="G70" s="15">
        <v>308873</v>
      </c>
      <c r="H70" s="15">
        <v>310678</v>
      </c>
      <c r="I70" s="15">
        <v>312286</v>
      </c>
      <c r="J70" s="15">
        <v>310309</v>
      </c>
      <c r="K70" s="15">
        <v>311835</v>
      </c>
      <c r="L70" s="15">
        <v>313948</v>
      </c>
      <c r="M70" s="41">
        <v>313712</v>
      </c>
      <c r="N70" s="16">
        <f t="shared" si="1"/>
        <v>310292.5</v>
      </c>
    </row>
    <row r="71" spans="1:14" ht="12" customHeight="1" x14ac:dyDescent="0.25">
      <c r="A71" s="7" t="str">
        <f>'Pregnant Women Participating'!A71</f>
        <v>Colorado</v>
      </c>
      <c r="B71" s="13">
        <v>19143</v>
      </c>
      <c r="C71" s="4">
        <v>19206</v>
      </c>
      <c r="D71" s="4">
        <v>18929</v>
      </c>
      <c r="E71" s="4">
        <v>19293</v>
      </c>
      <c r="F71" s="4">
        <v>19501</v>
      </c>
      <c r="G71" s="4">
        <v>19444</v>
      </c>
      <c r="H71" s="4">
        <v>19498</v>
      </c>
      <c r="I71" s="4">
        <v>19589</v>
      </c>
      <c r="J71" s="4">
        <v>19380</v>
      </c>
      <c r="K71" s="4">
        <v>19402</v>
      </c>
      <c r="L71" s="4">
        <v>19460</v>
      </c>
      <c r="M71" s="42">
        <v>19494</v>
      </c>
      <c r="N71" s="13">
        <f t="shared" si="1"/>
        <v>19361.583333333332</v>
      </c>
    </row>
    <row r="72" spans="1:14" ht="12" customHeight="1" x14ac:dyDescent="0.25">
      <c r="A72" s="7" t="str">
        <f>'Pregnant Women Participating'!A72</f>
        <v>Kansas</v>
      </c>
      <c r="B72" s="13">
        <v>10684</v>
      </c>
      <c r="C72" s="4">
        <v>10706</v>
      </c>
      <c r="D72" s="4">
        <v>10503</v>
      </c>
      <c r="E72" s="4">
        <v>10557</v>
      </c>
      <c r="F72" s="4">
        <v>10566</v>
      </c>
      <c r="G72" s="4">
        <v>10562</v>
      </c>
      <c r="H72" s="4">
        <v>10544</v>
      </c>
      <c r="I72" s="4">
        <v>10860</v>
      </c>
      <c r="J72" s="4">
        <v>10690</v>
      </c>
      <c r="K72" s="4">
        <v>10811</v>
      </c>
      <c r="L72" s="4">
        <v>10976</v>
      </c>
      <c r="M72" s="42">
        <v>10986</v>
      </c>
      <c r="N72" s="13">
        <f t="shared" si="1"/>
        <v>10703.75</v>
      </c>
    </row>
    <row r="73" spans="1:14" ht="12" customHeight="1" x14ac:dyDescent="0.25">
      <c r="A73" s="7" t="str">
        <f>'Pregnant Women Participating'!A73</f>
        <v>Missouri</v>
      </c>
      <c r="B73" s="13">
        <v>24261</v>
      </c>
      <c r="C73" s="4">
        <v>24376</v>
      </c>
      <c r="D73" s="4">
        <v>23827</v>
      </c>
      <c r="E73" s="4">
        <v>23935</v>
      </c>
      <c r="F73" s="4">
        <v>24123</v>
      </c>
      <c r="G73" s="4">
        <v>24281</v>
      </c>
      <c r="H73" s="4">
        <v>24534</v>
      </c>
      <c r="I73" s="4">
        <v>24828</v>
      </c>
      <c r="J73" s="4">
        <v>24575</v>
      </c>
      <c r="K73" s="4">
        <v>24895</v>
      </c>
      <c r="L73" s="4">
        <v>25020</v>
      </c>
      <c r="M73" s="42">
        <v>24912</v>
      </c>
      <c r="N73" s="13">
        <f t="shared" si="1"/>
        <v>24463.916666666668</v>
      </c>
    </row>
    <row r="74" spans="1:14" ht="12" customHeight="1" x14ac:dyDescent="0.25">
      <c r="A74" s="7" t="str">
        <f>'Pregnant Women Participating'!A74</f>
        <v>Montana</v>
      </c>
      <c r="B74" s="13">
        <v>2962</v>
      </c>
      <c r="C74" s="4">
        <v>2951</v>
      </c>
      <c r="D74" s="4">
        <v>3005</v>
      </c>
      <c r="E74" s="4">
        <v>3029</v>
      </c>
      <c r="F74" s="4">
        <v>2946</v>
      </c>
      <c r="G74" s="4">
        <v>2988</v>
      </c>
      <c r="H74" s="4">
        <v>3044</v>
      </c>
      <c r="I74" s="4">
        <v>3056</v>
      </c>
      <c r="J74" s="4">
        <v>2978</v>
      </c>
      <c r="K74" s="4">
        <v>2964</v>
      </c>
      <c r="L74" s="4">
        <v>2889</v>
      </c>
      <c r="M74" s="42">
        <v>2867</v>
      </c>
      <c r="N74" s="13">
        <f t="shared" si="1"/>
        <v>2973.25</v>
      </c>
    </row>
    <row r="75" spans="1:14" ht="12" customHeight="1" x14ac:dyDescent="0.25">
      <c r="A75" s="7" t="str">
        <f>'Pregnant Women Participating'!A75</f>
        <v>Nebraska</v>
      </c>
      <c r="B75" s="13">
        <v>7409</v>
      </c>
      <c r="C75" s="4">
        <v>7444</v>
      </c>
      <c r="D75" s="4">
        <v>7341</v>
      </c>
      <c r="E75" s="4">
        <v>7332</v>
      </c>
      <c r="F75" s="4">
        <v>7558</v>
      </c>
      <c r="G75" s="4">
        <v>7593</v>
      </c>
      <c r="H75" s="4">
        <v>7671</v>
      </c>
      <c r="I75" s="4">
        <v>7804</v>
      </c>
      <c r="J75" s="4">
        <v>8335</v>
      </c>
      <c r="K75" s="4">
        <v>8454</v>
      </c>
      <c r="L75" s="4">
        <v>8513</v>
      </c>
      <c r="M75" s="42">
        <v>8559</v>
      </c>
      <c r="N75" s="13">
        <f t="shared" si="1"/>
        <v>7834.416666666667</v>
      </c>
    </row>
    <row r="76" spans="1:14" ht="12" customHeight="1" x14ac:dyDescent="0.25">
      <c r="A76" s="7" t="str">
        <f>'Pregnant Women Participating'!A76</f>
        <v>North Dakota</v>
      </c>
      <c r="B76" s="13">
        <v>2317</v>
      </c>
      <c r="C76" s="4">
        <v>2278</v>
      </c>
      <c r="D76" s="4">
        <v>2234</v>
      </c>
      <c r="E76" s="4">
        <v>2205</v>
      </c>
      <c r="F76" s="4">
        <v>2186</v>
      </c>
      <c r="G76" s="4">
        <v>2189</v>
      </c>
      <c r="H76" s="4">
        <v>2196</v>
      </c>
      <c r="I76" s="4">
        <v>2217</v>
      </c>
      <c r="J76" s="4">
        <v>2192</v>
      </c>
      <c r="K76" s="4">
        <v>2226</v>
      </c>
      <c r="L76" s="4">
        <v>2271</v>
      </c>
      <c r="M76" s="42">
        <v>2258</v>
      </c>
      <c r="N76" s="13">
        <f t="shared" si="1"/>
        <v>2230.75</v>
      </c>
    </row>
    <row r="77" spans="1:14" ht="12" customHeight="1" x14ac:dyDescent="0.25">
      <c r="A77" s="7" t="str">
        <f>'Pregnant Women Participating'!A77</f>
        <v>South Dakota</v>
      </c>
      <c r="B77" s="13">
        <v>3071</v>
      </c>
      <c r="C77" s="4">
        <v>3051</v>
      </c>
      <c r="D77" s="4">
        <v>2997</v>
      </c>
      <c r="E77" s="4">
        <v>3046</v>
      </c>
      <c r="F77" s="4">
        <v>3048</v>
      </c>
      <c r="G77" s="4">
        <v>3103</v>
      </c>
      <c r="H77" s="4">
        <v>3158</v>
      </c>
      <c r="I77" s="4">
        <v>3216</v>
      </c>
      <c r="J77" s="4">
        <v>3184</v>
      </c>
      <c r="K77" s="4">
        <v>3219</v>
      </c>
      <c r="L77" s="4">
        <v>3232</v>
      </c>
      <c r="M77" s="42">
        <v>3234</v>
      </c>
      <c r="N77" s="13">
        <f t="shared" si="1"/>
        <v>3129.9166666666665</v>
      </c>
    </row>
    <row r="78" spans="1:14" ht="12" customHeight="1" x14ac:dyDescent="0.25">
      <c r="A78" s="7" t="str">
        <f>'Pregnant Women Participating'!A78</f>
        <v>Wyoming</v>
      </c>
      <c r="B78" s="13">
        <v>1716</v>
      </c>
      <c r="C78" s="4">
        <v>1714</v>
      </c>
      <c r="D78" s="4">
        <v>1682</v>
      </c>
      <c r="E78" s="4">
        <v>1713</v>
      </c>
      <c r="F78" s="4">
        <v>1715</v>
      </c>
      <c r="G78" s="4">
        <v>1697</v>
      </c>
      <c r="H78" s="4">
        <v>1703</v>
      </c>
      <c r="I78" s="4">
        <v>1695</v>
      </c>
      <c r="J78" s="4">
        <v>1678</v>
      </c>
      <c r="K78" s="4">
        <v>1680</v>
      </c>
      <c r="L78" s="4">
        <v>1684</v>
      </c>
      <c r="M78" s="42">
        <v>1608</v>
      </c>
      <c r="N78" s="13">
        <f t="shared" si="1"/>
        <v>1690.4166666666667</v>
      </c>
    </row>
    <row r="79" spans="1:14" ht="12" customHeight="1" x14ac:dyDescent="0.25">
      <c r="A79" s="7" t="str">
        <f>'Pregnant Women Participating'!A79</f>
        <v>Ute Mountain Ute Tribe, CO</v>
      </c>
      <c r="B79" s="13">
        <v>33</v>
      </c>
      <c r="C79" s="4">
        <v>34</v>
      </c>
      <c r="D79" s="4">
        <v>38</v>
      </c>
      <c r="E79" s="4">
        <v>36</v>
      </c>
      <c r="F79" s="4">
        <v>35</v>
      </c>
      <c r="G79" s="4">
        <v>35</v>
      </c>
      <c r="H79" s="4">
        <v>31</v>
      </c>
      <c r="I79" s="4">
        <v>29</v>
      </c>
      <c r="J79" s="4">
        <v>31</v>
      </c>
      <c r="K79" s="4">
        <v>33</v>
      </c>
      <c r="L79" s="4">
        <v>31</v>
      </c>
      <c r="M79" s="42">
        <v>30</v>
      </c>
      <c r="N79" s="13">
        <f t="shared" si="1"/>
        <v>33</v>
      </c>
    </row>
    <row r="80" spans="1:14" ht="12" customHeight="1" x14ac:dyDescent="0.25">
      <c r="A80" s="7" t="str">
        <f>'Pregnant Women Participating'!A80</f>
        <v>Omaha Sioux, NE</v>
      </c>
      <c r="B80" s="13">
        <v>61</v>
      </c>
      <c r="C80" s="4">
        <v>63</v>
      </c>
      <c r="D80" s="4">
        <v>62</v>
      </c>
      <c r="E80" s="4">
        <v>64</v>
      </c>
      <c r="F80" s="4">
        <v>61</v>
      </c>
      <c r="G80" s="4">
        <v>64</v>
      </c>
      <c r="H80" s="4">
        <v>62</v>
      </c>
      <c r="I80" s="4">
        <v>55</v>
      </c>
      <c r="J80" s="4">
        <v>52</v>
      </c>
      <c r="K80" s="4">
        <v>54</v>
      </c>
      <c r="L80" s="4">
        <v>51</v>
      </c>
      <c r="M80" s="42">
        <v>51</v>
      </c>
      <c r="N80" s="13">
        <f t="shared" si="1"/>
        <v>58.333333333333336</v>
      </c>
    </row>
    <row r="81" spans="1:14" ht="12" customHeight="1" x14ac:dyDescent="0.25">
      <c r="A81" s="7" t="str">
        <f>'Pregnant Women Participating'!A81</f>
        <v>Santee Sioux, NE</v>
      </c>
      <c r="B81" s="13">
        <v>16</v>
      </c>
      <c r="C81" s="4">
        <v>14</v>
      </c>
      <c r="D81" s="4">
        <v>14</v>
      </c>
      <c r="E81" s="4">
        <v>15</v>
      </c>
      <c r="F81" s="4">
        <v>14</v>
      </c>
      <c r="G81" s="4">
        <v>14</v>
      </c>
      <c r="H81" s="4">
        <v>15</v>
      </c>
      <c r="I81" s="4">
        <v>16</v>
      </c>
      <c r="J81" s="4">
        <v>17</v>
      </c>
      <c r="K81" s="4">
        <v>14</v>
      </c>
      <c r="L81" s="4">
        <v>14</v>
      </c>
      <c r="M81" s="42">
        <v>15</v>
      </c>
      <c r="N81" s="13">
        <f t="shared" si="1"/>
        <v>14.833333333333334</v>
      </c>
    </row>
    <row r="82" spans="1:14" ht="12" customHeight="1" x14ac:dyDescent="0.25">
      <c r="A82" s="7" t="str">
        <f>'Pregnant Women Participating'!A82</f>
        <v>Winnebago Tribe, NE</v>
      </c>
      <c r="B82" s="13">
        <v>40</v>
      </c>
      <c r="C82" s="4">
        <v>40</v>
      </c>
      <c r="D82" s="4">
        <v>34</v>
      </c>
      <c r="E82" s="4">
        <v>35</v>
      </c>
      <c r="F82" s="4">
        <v>33</v>
      </c>
      <c r="G82" s="4">
        <v>29</v>
      </c>
      <c r="H82" s="4">
        <v>27</v>
      </c>
      <c r="I82" s="4">
        <v>27</v>
      </c>
      <c r="J82" s="4">
        <v>25</v>
      </c>
      <c r="K82" s="4">
        <v>30</v>
      </c>
      <c r="L82" s="4">
        <v>33</v>
      </c>
      <c r="M82" s="42">
        <v>36</v>
      </c>
      <c r="N82" s="13">
        <f t="shared" si="1"/>
        <v>32.416666666666664</v>
      </c>
    </row>
    <row r="83" spans="1:14" ht="12" customHeight="1" x14ac:dyDescent="0.25">
      <c r="A83" s="7" t="str">
        <f>'Pregnant Women Participating'!A83</f>
        <v>Standing Rock Sioux Tribe, ND</v>
      </c>
      <c r="B83" s="13">
        <v>75</v>
      </c>
      <c r="C83" s="4">
        <v>77</v>
      </c>
      <c r="D83" s="4">
        <v>70</v>
      </c>
      <c r="E83" s="4">
        <v>75</v>
      </c>
      <c r="F83" s="4">
        <v>74</v>
      </c>
      <c r="G83" s="4">
        <v>67</v>
      </c>
      <c r="H83" s="4">
        <v>73</v>
      </c>
      <c r="I83" s="4">
        <v>73</v>
      </c>
      <c r="J83" s="4">
        <v>71</v>
      </c>
      <c r="K83" s="4">
        <v>69</v>
      </c>
      <c r="L83" s="4">
        <v>70</v>
      </c>
      <c r="M83" s="42">
        <v>64</v>
      </c>
      <c r="N83" s="13">
        <f t="shared" si="1"/>
        <v>71.5</v>
      </c>
    </row>
    <row r="84" spans="1:14" ht="12" customHeight="1" x14ac:dyDescent="0.25">
      <c r="A84" s="7" t="str">
        <f>'Pregnant Women Participating'!A84</f>
        <v>Three Affiliated Tribes, ND</v>
      </c>
      <c r="B84" s="13">
        <v>25</v>
      </c>
      <c r="C84" s="4">
        <v>26</v>
      </c>
      <c r="D84" s="4">
        <v>23</v>
      </c>
      <c r="E84" s="4">
        <v>23</v>
      </c>
      <c r="F84" s="4">
        <v>26</v>
      </c>
      <c r="G84" s="4">
        <v>27</v>
      </c>
      <c r="H84" s="4">
        <v>28</v>
      </c>
      <c r="I84" s="4">
        <v>26</v>
      </c>
      <c r="J84" s="4">
        <v>31</v>
      </c>
      <c r="K84" s="4">
        <v>25</v>
      </c>
      <c r="L84" s="4">
        <v>29</v>
      </c>
      <c r="M84" s="42">
        <v>33</v>
      </c>
      <c r="N84" s="13">
        <f t="shared" si="1"/>
        <v>26.833333333333332</v>
      </c>
    </row>
    <row r="85" spans="1:14" ht="12" customHeight="1" x14ac:dyDescent="0.25">
      <c r="A85" s="7" t="str">
        <f>'Pregnant Women Participating'!A85</f>
        <v>Cheyenne River Sioux, SD</v>
      </c>
      <c r="B85" s="13">
        <v>108</v>
      </c>
      <c r="C85" s="4">
        <v>107</v>
      </c>
      <c r="D85" s="4">
        <v>113</v>
      </c>
      <c r="E85" s="4">
        <v>101</v>
      </c>
      <c r="F85" s="4">
        <v>99</v>
      </c>
      <c r="G85" s="4">
        <v>92</v>
      </c>
      <c r="H85" s="4">
        <v>88</v>
      </c>
      <c r="I85" s="4">
        <v>87</v>
      </c>
      <c r="J85" s="4">
        <v>92</v>
      </c>
      <c r="K85" s="4">
        <v>91</v>
      </c>
      <c r="L85" s="4">
        <v>91</v>
      </c>
      <c r="M85" s="42">
        <v>89</v>
      </c>
      <c r="N85" s="13">
        <f t="shared" si="1"/>
        <v>96.5</v>
      </c>
    </row>
    <row r="86" spans="1:14" ht="12" customHeight="1" x14ac:dyDescent="0.25">
      <c r="A86" s="7" t="str">
        <f>'Pregnant Women Participating'!A86</f>
        <v>Rosebud Sioux, SD</v>
      </c>
      <c r="B86" s="13">
        <v>209</v>
      </c>
      <c r="C86" s="4">
        <v>215</v>
      </c>
      <c r="D86" s="4">
        <v>182</v>
      </c>
      <c r="E86" s="4">
        <v>176</v>
      </c>
      <c r="F86" s="4">
        <v>170</v>
      </c>
      <c r="G86" s="4">
        <v>170</v>
      </c>
      <c r="H86" s="4">
        <v>170</v>
      </c>
      <c r="I86" s="4">
        <v>164</v>
      </c>
      <c r="J86" s="4">
        <v>173</v>
      </c>
      <c r="K86" s="4">
        <v>172</v>
      </c>
      <c r="L86" s="4">
        <v>170</v>
      </c>
      <c r="M86" s="42">
        <v>168</v>
      </c>
      <c r="N86" s="13">
        <f t="shared" si="1"/>
        <v>178.25</v>
      </c>
    </row>
    <row r="87" spans="1:14" ht="12" customHeight="1" x14ac:dyDescent="0.25">
      <c r="A87" s="7" t="str">
        <f>'Pregnant Women Participating'!A87</f>
        <v>Northern Arapahoe, WY</v>
      </c>
      <c r="B87" s="13">
        <v>55</v>
      </c>
      <c r="C87" s="4">
        <v>54</v>
      </c>
      <c r="D87" s="4">
        <v>55</v>
      </c>
      <c r="E87" s="4">
        <v>50</v>
      </c>
      <c r="F87" s="4">
        <v>48</v>
      </c>
      <c r="G87" s="4">
        <v>51</v>
      </c>
      <c r="H87" s="4">
        <v>55</v>
      </c>
      <c r="I87" s="4">
        <v>56</v>
      </c>
      <c r="J87" s="4">
        <v>61</v>
      </c>
      <c r="K87" s="4">
        <v>63</v>
      </c>
      <c r="L87" s="4">
        <v>58</v>
      </c>
      <c r="M87" s="42">
        <v>61</v>
      </c>
      <c r="N87" s="13">
        <f t="shared" si="1"/>
        <v>55.583333333333336</v>
      </c>
    </row>
    <row r="88" spans="1:14" ht="12" customHeight="1" x14ac:dyDescent="0.25">
      <c r="A88" s="7" t="str">
        <f>'Pregnant Women Participating'!A88</f>
        <v>Shoshone Tribe, WY</v>
      </c>
      <c r="B88" s="13">
        <v>18</v>
      </c>
      <c r="C88" s="4">
        <v>17</v>
      </c>
      <c r="D88" s="4">
        <v>17</v>
      </c>
      <c r="E88" s="4">
        <v>22</v>
      </c>
      <c r="F88" s="4">
        <v>19</v>
      </c>
      <c r="G88" s="4">
        <v>19</v>
      </c>
      <c r="H88" s="4">
        <v>21</v>
      </c>
      <c r="I88" s="4">
        <v>26</v>
      </c>
      <c r="J88" s="4">
        <v>29</v>
      </c>
      <c r="K88" s="4">
        <v>26</v>
      </c>
      <c r="L88" s="4">
        <v>23</v>
      </c>
      <c r="M88" s="42">
        <v>22</v>
      </c>
      <c r="N88" s="13">
        <f t="shared" si="1"/>
        <v>21.583333333333332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72203</v>
      </c>
      <c r="C89" s="15">
        <v>72373</v>
      </c>
      <c r="D89" s="15">
        <v>71126</v>
      </c>
      <c r="E89" s="15">
        <v>71707</v>
      </c>
      <c r="F89" s="15">
        <v>72222</v>
      </c>
      <c r="G89" s="15">
        <v>72425</v>
      </c>
      <c r="H89" s="15">
        <v>72918</v>
      </c>
      <c r="I89" s="15">
        <v>73824</v>
      </c>
      <c r="J89" s="15">
        <v>73594</v>
      </c>
      <c r="K89" s="15">
        <v>74228</v>
      </c>
      <c r="L89" s="15">
        <v>74615</v>
      </c>
      <c r="M89" s="41">
        <v>74487</v>
      </c>
      <c r="N89" s="16">
        <f t="shared" si="1"/>
        <v>72976.833333333328</v>
      </c>
    </row>
    <row r="90" spans="1:14" ht="12" customHeight="1" x14ac:dyDescent="0.25">
      <c r="A90" s="8" t="str">
        <f>'Pregnant Women Participating'!A90</f>
        <v>Alaska</v>
      </c>
      <c r="B90" s="13">
        <v>2981</v>
      </c>
      <c r="C90" s="4">
        <v>2962</v>
      </c>
      <c r="D90" s="4">
        <v>2923</v>
      </c>
      <c r="E90" s="4">
        <v>2916</v>
      </c>
      <c r="F90" s="4">
        <v>2890</v>
      </c>
      <c r="G90" s="4">
        <v>2960</v>
      </c>
      <c r="H90" s="4">
        <v>2992</v>
      </c>
      <c r="I90" s="4">
        <v>3003</v>
      </c>
      <c r="J90" s="4">
        <v>3018</v>
      </c>
      <c r="K90" s="4">
        <v>3075</v>
      </c>
      <c r="L90" s="4">
        <v>3089</v>
      </c>
      <c r="M90" s="42">
        <v>3023</v>
      </c>
      <c r="N90" s="13">
        <f t="shared" si="1"/>
        <v>2986</v>
      </c>
    </row>
    <row r="91" spans="1:14" ht="12" customHeight="1" x14ac:dyDescent="0.25">
      <c r="A91" s="8" t="str">
        <f>'Pregnant Women Participating'!A91</f>
        <v>American Samoa</v>
      </c>
      <c r="B91" s="13">
        <v>661</v>
      </c>
      <c r="C91" s="4">
        <v>651</v>
      </c>
      <c r="D91" s="4">
        <v>635</v>
      </c>
      <c r="E91" s="4">
        <v>660</v>
      </c>
      <c r="F91" s="4">
        <v>665</v>
      </c>
      <c r="G91" s="4">
        <v>665</v>
      </c>
      <c r="H91" s="4">
        <v>668</v>
      </c>
      <c r="I91" s="4">
        <v>691</v>
      </c>
      <c r="J91" s="4">
        <v>695</v>
      </c>
      <c r="K91" s="4">
        <v>692</v>
      </c>
      <c r="L91" s="4">
        <v>691</v>
      </c>
      <c r="M91" s="42">
        <v>703</v>
      </c>
      <c r="N91" s="13">
        <f t="shared" si="1"/>
        <v>673.08333333333337</v>
      </c>
    </row>
    <row r="92" spans="1:14" ht="12" customHeight="1" x14ac:dyDescent="0.25">
      <c r="A92" s="8" t="str">
        <f>'Pregnant Women Participating'!A92</f>
        <v>California</v>
      </c>
      <c r="B92" s="13">
        <v>177881</v>
      </c>
      <c r="C92" s="4">
        <v>176193</v>
      </c>
      <c r="D92" s="4">
        <v>174369</v>
      </c>
      <c r="E92" s="4">
        <v>177229</v>
      </c>
      <c r="F92" s="4">
        <v>177020</v>
      </c>
      <c r="G92" s="4">
        <v>176758</v>
      </c>
      <c r="H92" s="4">
        <v>178341</v>
      </c>
      <c r="I92" s="4">
        <v>178972</v>
      </c>
      <c r="J92" s="4">
        <v>177035</v>
      </c>
      <c r="K92" s="4">
        <v>178630</v>
      </c>
      <c r="L92" s="4">
        <v>178898</v>
      </c>
      <c r="M92" s="42">
        <v>178618</v>
      </c>
      <c r="N92" s="13">
        <f t="shared" si="1"/>
        <v>177495.33333333334</v>
      </c>
    </row>
    <row r="93" spans="1:14" ht="12" customHeight="1" x14ac:dyDescent="0.25">
      <c r="A93" s="8" t="str">
        <f>'Pregnant Women Participating'!A93</f>
        <v>Guam</v>
      </c>
      <c r="B93" s="13">
        <v>1288</v>
      </c>
      <c r="C93" s="4">
        <v>1313</v>
      </c>
      <c r="D93" s="4">
        <v>1324</v>
      </c>
      <c r="E93" s="4">
        <v>1342</v>
      </c>
      <c r="F93" s="4">
        <v>1331</v>
      </c>
      <c r="G93" s="4">
        <v>1361</v>
      </c>
      <c r="H93" s="4">
        <v>1340</v>
      </c>
      <c r="I93" s="4">
        <v>1342</v>
      </c>
      <c r="J93" s="4">
        <v>1329</v>
      </c>
      <c r="K93" s="4">
        <v>1313</v>
      </c>
      <c r="L93" s="4">
        <v>1290</v>
      </c>
      <c r="M93" s="42">
        <v>1293</v>
      </c>
      <c r="N93" s="13">
        <f t="shared" si="1"/>
        <v>1322.1666666666667</v>
      </c>
    </row>
    <row r="94" spans="1:14" ht="12" customHeight="1" x14ac:dyDescent="0.25">
      <c r="A94" s="8" t="str">
        <f>'Pregnant Women Participating'!A94</f>
        <v>Hawaii</v>
      </c>
      <c r="B94" s="13">
        <v>5135</v>
      </c>
      <c r="C94" s="4">
        <v>5121</v>
      </c>
      <c r="D94" s="4">
        <v>5022</v>
      </c>
      <c r="E94" s="4">
        <v>5114</v>
      </c>
      <c r="F94" s="4">
        <v>5162</v>
      </c>
      <c r="G94" s="4">
        <v>5199</v>
      </c>
      <c r="H94" s="4">
        <v>5231</v>
      </c>
      <c r="I94" s="4">
        <v>5317</v>
      </c>
      <c r="J94" s="4">
        <v>5239</v>
      </c>
      <c r="K94" s="4">
        <v>5329</v>
      </c>
      <c r="L94" s="4">
        <v>5248</v>
      </c>
      <c r="M94" s="42">
        <v>5214</v>
      </c>
      <c r="N94" s="13">
        <f t="shared" si="1"/>
        <v>5194.25</v>
      </c>
    </row>
    <row r="95" spans="1:14" ht="12" customHeight="1" x14ac:dyDescent="0.25">
      <c r="A95" s="8" t="str">
        <f>'Pregnant Women Participating'!A95</f>
        <v>Idaho</v>
      </c>
      <c r="B95" s="13">
        <v>6495</v>
      </c>
      <c r="C95" s="4">
        <v>6516</v>
      </c>
      <c r="D95" s="4">
        <v>6511</v>
      </c>
      <c r="E95" s="4">
        <v>6559</v>
      </c>
      <c r="F95" s="4">
        <v>6559</v>
      </c>
      <c r="G95" s="4">
        <v>6612</v>
      </c>
      <c r="H95" s="4">
        <v>6639</v>
      </c>
      <c r="I95" s="4">
        <v>6731</v>
      </c>
      <c r="J95" s="4">
        <v>6711</v>
      </c>
      <c r="K95" s="4">
        <v>6770</v>
      </c>
      <c r="L95" s="4">
        <v>6817</v>
      </c>
      <c r="M95" s="42">
        <v>6762</v>
      </c>
      <c r="N95" s="13">
        <f t="shared" si="1"/>
        <v>6640.166666666667</v>
      </c>
    </row>
    <row r="96" spans="1:14" ht="12" customHeight="1" x14ac:dyDescent="0.25">
      <c r="A96" s="8" t="str">
        <f>'Pregnant Women Participating'!A96</f>
        <v>Nevada</v>
      </c>
      <c r="B96" s="13">
        <v>12224</v>
      </c>
      <c r="C96" s="4">
        <v>12286</v>
      </c>
      <c r="D96" s="4">
        <v>13088</v>
      </c>
      <c r="E96" s="4">
        <v>13080</v>
      </c>
      <c r="F96" s="4">
        <v>13062</v>
      </c>
      <c r="G96" s="4">
        <v>13112</v>
      </c>
      <c r="H96" s="4">
        <v>13326</v>
      </c>
      <c r="I96" s="4">
        <v>13444</v>
      </c>
      <c r="J96" s="4">
        <v>13273</v>
      </c>
      <c r="K96" s="4">
        <v>13322</v>
      </c>
      <c r="L96" s="4">
        <v>13356</v>
      </c>
      <c r="M96" s="42">
        <v>13186</v>
      </c>
      <c r="N96" s="13">
        <f t="shared" si="1"/>
        <v>13063.25</v>
      </c>
    </row>
    <row r="97" spans="1:14" ht="12" customHeight="1" x14ac:dyDescent="0.25">
      <c r="A97" s="8" t="str">
        <f>'Pregnant Women Participating'!A97</f>
        <v>Oregon</v>
      </c>
      <c r="B97" s="13">
        <v>15173</v>
      </c>
      <c r="C97" s="4">
        <v>15186</v>
      </c>
      <c r="D97" s="4">
        <v>14973</v>
      </c>
      <c r="E97" s="4">
        <v>15124</v>
      </c>
      <c r="F97" s="4">
        <v>15161</v>
      </c>
      <c r="G97" s="4">
        <v>15426</v>
      </c>
      <c r="H97" s="4">
        <v>15442</v>
      </c>
      <c r="I97" s="4">
        <v>15620</v>
      </c>
      <c r="J97" s="4">
        <v>15369</v>
      </c>
      <c r="K97" s="4">
        <v>15540</v>
      </c>
      <c r="L97" s="4">
        <v>15572</v>
      </c>
      <c r="M97" s="42">
        <v>15540</v>
      </c>
      <c r="N97" s="13">
        <f t="shared" si="1"/>
        <v>15343.833333333334</v>
      </c>
    </row>
    <row r="98" spans="1:14" ht="12" customHeight="1" x14ac:dyDescent="0.25">
      <c r="A98" s="8" t="str">
        <f>'Pregnant Women Participating'!A98</f>
        <v>Washington</v>
      </c>
      <c r="B98" s="13">
        <v>25565</v>
      </c>
      <c r="C98" s="4">
        <v>25439</v>
      </c>
      <c r="D98" s="4">
        <v>25102</v>
      </c>
      <c r="E98" s="4">
        <v>25341</v>
      </c>
      <c r="F98" s="4">
        <v>25417</v>
      </c>
      <c r="G98" s="4">
        <v>25613</v>
      </c>
      <c r="H98" s="4">
        <v>25603</v>
      </c>
      <c r="I98" s="4">
        <v>25802</v>
      </c>
      <c r="J98" s="4">
        <v>25510</v>
      </c>
      <c r="K98" s="4">
        <v>25697</v>
      </c>
      <c r="L98" s="4">
        <v>25982</v>
      </c>
      <c r="M98" s="42">
        <v>26033</v>
      </c>
      <c r="N98" s="13">
        <f t="shared" si="1"/>
        <v>25592</v>
      </c>
    </row>
    <row r="99" spans="1:14" ht="12" customHeight="1" x14ac:dyDescent="0.25">
      <c r="A99" s="8" t="str">
        <f>'Pregnant Women Participating'!A99</f>
        <v>Northern Marianas</v>
      </c>
      <c r="B99" s="13">
        <v>460</v>
      </c>
      <c r="C99" s="4">
        <v>465</v>
      </c>
      <c r="D99" s="4">
        <v>463</v>
      </c>
      <c r="E99" s="4">
        <v>465</v>
      </c>
      <c r="F99" s="4">
        <v>455</v>
      </c>
      <c r="G99" s="4">
        <v>443</v>
      </c>
      <c r="H99" s="4">
        <v>453</v>
      </c>
      <c r="I99" s="4">
        <v>459</v>
      </c>
      <c r="J99" s="4">
        <v>442</v>
      </c>
      <c r="K99" s="4">
        <v>437</v>
      </c>
      <c r="L99" s="4">
        <v>418</v>
      </c>
      <c r="M99" s="42">
        <v>410</v>
      </c>
      <c r="N99" s="13">
        <f t="shared" si="1"/>
        <v>447.5</v>
      </c>
    </row>
    <row r="100" spans="1:14" ht="12" customHeight="1" x14ac:dyDescent="0.25">
      <c r="A100" s="8" t="str">
        <f>'Pregnant Women Participating'!A100</f>
        <v>Inter-Tribal Council, NV</v>
      </c>
      <c r="B100" s="13">
        <v>73</v>
      </c>
      <c r="C100" s="4">
        <v>70</v>
      </c>
      <c r="D100" s="4">
        <v>71</v>
      </c>
      <c r="E100" s="4">
        <v>67</v>
      </c>
      <c r="F100" s="4">
        <v>66</v>
      </c>
      <c r="G100" s="4">
        <v>74</v>
      </c>
      <c r="H100" s="4">
        <v>68</v>
      </c>
      <c r="I100" s="4">
        <v>73</v>
      </c>
      <c r="J100" s="4">
        <v>66</v>
      </c>
      <c r="K100" s="4">
        <v>68</v>
      </c>
      <c r="L100" s="4">
        <v>63</v>
      </c>
      <c r="M100" s="42">
        <v>68</v>
      </c>
      <c r="N100" s="13">
        <f t="shared" si="1"/>
        <v>68.916666666666671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247936</v>
      </c>
      <c r="C101" s="15">
        <v>246202</v>
      </c>
      <c r="D101" s="15">
        <v>244481</v>
      </c>
      <c r="E101" s="15">
        <v>247897</v>
      </c>
      <c r="F101" s="15">
        <v>247788</v>
      </c>
      <c r="G101" s="15">
        <v>248223</v>
      </c>
      <c r="H101" s="15">
        <v>250103</v>
      </c>
      <c r="I101" s="15">
        <v>251454</v>
      </c>
      <c r="J101" s="15">
        <v>248687</v>
      </c>
      <c r="K101" s="15">
        <v>250873</v>
      </c>
      <c r="L101" s="15">
        <v>251424</v>
      </c>
      <c r="M101" s="41">
        <v>250850</v>
      </c>
      <c r="N101" s="16">
        <f t="shared" si="1"/>
        <v>248826.5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1487823</v>
      </c>
      <c r="C102" s="30">
        <v>1476670</v>
      </c>
      <c r="D102" s="30">
        <v>1455973</v>
      </c>
      <c r="E102" s="30">
        <v>1471011</v>
      </c>
      <c r="F102" s="30">
        <v>1476645</v>
      </c>
      <c r="G102" s="30">
        <v>1486852</v>
      </c>
      <c r="H102" s="30">
        <v>1492306</v>
      </c>
      <c r="I102" s="30">
        <v>1501315</v>
      </c>
      <c r="J102" s="30">
        <v>1489252</v>
      </c>
      <c r="K102" s="30">
        <v>1499404</v>
      </c>
      <c r="L102" s="30">
        <v>1506231</v>
      </c>
      <c r="M102" s="44">
        <v>1503203</v>
      </c>
      <c r="N102" s="29">
        <f t="shared" si="1"/>
        <v>1487223.75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27745</v>
      </c>
      <c r="C6" s="4">
        <v>27531</v>
      </c>
      <c r="D6" s="4">
        <v>27451</v>
      </c>
      <c r="E6" s="4">
        <v>27999</v>
      </c>
      <c r="F6" s="4">
        <v>28165</v>
      </c>
      <c r="G6" s="4">
        <v>28374</v>
      </c>
      <c r="H6" s="4">
        <v>28623</v>
      </c>
      <c r="I6" s="4">
        <v>28997</v>
      </c>
      <c r="J6" s="4">
        <v>28904</v>
      </c>
      <c r="K6" s="4">
        <v>29167</v>
      </c>
      <c r="L6" s="4">
        <v>29308</v>
      </c>
      <c r="M6" s="42">
        <v>29478</v>
      </c>
      <c r="N6" s="13">
        <f t="shared" ref="N6:N15" si="0">IF(SUM(B6:M6)&gt;0,AVERAGE(B6:M6)," ")</f>
        <v>28478.5</v>
      </c>
    </row>
    <row r="7" spans="1:14" ht="12" customHeight="1" x14ac:dyDescent="0.25">
      <c r="A7" s="7" t="str">
        <f>'Pregnant Women Participating'!A7</f>
        <v>Maine</v>
      </c>
      <c r="B7" s="13">
        <v>10349</v>
      </c>
      <c r="C7" s="4">
        <v>10395</v>
      </c>
      <c r="D7" s="4">
        <v>10367</v>
      </c>
      <c r="E7" s="4">
        <v>10325</v>
      </c>
      <c r="F7" s="4">
        <v>10305</v>
      </c>
      <c r="G7" s="4">
        <v>10569</v>
      </c>
      <c r="H7" s="4">
        <v>10640</v>
      </c>
      <c r="I7" s="4">
        <v>10798</v>
      </c>
      <c r="J7" s="4">
        <v>10859</v>
      </c>
      <c r="K7" s="4">
        <v>10960</v>
      </c>
      <c r="L7" s="4">
        <v>11001</v>
      </c>
      <c r="M7" s="42">
        <v>11101</v>
      </c>
      <c r="N7" s="13">
        <f t="shared" si="0"/>
        <v>10639.083333333334</v>
      </c>
    </row>
    <row r="8" spans="1:14" ht="12" customHeight="1" x14ac:dyDescent="0.25">
      <c r="A8" s="7" t="str">
        <f>'Pregnant Women Participating'!A8</f>
        <v>Massachusetts</v>
      </c>
      <c r="B8" s="13">
        <v>75057</v>
      </c>
      <c r="C8" s="4">
        <v>74937</v>
      </c>
      <c r="D8" s="4">
        <v>74056</v>
      </c>
      <c r="E8" s="4">
        <v>74255</v>
      </c>
      <c r="F8" s="4">
        <v>73903</v>
      </c>
      <c r="G8" s="4">
        <v>74043</v>
      </c>
      <c r="H8" s="4">
        <v>73858</v>
      </c>
      <c r="I8" s="4">
        <v>74092</v>
      </c>
      <c r="J8" s="4">
        <v>73252</v>
      </c>
      <c r="K8" s="4">
        <v>73387</v>
      </c>
      <c r="L8" s="4">
        <v>73357</v>
      </c>
      <c r="M8" s="42">
        <v>73496</v>
      </c>
      <c r="N8" s="13">
        <f t="shared" si="0"/>
        <v>73974.416666666672</v>
      </c>
    </row>
    <row r="9" spans="1:14" ht="12" customHeight="1" x14ac:dyDescent="0.25">
      <c r="A9" s="7" t="str">
        <f>'Pregnant Women Participating'!A9</f>
        <v>New Hampshire</v>
      </c>
      <c r="B9" s="13">
        <v>8048</v>
      </c>
      <c r="C9" s="4">
        <v>8035</v>
      </c>
      <c r="D9" s="4">
        <v>7854</v>
      </c>
      <c r="E9" s="4">
        <v>7891</v>
      </c>
      <c r="F9" s="4">
        <v>7834</v>
      </c>
      <c r="G9" s="4">
        <v>7846</v>
      </c>
      <c r="H9" s="4">
        <v>7846</v>
      </c>
      <c r="I9" s="4">
        <v>7824</v>
      </c>
      <c r="J9" s="4">
        <v>7690</v>
      </c>
      <c r="K9" s="4">
        <v>7677</v>
      </c>
      <c r="L9" s="4">
        <v>7635</v>
      </c>
      <c r="M9" s="42">
        <v>7688</v>
      </c>
      <c r="N9" s="13">
        <f t="shared" si="0"/>
        <v>7822.333333333333</v>
      </c>
    </row>
    <row r="10" spans="1:14" ht="12" customHeight="1" x14ac:dyDescent="0.25">
      <c r="A10" s="7" t="str">
        <f>'Pregnant Women Participating'!A10</f>
        <v>New York</v>
      </c>
      <c r="B10" s="13">
        <v>248072</v>
      </c>
      <c r="C10" s="4">
        <v>248085</v>
      </c>
      <c r="D10" s="4">
        <v>248736</v>
      </c>
      <c r="E10" s="4">
        <v>252804</v>
      </c>
      <c r="F10" s="4">
        <v>255124</v>
      </c>
      <c r="G10" s="4">
        <v>257103</v>
      </c>
      <c r="H10" s="4">
        <v>257611</v>
      </c>
      <c r="I10" s="4">
        <v>258449</v>
      </c>
      <c r="J10" s="4">
        <v>256718</v>
      </c>
      <c r="K10" s="4">
        <v>257119</v>
      </c>
      <c r="L10" s="4">
        <v>257811</v>
      </c>
      <c r="M10" s="42">
        <v>260032</v>
      </c>
      <c r="N10" s="13">
        <f t="shared" si="0"/>
        <v>254805.33333333334</v>
      </c>
    </row>
    <row r="11" spans="1:14" ht="12" customHeight="1" x14ac:dyDescent="0.25">
      <c r="A11" s="7" t="str">
        <f>'Pregnant Women Participating'!A11</f>
        <v>Rhode Island</v>
      </c>
      <c r="B11" s="13">
        <v>9936</v>
      </c>
      <c r="C11" s="4">
        <v>9952</v>
      </c>
      <c r="D11" s="4">
        <v>9976</v>
      </c>
      <c r="E11" s="4">
        <v>10069</v>
      </c>
      <c r="F11" s="4">
        <v>10145</v>
      </c>
      <c r="G11" s="4">
        <v>10257</v>
      </c>
      <c r="H11" s="4">
        <v>10394</v>
      </c>
      <c r="I11" s="4">
        <v>10395</v>
      </c>
      <c r="J11" s="4">
        <v>10270</v>
      </c>
      <c r="K11" s="4">
        <v>10274</v>
      </c>
      <c r="L11" s="4">
        <v>10285</v>
      </c>
      <c r="M11" s="42">
        <v>10364</v>
      </c>
      <c r="N11" s="13">
        <f t="shared" si="0"/>
        <v>10193.083333333334</v>
      </c>
    </row>
    <row r="12" spans="1:14" ht="12" customHeight="1" x14ac:dyDescent="0.25">
      <c r="A12" s="7" t="str">
        <f>'Pregnant Women Participating'!A12</f>
        <v>Vermont</v>
      </c>
      <c r="B12" s="13">
        <v>6659</v>
      </c>
      <c r="C12" s="4">
        <v>6579</v>
      </c>
      <c r="D12" s="4">
        <v>6503</v>
      </c>
      <c r="E12" s="4">
        <v>6409</v>
      </c>
      <c r="F12" s="4">
        <v>6306</v>
      </c>
      <c r="G12" s="4">
        <v>6272</v>
      </c>
      <c r="H12" s="4">
        <v>6268</v>
      </c>
      <c r="I12" s="4">
        <v>6299</v>
      </c>
      <c r="J12" s="4">
        <v>6290</v>
      </c>
      <c r="K12" s="4">
        <v>6233</v>
      </c>
      <c r="L12" s="4">
        <v>6260</v>
      </c>
      <c r="M12" s="42">
        <v>6274</v>
      </c>
      <c r="N12" s="13">
        <f t="shared" si="0"/>
        <v>6362.666666666667</v>
      </c>
    </row>
    <row r="13" spans="1:14" ht="12" customHeight="1" x14ac:dyDescent="0.25">
      <c r="A13" s="7" t="str">
        <f>'Pregnant Women Participating'!A13</f>
        <v>Virgin Islands</v>
      </c>
      <c r="B13" s="13">
        <v>1379</v>
      </c>
      <c r="C13" s="4">
        <v>1366</v>
      </c>
      <c r="D13" s="4">
        <v>1349</v>
      </c>
      <c r="E13" s="4">
        <v>1307</v>
      </c>
      <c r="F13" s="4">
        <v>1319</v>
      </c>
      <c r="G13" s="4">
        <v>1300</v>
      </c>
      <c r="H13" s="4">
        <v>1303</v>
      </c>
      <c r="I13" s="4">
        <v>1312</v>
      </c>
      <c r="J13" s="4">
        <v>1318</v>
      </c>
      <c r="K13" s="4">
        <v>1326</v>
      </c>
      <c r="L13" s="4">
        <v>1337</v>
      </c>
      <c r="M13" s="42">
        <v>1337</v>
      </c>
      <c r="N13" s="13">
        <f t="shared" si="0"/>
        <v>1329.4166666666667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20</v>
      </c>
      <c r="D14" s="4">
        <v>22</v>
      </c>
      <c r="E14" s="4">
        <v>22</v>
      </c>
      <c r="F14" s="4"/>
      <c r="G14" s="4"/>
      <c r="H14" s="4"/>
      <c r="I14" s="4"/>
      <c r="J14" s="4"/>
      <c r="K14" s="4"/>
      <c r="L14" s="4"/>
      <c r="M14" s="42"/>
      <c r="N14" s="13">
        <f t="shared" si="0"/>
        <v>20.75</v>
      </c>
    </row>
    <row r="15" spans="1:14" ht="12" customHeight="1" x14ac:dyDescent="0.25">
      <c r="A15" s="7" t="str">
        <f>'Pregnant Women Participating'!A15</f>
        <v>Pleasant Point, ME</v>
      </c>
      <c r="B15" s="13">
        <v>21</v>
      </c>
      <c r="C15" s="4">
        <v>21</v>
      </c>
      <c r="D15" s="4">
        <v>23</v>
      </c>
      <c r="E15" s="4">
        <v>21</v>
      </c>
      <c r="F15" s="4">
        <v>21</v>
      </c>
      <c r="G15" s="4">
        <v>21</v>
      </c>
      <c r="H15" s="4">
        <v>20</v>
      </c>
      <c r="I15" s="4">
        <v>17</v>
      </c>
      <c r="J15" s="4">
        <v>22</v>
      </c>
      <c r="K15" s="4">
        <v>22</v>
      </c>
      <c r="L15" s="4">
        <v>24</v>
      </c>
      <c r="M15" s="42">
        <v>23</v>
      </c>
      <c r="N15" s="13">
        <f t="shared" si="0"/>
        <v>21.333333333333332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387285</v>
      </c>
      <c r="C16" s="15">
        <v>386921</v>
      </c>
      <c r="D16" s="15">
        <v>386337</v>
      </c>
      <c r="E16" s="15">
        <v>391102</v>
      </c>
      <c r="F16" s="15">
        <v>393122</v>
      </c>
      <c r="G16" s="15">
        <v>395785</v>
      </c>
      <c r="H16" s="15">
        <v>396563</v>
      </c>
      <c r="I16" s="15">
        <v>398183</v>
      </c>
      <c r="J16" s="15">
        <v>395323</v>
      </c>
      <c r="K16" s="15">
        <v>396165</v>
      </c>
      <c r="L16" s="15">
        <v>397018</v>
      </c>
      <c r="M16" s="41">
        <v>399793</v>
      </c>
      <c r="N16" s="16">
        <f t="shared" ref="N16:N102" si="1">IF(SUM(B16:M16)&gt;0,AVERAGE(B16:M16)," ")</f>
        <v>393633.08333333331</v>
      </c>
    </row>
    <row r="17" spans="1:14" ht="12" customHeight="1" x14ac:dyDescent="0.25">
      <c r="A17" s="7" t="str">
        <f>'Pregnant Women Participating'!A17</f>
        <v>Delaware</v>
      </c>
      <c r="B17" s="13">
        <v>12220</v>
      </c>
      <c r="C17" s="4">
        <v>12315</v>
      </c>
      <c r="D17" s="4">
        <v>12397</v>
      </c>
      <c r="E17" s="4">
        <v>12561</v>
      </c>
      <c r="F17" s="4">
        <v>12725</v>
      </c>
      <c r="G17" s="4">
        <v>12857</v>
      </c>
      <c r="H17" s="4">
        <v>13154</v>
      </c>
      <c r="I17" s="4">
        <v>13442</v>
      </c>
      <c r="J17" s="4">
        <v>13543</v>
      </c>
      <c r="K17" s="4">
        <v>13578</v>
      </c>
      <c r="L17" s="4">
        <v>13594</v>
      </c>
      <c r="M17" s="42">
        <v>13647</v>
      </c>
      <c r="N17" s="13">
        <f t="shared" si="1"/>
        <v>13002.75</v>
      </c>
    </row>
    <row r="18" spans="1:14" ht="12" customHeight="1" x14ac:dyDescent="0.25">
      <c r="A18" s="7" t="str">
        <f>'Pregnant Women Participating'!A18</f>
        <v>District of Columbia</v>
      </c>
      <c r="B18" s="13">
        <v>6099</v>
      </c>
      <c r="C18" s="4">
        <v>6139</v>
      </c>
      <c r="D18" s="4">
        <v>6103</v>
      </c>
      <c r="E18" s="4">
        <v>6256</v>
      </c>
      <c r="F18" s="4">
        <v>6312</v>
      </c>
      <c r="G18" s="4">
        <v>6333</v>
      </c>
      <c r="H18" s="4">
        <v>6311</v>
      </c>
      <c r="I18" s="4">
        <v>6358</v>
      </c>
      <c r="J18" s="4">
        <v>6252</v>
      </c>
      <c r="K18" s="4">
        <v>6195</v>
      </c>
      <c r="L18" s="4">
        <v>6176</v>
      </c>
      <c r="M18" s="42">
        <v>6125</v>
      </c>
      <c r="N18" s="13">
        <f t="shared" si="1"/>
        <v>6221.583333333333</v>
      </c>
    </row>
    <row r="19" spans="1:14" ht="12" customHeight="1" x14ac:dyDescent="0.25">
      <c r="A19" s="7" t="str">
        <f>'Pregnant Women Participating'!A19</f>
        <v>Maryland</v>
      </c>
      <c r="B19" s="13">
        <v>64976</v>
      </c>
      <c r="C19" s="4">
        <v>64321</v>
      </c>
      <c r="D19" s="4">
        <v>64306</v>
      </c>
      <c r="E19" s="4">
        <v>65505</v>
      </c>
      <c r="F19" s="4">
        <v>65696</v>
      </c>
      <c r="G19" s="4">
        <v>65706</v>
      </c>
      <c r="H19" s="4">
        <v>65931</v>
      </c>
      <c r="I19" s="4">
        <v>66086</v>
      </c>
      <c r="J19" s="4">
        <v>66041</v>
      </c>
      <c r="K19" s="4">
        <v>66611</v>
      </c>
      <c r="L19" s="4">
        <v>66879</v>
      </c>
      <c r="M19" s="42">
        <v>66783</v>
      </c>
      <c r="N19" s="13">
        <f t="shared" si="1"/>
        <v>65736.75</v>
      </c>
    </row>
    <row r="20" spans="1:14" ht="12" customHeight="1" x14ac:dyDescent="0.25">
      <c r="A20" s="7" t="str">
        <f>'Pregnant Women Participating'!A20</f>
        <v>New Jersey</v>
      </c>
      <c r="B20" s="13">
        <v>90155</v>
      </c>
      <c r="C20" s="4">
        <v>93713</v>
      </c>
      <c r="D20" s="4">
        <v>93572</v>
      </c>
      <c r="E20" s="4">
        <v>92222</v>
      </c>
      <c r="F20" s="4">
        <v>93304</v>
      </c>
      <c r="G20" s="4">
        <v>93666</v>
      </c>
      <c r="H20" s="4">
        <v>93725</v>
      </c>
      <c r="I20" s="4">
        <v>94507</v>
      </c>
      <c r="J20" s="4">
        <v>94062</v>
      </c>
      <c r="K20" s="4">
        <v>94494</v>
      </c>
      <c r="L20" s="4">
        <v>95137</v>
      </c>
      <c r="M20" s="42">
        <v>95140</v>
      </c>
      <c r="N20" s="13">
        <f t="shared" si="1"/>
        <v>93641.416666666672</v>
      </c>
    </row>
    <row r="21" spans="1:14" ht="12" customHeight="1" x14ac:dyDescent="0.25">
      <c r="A21" s="7" t="str">
        <f>'Pregnant Women Participating'!A21</f>
        <v>Pennsylvania</v>
      </c>
      <c r="B21" s="13">
        <v>99307</v>
      </c>
      <c r="C21" s="4">
        <v>99253</v>
      </c>
      <c r="D21" s="4">
        <v>99070</v>
      </c>
      <c r="E21" s="4">
        <v>99641</v>
      </c>
      <c r="F21" s="4">
        <v>100125</v>
      </c>
      <c r="G21" s="4">
        <v>101278</v>
      </c>
      <c r="H21" s="4">
        <v>101929</v>
      </c>
      <c r="I21" s="4">
        <v>102744</v>
      </c>
      <c r="J21" s="4">
        <v>102977</v>
      </c>
      <c r="K21" s="4">
        <v>103106</v>
      </c>
      <c r="L21" s="4">
        <v>103486</v>
      </c>
      <c r="M21" s="42">
        <v>103611</v>
      </c>
      <c r="N21" s="13">
        <f t="shared" si="1"/>
        <v>101377.25</v>
      </c>
    </row>
    <row r="22" spans="1:14" ht="12" customHeight="1" x14ac:dyDescent="0.25">
      <c r="A22" s="7" t="str">
        <f>'Pregnant Women Participating'!A22</f>
        <v>Puerto Rico</v>
      </c>
      <c r="B22" s="13">
        <v>55005</v>
      </c>
      <c r="C22" s="4">
        <v>54419</v>
      </c>
      <c r="D22" s="4">
        <v>53911</v>
      </c>
      <c r="E22" s="4">
        <v>53985</v>
      </c>
      <c r="F22" s="4">
        <v>53751</v>
      </c>
      <c r="G22" s="4">
        <v>53894</v>
      </c>
      <c r="H22" s="4">
        <v>53979</v>
      </c>
      <c r="I22" s="4">
        <v>54239</v>
      </c>
      <c r="J22" s="4">
        <v>54268</v>
      </c>
      <c r="K22" s="4">
        <v>54222</v>
      </c>
      <c r="L22" s="4">
        <v>54668</v>
      </c>
      <c r="M22" s="42">
        <v>54740</v>
      </c>
      <c r="N22" s="13">
        <f t="shared" si="1"/>
        <v>54256.75</v>
      </c>
    </row>
    <row r="23" spans="1:14" ht="12" customHeight="1" x14ac:dyDescent="0.25">
      <c r="A23" s="7" t="str">
        <f>'Pregnant Women Participating'!A23</f>
        <v>Virginia</v>
      </c>
      <c r="B23" s="13">
        <v>63302</v>
      </c>
      <c r="C23" s="4">
        <v>60284</v>
      </c>
      <c r="D23" s="4">
        <v>57877</v>
      </c>
      <c r="E23" s="4">
        <v>57036</v>
      </c>
      <c r="F23" s="4">
        <v>56433</v>
      </c>
      <c r="G23" s="4">
        <v>56373</v>
      </c>
      <c r="H23" s="4">
        <v>56575</v>
      </c>
      <c r="I23" s="4">
        <v>56869</v>
      </c>
      <c r="J23" s="4">
        <v>56183</v>
      </c>
      <c r="K23" s="4">
        <v>56312</v>
      </c>
      <c r="L23" s="4">
        <v>56583</v>
      </c>
      <c r="M23" s="42">
        <v>56649</v>
      </c>
      <c r="N23" s="13">
        <f t="shared" si="1"/>
        <v>57539.666666666664</v>
      </c>
    </row>
    <row r="24" spans="1:14" ht="12" customHeight="1" x14ac:dyDescent="0.25">
      <c r="A24" s="7" t="str">
        <f>'Pregnant Women Participating'!A24</f>
        <v>West Virginia</v>
      </c>
      <c r="B24" s="13">
        <v>21537</v>
      </c>
      <c r="C24" s="4">
        <v>21303</v>
      </c>
      <c r="D24" s="4">
        <v>20900</v>
      </c>
      <c r="E24" s="4">
        <v>20735</v>
      </c>
      <c r="F24" s="4">
        <v>20460</v>
      </c>
      <c r="G24" s="4">
        <v>20251</v>
      </c>
      <c r="H24" s="4">
        <v>20060</v>
      </c>
      <c r="I24" s="4">
        <v>19997</v>
      </c>
      <c r="J24" s="4">
        <v>19857</v>
      </c>
      <c r="K24" s="4">
        <v>19977</v>
      </c>
      <c r="L24" s="4">
        <v>20060</v>
      </c>
      <c r="M24" s="42">
        <v>20109</v>
      </c>
      <c r="N24" s="13">
        <f t="shared" si="1"/>
        <v>20437.166666666668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412601</v>
      </c>
      <c r="C25" s="15">
        <v>411747</v>
      </c>
      <c r="D25" s="15">
        <v>408136</v>
      </c>
      <c r="E25" s="15">
        <v>407941</v>
      </c>
      <c r="F25" s="15">
        <v>408806</v>
      </c>
      <c r="G25" s="15">
        <v>410358</v>
      </c>
      <c r="H25" s="15">
        <v>411664</v>
      </c>
      <c r="I25" s="15">
        <v>414242</v>
      </c>
      <c r="J25" s="15">
        <v>413183</v>
      </c>
      <c r="K25" s="15">
        <v>414495</v>
      </c>
      <c r="L25" s="15">
        <v>416583</v>
      </c>
      <c r="M25" s="41">
        <v>416804</v>
      </c>
      <c r="N25" s="16">
        <f t="shared" si="1"/>
        <v>412213.33333333331</v>
      </c>
    </row>
    <row r="26" spans="1:14" ht="12" customHeight="1" x14ac:dyDescent="0.25">
      <c r="A26" s="7" t="str">
        <f>'Pregnant Women Participating'!A26</f>
        <v>Alabama</v>
      </c>
      <c r="B26" s="13">
        <v>59164</v>
      </c>
      <c r="C26" s="4">
        <v>58122</v>
      </c>
      <c r="D26" s="4">
        <v>57274</v>
      </c>
      <c r="E26" s="4">
        <v>57871</v>
      </c>
      <c r="F26" s="4">
        <v>57765</v>
      </c>
      <c r="G26" s="4">
        <v>58147</v>
      </c>
      <c r="H26" s="4">
        <v>57999</v>
      </c>
      <c r="I26" s="4">
        <v>58151</v>
      </c>
      <c r="J26" s="4">
        <v>57994</v>
      </c>
      <c r="K26" s="4">
        <v>58800</v>
      </c>
      <c r="L26" s="4">
        <v>59325</v>
      </c>
      <c r="M26" s="42">
        <v>59291</v>
      </c>
      <c r="N26" s="13">
        <f t="shared" si="1"/>
        <v>58325.25</v>
      </c>
    </row>
    <row r="27" spans="1:14" ht="12" customHeight="1" x14ac:dyDescent="0.25">
      <c r="A27" s="7" t="str">
        <f>'Pregnant Women Participating'!A27</f>
        <v>Florida</v>
      </c>
      <c r="B27" s="13">
        <v>226308</v>
      </c>
      <c r="C27" s="4">
        <v>224414</v>
      </c>
      <c r="D27" s="4">
        <v>222362</v>
      </c>
      <c r="E27" s="4">
        <v>225589</v>
      </c>
      <c r="F27" s="4">
        <v>227715</v>
      </c>
      <c r="G27" s="4">
        <v>227450</v>
      </c>
      <c r="H27" s="4">
        <v>231011</v>
      </c>
      <c r="I27" s="4">
        <v>232507</v>
      </c>
      <c r="J27" s="4">
        <v>232287</v>
      </c>
      <c r="K27" s="4">
        <v>234539</v>
      </c>
      <c r="L27" s="4">
        <v>234933</v>
      </c>
      <c r="M27" s="42">
        <v>234474</v>
      </c>
      <c r="N27" s="13">
        <f t="shared" si="1"/>
        <v>229465.75</v>
      </c>
    </row>
    <row r="28" spans="1:14" ht="12" customHeight="1" x14ac:dyDescent="0.25">
      <c r="A28" s="7" t="str">
        <f>'Pregnant Women Participating'!A28</f>
        <v>Georgia</v>
      </c>
      <c r="B28" s="13">
        <v>116450</v>
      </c>
      <c r="C28" s="4">
        <v>115131</v>
      </c>
      <c r="D28" s="4">
        <v>115069</v>
      </c>
      <c r="E28" s="4">
        <v>117275</v>
      </c>
      <c r="F28" s="4">
        <v>118878</v>
      </c>
      <c r="G28" s="4">
        <v>120325</v>
      </c>
      <c r="H28" s="4">
        <v>121283</v>
      </c>
      <c r="I28" s="4">
        <v>121856</v>
      </c>
      <c r="J28" s="4">
        <v>122025</v>
      </c>
      <c r="K28" s="4">
        <v>123829</v>
      </c>
      <c r="L28" s="4">
        <v>125484</v>
      </c>
      <c r="M28" s="42">
        <v>126314</v>
      </c>
      <c r="N28" s="13">
        <f t="shared" si="1"/>
        <v>120326.58333333333</v>
      </c>
    </row>
    <row r="29" spans="1:14" ht="12" customHeight="1" x14ac:dyDescent="0.25">
      <c r="A29" s="7" t="str">
        <f>'Pregnant Women Participating'!A29</f>
        <v>Kentucky</v>
      </c>
      <c r="B29" s="13">
        <v>57579</v>
      </c>
      <c r="C29" s="4">
        <v>55607</v>
      </c>
      <c r="D29" s="4">
        <v>55262</v>
      </c>
      <c r="E29" s="4">
        <v>56578</v>
      </c>
      <c r="F29" s="4">
        <v>56942</v>
      </c>
      <c r="G29" s="4">
        <v>57453</v>
      </c>
      <c r="H29" s="4">
        <v>58047</v>
      </c>
      <c r="I29" s="4">
        <v>58297</v>
      </c>
      <c r="J29" s="4">
        <v>58375</v>
      </c>
      <c r="K29" s="4">
        <v>58907</v>
      </c>
      <c r="L29" s="4">
        <v>58848</v>
      </c>
      <c r="M29" s="42">
        <v>58936</v>
      </c>
      <c r="N29" s="13">
        <f t="shared" si="1"/>
        <v>57569.25</v>
      </c>
    </row>
    <row r="30" spans="1:14" ht="12" customHeight="1" x14ac:dyDescent="0.25">
      <c r="A30" s="7" t="str">
        <f>'Pregnant Women Participating'!A30</f>
        <v>Mississippi</v>
      </c>
      <c r="B30" s="13">
        <v>27781</v>
      </c>
      <c r="C30" s="4">
        <v>29052</v>
      </c>
      <c r="D30" s="4">
        <v>28306</v>
      </c>
      <c r="E30" s="4">
        <v>26823</v>
      </c>
      <c r="F30" s="4">
        <v>27172</v>
      </c>
      <c r="G30" s="4">
        <v>26863</v>
      </c>
      <c r="H30" s="4">
        <v>28270</v>
      </c>
      <c r="I30" s="4">
        <v>28785</v>
      </c>
      <c r="J30" s="4">
        <v>28600</v>
      </c>
      <c r="K30" s="4">
        <v>29594</v>
      </c>
      <c r="L30" s="4">
        <v>29873</v>
      </c>
      <c r="M30" s="42">
        <v>29206</v>
      </c>
      <c r="N30" s="13">
        <f t="shared" si="1"/>
        <v>28360.416666666668</v>
      </c>
    </row>
    <row r="31" spans="1:14" ht="12" customHeight="1" x14ac:dyDescent="0.25">
      <c r="A31" s="7" t="str">
        <f>'Pregnant Women Participating'!A31</f>
        <v>North Carolina</v>
      </c>
      <c r="B31" s="13">
        <v>124361</v>
      </c>
      <c r="C31" s="4">
        <v>123612</v>
      </c>
      <c r="D31" s="4">
        <v>122657</v>
      </c>
      <c r="E31" s="4">
        <v>124840</v>
      </c>
      <c r="F31" s="4">
        <v>125764</v>
      </c>
      <c r="G31" s="4">
        <v>127771</v>
      </c>
      <c r="H31" s="4">
        <v>128877</v>
      </c>
      <c r="I31" s="4">
        <v>129472</v>
      </c>
      <c r="J31" s="4">
        <v>129980</v>
      </c>
      <c r="K31" s="4">
        <v>133612</v>
      </c>
      <c r="L31" s="4">
        <v>137723</v>
      </c>
      <c r="M31" s="42">
        <v>140319</v>
      </c>
      <c r="N31" s="13">
        <f t="shared" si="1"/>
        <v>129082.33333333333</v>
      </c>
    </row>
    <row r="32" spans="1:14" ht="12" customHeight="1" x14ac:dyDescent="0.25">
      <c r="A32" s="7" t="str">
        <f>'Pregnant Women Participating'!A32</f>
        <v>South Carolina</v>
      </c>
      <c r="B32" s="13">
        <v>53428</v>
      </c>
      <c r="C32" s="4">
        <v>53473</v>
      </c>
      <c r="D32" s="4">
        <v>53087</v>
      </c>
      <c r="E32" s="4">
        <v>53979</v>
      </c>
      <c r="F32" s="4">
        <v>54032</v>
      </c>
      <c r="G32" s="4">
        <v>54259</v>
      </c>
      <c r="H32" s="4">
        <v>54226</v>
      </c>
      <c r="I32" s="4">
        <v>54575</v>
      </c>
      <c r="J32" s="4">
        <v>54425</v>
      </c>
      <c r="K32" s="4">
        <v>54752</v>
      </c>
      <c r="L32" s="4">
        <v>54799</v>
      </c>
      <c r="M32" s="42">
        <v>54489</v>
      </c>
      <c r="N32" s="13">
        <f t="shared" si="1"/>
        <v>54127</v>
      </c>
    </row>
    <row r="33" spans="1:14" ht="12" customHeight="1" x14ac:dyDescent="0.25">
      <c r="A33" s="7" t="str">
        <f>'Pregnant Women Participating'!A33</f>
        <v>Tennessee</v>
      </c>
      <c r="B33" s="13">
        <v>68370</v>
      </c>
      <c r="C33" s="4">
        <v>67727</v>
      </c>
      <c r="D33" s="4">
        <v>67041</v>
      </c>
      <c r="E33" s="4">
        <v>66974</v>
      </c>
      <c r="F33" s="4">
        <v>68455</v>
      </c>
      <c r="G33" s="4">
        <v>69891</v>
      </c>
      <c r="H33" s="4">
        <v>70639</v>
      </c>
      <c r="I33" s="4">
        <v>71026</v>
      </c>
      <c r="J33" s="4">
        <v>71021</v>
      </c>
      <c r="K33" s="4">
        <v>72140</v>
      </c>
      <c r="L33" s="4">
        <v>73126</v>
      </c>
      <c r="M33" s="42">
        <v>74379</v>
      </c>
      <c r="N33" s="13">
        <f t="shared" si="1"/>
        <v>70065.75</v>
      </c>
    </row>
    <row r="34" spans="1:14" ht="12" customHeight="1" x14ac:dyDescent="0.25">
      <c r="A34" s="7" t="str">
        <f>'Pregnant Women Participating'!A34</f>
        <v>Choctaw Indians, MS</v>
      </c>
      <c r="B34" s="13">
        <v>337</v>
      </c>
      <c r="C34" s="4">
        <v>349</v>
      </c>
      <c r="D34" s="4">
        <v>322</v>
      </c>
      <c r="E34" s="4">
        <v>328</v>
      </c>
      <c r="F34" s="4">
        <v>334</v>
      </c>
      <c r="G34" s="4">
        <v>336</v>
      </c>
      <c r="H34" s="4">
        <v>378</v>
      </c>
      <c r="I34" s="4">
        <v>399</v>
      </c>
      <c r="J34" s="4">
        <v>385</v>
      </c>
      <c r="K34" s="4">
        <v>404</v>
      </c>
      <c r="L34" s="4">
        <v>445</v>
      </c>
      <c r="M34" s="42">
        <v>441</v>
      </c>
      <c r="N34" s="13">
        <f t="shared" si="1"/>
        <v>371.5</v>
      </c>
    </row>
    <row r="35" spans="1:14" ht="12" customHeight="1" x14ac:dyDescent="0.25">
      <c r="A35" s="7" t="str">
        <f>'Pregnant Women Participating'!A35</f>
        <v>Eastern Cherokee, NC</v>
      </c>
      <c r="B35" s="13">
        <v>262</v>
      </c>
      <c r="C35" s="4">
        <v>262</v>
      </c>
      <c r="D35" s="4">
        <v>256</v>
      </c>
      <c r="E35" s="4">
        <v>256</v>
      </c>
      <c r="F35" s="4">
        <v>259</v>
      </c>
      <c r="G35" s="4">
        <v>256</v>
      </c>
      <c r="H35" s="4">
        <v>242</v>
      </c>
      <c r="I35" s="4">
        <v>255</v>
      </c>
      <c r="J35" s="4">
        <v>248</v>
      </c>
      <c r="K35" s="4">
        <v>257</v>
      </c>
      <c r="L35" s="4">
        <v>269</v>
      </c>
      <c r="M35" s="42">
        <v>269</v>
      </c>
      <c r="N35" s="13">
        <f t="shared" si="1"/>
        <v>257.58333333333331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734040</v>
      </c>
      <c r="C36" s="15">
        <v>727749</v>
      </c>
      <c r="D36" s="15">
        <v>721636</v>
      </c>
      <c r="E36" s="15">
        <v>730513</v>
      </c>
      <c r="F36" s="15">
        <v>737316</v>
      </c>
      <c r="G36" s="15">
        <v>742751</v>
      </c>
      <c r="H36" s="15">
        <v>750972</v>
      </c>
      <c r="I36" s="15">
        <v>755323</v>
      </c>
      <c r="J36" s="15">
        <v>755340</v>
      </c>
      <c r="K36" s="15">
        <v>766834</v>
      </c>
      <c r="L36" s="15">
        <v>774825</v>
      </c>
      <c r="M36" s="41">
        <v>778118</v>
      </c>
      <c r="N36" s="16">
        <f t="shared" si="1"/>
        <v>747951.41666666663</v>
      </c>
    </row>
    <row r="37" spans="1:14" ht="12" customHeight="1" x14ac:dyDescent="0.25">
      <c r="A37" s="7" t="str">
        <f>'Pregnant Women Participating'!A37</f>
        <v>Illinois</v>
      </c>
      <c r="B37" s="13">
        <v>84421</v>
      </c>
      <c r="C37" s="4">
        <v>83764</v>
      </c>
      <c r="D37" s="4">
        <v>82773</v>
      </c>
      <c r="E37" s="4">
        <v>83751</v>
      </c>
      <c r="F37" s="4">
        <v>84300</v>
      </c>
      <c r="G37" s="4">
        <v>85366</v>
      </c>
      <c r="H37" s="4">
        <v>85641</v>
      </c>
      <c r="I37" s="4">
        <v>86446</v>
      </c>
      <c r="J37" s="4">
        <v>86826</v>
      </c>
      <c r="K37" s="4">
        <v>87675</v>
      </c>
      <c r="L37" s="4">
        <v>88374</v>
      </c>
      <c r="M37" s="42">
        <v>89213</v>
      </c>
      <c r="N37" s="13">
        <f t="shared" si="1"/>
        <v>85712.5</v>
      </c>
    </row>
    <row r="38" spans="1:14" ht="12" customHeight="1" x14ac:dyDescent="0.25">
      <c r="A38" s="7" t="str">
        <f>'Pregnant Women Participating'!A38</f>
        <v>Indiana</v>
      </c>
      <c r="B38" s="13">
        <v>81328</v>
      </c>
      <c r="C38" s="4">
        <v>81047</v>
      </c>
      <c r="D38" s="4">
        <v>80760</v>
      </c>
      <c r="E38" s="4">
        <v>81864</v>
      </c>
      <c r="F38" s="4">
        <v>82287</v>
      </c>
      <c r="G38" s="4">
        <v>82635</v>
      </c>
      <c r="H38" s="4">
        <v>83060</v>
      </c>
      <c r="I38" s="4">
        <v>83575</v>
      </c>
      <c r="J38" s="4">
        <v>83682</v>
      </c>
      <c r="K38" s="4">
        <v>84600</v>
      </c>
      <c r="L38" s="4">
        <v>85521</v>
      </c>
      <c r="M38" s="42">
        <v>85440</v>
      </c>
      <c r="N38" s="13">
        <f t="shared" si="1"/>
        <v>82983.25</v>
      </c>
    </row>
    <row r="39" spans="1:14" ht="12" customHeight="1" x14ac:dyDescent="0.25">
      <c r="A39" s="7" t="str">
        <f>'Pregnant Women Participating'!A39</f>
        <v>Iowa</v>
      </c>
      <c r="B39" s="13">
        <v>33638</v>
      </c>
      <c r="C39" s="4">
        <v>33758</v>
      </c>
      <c r="D39" s="4">
        <v>33871</v>
      </c>
      <c r="E39" s="4">
        <v>34416</v>
      </c>
      <c r="F39" s="4">
        <v>34458</v>
      </c>
      <c r="G39" s="4">
        <v>34250</v>
      </c>
      <c r="H39" s="4">
        <v>34297</v>
      </c>
      <c r="I39" s="4">
        <v>34337</v>
      </c>
      <c r="J39" s="4">
        <v>34412</v>
      </c>
      <c r="K39" s="4">
        <v>34495</v>
      </c>
      <c r="L39" s="4">
        <v>34597</v>
      </c>
      <c r="M39" s="42">
        <v>34659</v>
      </c>
      <c r="N39" s="13">
        <f t="shared" si="1"/>
        <v>34265.666666666664</v>
      </c>
    </row>
    <row r="40" spans="1:14" ht="12" customHeight="1" x14ac:dyDescent="0.25">
      <c r="A40" s="7" t="str">
        <f>'Pregnant Women Participating'!A40</f>
        <v>Michigan</v>
      </c>
      <c r="B40" s="13">
        <v>116201</v>
      </c>
      <c r="C40" s="4">
        <v>114087</v>
      </c>
      <c r="D40" s="4">
        <v>111639</v>
      </c>
      <c r="E40" s="4">
        <v>110425</v>
      </c>
      <c r="F40" s="4">
        <v>109026</v>
      </c>
      <c r="G40" s="4">
        <v>107713</v>
      </c>
      <c r="H40" s="4">
        <v>106802</v>
      </c>
      <c r="I40" s="4">
        <v>105988</v>
      </c>
      <c r="J40" s="4">
        <v>104664</v>
      </c>
      <c r="K40" s="4">
        <v>104411</v>
      </c>
      <c r="L40" s="4">
        <v>104324</v>
      </c>
      <c r="M40" s="42">
        <v>104933</v>
      </c>
      <c r="N40" s="13">
        <f t="shared" si="1"/>
        <v>108351.08333333333</v>
      </c>
    </row>
    <row r="41" spans="1:14" ht="12" customHeight="1" x14ac:dyDescent="0.25">
      <c r="A41" s="7" t="str">
        <f>'Pregnant Women Participating'!A41</f>
        <v>Minnesota</v>
      </c>
      <c r="B41" s="13">
        <v>59400</v>
      </c>
      <c r="C41" s="4">
        <v>58916</v>
      </c>
      <c r="D41" s="4">
        <v>58753</v>
      </c>
      <c r="E41" s="4">
        <v>58482</v>
      </c>
      <c r="F41" s="4">
        <v>57904</v>
      </c>
      <c r="G41" s="4">
        <v>58009</v>
      </c>
      <c r="H41" s="4">
        <v>57910</v>
      </c>
      <c r="I41" s="4">
        <v>58211</v>
      </c>
      <c r="J41" s="4">
        <v>57935</v>
      </c>
      <c r="K41" s="4">
        <v>58212</v>
      </c>
      <c r="L41" s="4">
        <v>58299</v>
      </c>
      <c r="M41" s="42">
        <v>58330</v>
      </c>
      <c r="N41" s="13">
        <f t="shared" si="1"/>
        <v>58363.416666666664</v>
      </c>
    </row>
    <row r="42" spans="1:14" ht="12" customHeight="1" x14ac:dyDescent="0.25">
      <c r="A42" s="7" t="str">
        <f>'Pregnant Women Participating'!A42</f>
        <v>Ohio</v>
      </c>
      <c r="B42" s="13">
        <v>96468</v>
      </c>
      <c r="C42" s="4">
        <v>95248</v>
      </c>
      <c r="D42" s="4">
        <v>93332</v>
      </c>
      <c r="E42" s="4">
        <v>92645</v>
      </c>
      <c r="F42" s="4">
        <v>92400</v>
      </c>
      <c r="G42" s="4">
        <v>92270</v>
      </c>
      <c r="H42" s="4">
        <v>92464</v>
      </c>
      <c r="I42" s="4">
        <v>93178</v>
      </c>
      <c r="J42" s="4">
        <v>93419</v>
      </c>
      <c r="K42" s="4">
        <v>94568</v>
      </c>
      <c r="L42" s="4">
        <v>94945</v>
      </c>
      <c r="M42" s="42">
        <v>95223</v>
      </c>
      <c r="N42" s="13">
        <f t="shared" si="1"/>
        <v>93846.666666666672</v>
      </c>
    </row>
    <row r="43" spans="1:14" ht="12" customHeight="1" x14ac:dyDescent="0.25">
      <c r="A43" s="7" t="str">
        <f>'Pregnant Women Participating'!A43</f>
        <v>Wisconsin</v>
      </c>
      <c r="B43" s="13">
        <v>54186</v>
      </c>
      <c r="C43" s="4">
        <v>53794</v>
      </c>
      <c r="D43" s="4">
        <v>52910</v>
      </c>
      <c r="E43" s="4">
        <v>53251</v>
      </c>
      <c r="F43" s="4">
        <v>53066</v>
      </c>
      <c r="G43" s="4">
        <v>53334</v>
      </c>
      <c r="H43" s="4">
        <v>53552</v>
      </c>
      <c r="I43" s="4">
        <v>53568</v>
      </c>
      <c r="J43" s="4">
        <v>53550</v>
      </c>
      <c r="K43" s="4">
        <v>53860</v>
      </c>
      <c r="L43" s="4">
        <v>54158</v>
      </c>
      <c r="M43" s="42">
        <v>53833</v>
      </c>
      <c r="N43" s="13">
        <f t="shared" si="1"/>
        <v>53588.5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525642</v>
      </c>
      <c r="C44" s="15">
        <v>520614</v>
      </c>
      <c r="D44" s="15">
        <v>514038</v>
      </c>
      <c r="E44" s="15">
        <v>514834</v>
      </c>
      <c r="F44" s="15">
        <v>513441</v>
      </c>
      <c r="G44" s="15">
        <v>513577</v>
      </c>
      <c r="H44" s="15">
        <v>513726</v>
      </c>
      <c r="I44" s="15">
        <v>515303</v>
      </c>
      <c r="J44" s="15">
        <v>514488</v>
      </c>
      <c r="K44" s="15">
        <v>517821</v>
      </c>
      <c r="L44" s="15">
        <v>520218</v>
      </c>
      <c r="M44" s="41">
        <v>521631</v>
      </c>
      <c r="N44" s="16">
        <f t="shared" si="1"/>
        <v>517111.08333333331</v>
      </c>
    </row>
    <row r="45" spans="1:14" ht="12" customHeight="1" x14ac:dyDescent="0.25">
      <c r="A45" s="7" t="str">
        <f>'Pregnant Women Participating'!A45</f>
        <v>Arizona</v>
      </c>
      <c r="B45" s="13">
        <v>79528</v>
      </c>
      <c r="C45" s="4">
        <v>79156</v>
      </c>
      <c r="D45" s="4">
        <v>77324</v>
      </c>
      <c r="E45" s="4">
        <v>77718</v>
      </c>
      <c r="F45" s="4">
        <v>78559</v>
      </c>
      <c r="G45" s="4">
        <v>79824</v>
      </c>
      <c r="H45" s="4">
        <v>81403</v>
      </c>
      <c r="I45" s="4">
        <v>82900</v>
      </c>
      <c r="J45" s="4">
        <v>83208</v>
      </c>
      <c r="K45" s="4">
        <v>83843</v>
      </c>
      <c r="L45" s="4">
        <v>84936</v>
      </c>
      <c r="M45" s="42">
        <v>84944</v>
      </c>
      <c r="N45" s="13">
        <f t="shared" si="1"/>
        <v>81111.916666666672</v>
      </c>
    </row>
    <row r="46" spans="1:14" ht="12" customHeight="1" x14ac:dyDescent="0.25">
      <c r="A46" s="7" t="str">
        <f>'Pregnant Women Participating'!A46</f>
        <v>Arkansas</v>
      </c>
      <c r="B46" s="13">
        <v>29857</v>
      </c>
      <c r="C46" s="4">
        <v>30294</v>
      </c>
      <c r="D46" s="4">
        <v>29434</v>
      </c>
      <c r="E46" s="4">
        <v>29847</v>
      </c>
      <c r="F46" s="4">
        <v>30458</v>
      </c>
      <c r="G46" s="4">
        <v>30624</v>
      </c>
      <c r="H46" s="4">
        <v>31235</v>
      </c>
      <c r="I46" s="4">
        <v>31709</v>
      </c>
      <c r="J46" s="4">
        <v>31973</v>
      </c>
      <c r="K46" s="4">
        <v>32064</v>
      </c>
      <c r="L46" s="4">
        <v>32700</v>
      </c>
      <c r="M46" s="42">
        <v>32723</v>
      </c>
      <c r="N46" s="13">
        <f t="shared" si="1"/>
        <v>31076.5</v>
      </c>
    </row>
    <row r="47" spans="1:14" ht="12" customHeight="1" x14ac:dyDescent="0.25">
      <c r="A47" s="7" t="str">
        <f>'Pregnant Women Participating'!A47</f>
        <v>Louisiana</v>
      </c>
      <c r="B47" s="13">
        <v>44022</v>
      </c>
      <c r="C47" s="4">
        <v>43558</v>
      </c>
      <c r="D47" s="4">
        <v>42778</v>
      </c>
      <c r="E47" s="4">
        <v>42313</v>
      </c>
      <c r="F47" s="4">
        <v>42752</v>
      </c>
      <c r="G47" s="4">
        <v>43092</v>
      </c>
      <c r="H47" s="4">
        <v>43638</v>
      </c>
      <c r="I47" s="4">
        <v>44260</v>
      </c>
      <c r="J47" s="4">
        <v>44919</v>
      </c>
      <c r="K47" s="4">
        <v>45758</v>
      </c>
      <c r="L47" s="4">
        <v>47202</v>
      </c>
      <c r="M47" s="42">
        <v>47279</v>
      </c>
      <c r="N47" s="13">
        <f t="shared" si="1"/>
        <v>44297.583333333336</v>
      </c>
    </row>
    <row r="48" spans="1:14" ht="12" customHeight="1" x14ac:dyDescent="0.25">
      <c r="A48" s="7" t="str">
        <f>'Pregnant Women Participating'!A48</f>
        <v>New Mexico</v>
      </c>
      <c r="B48" s="13">
        <v>19318</v>
      </c>
      <c r="C48" s="4">
        <v>19037</v>
      </c>
      <c r="D48" s="4">
        <v>18859</v>
      </c>
      <c r="E48" s="4">
        <v>19157</v>
      </c>
      <c r="F48" s="4">
        <v>19382</v>
      </c>
      <c r="G48" s="4">
        <v>19435</v>
      </c>
      <c r="H48" s="4">
        <v>19618</v>
      </c>
      <c r="I48" s="4">
        <v>19552</v>
      </c>
      <c r="J48" s="4">
        <v>19702</v>
      </c>
      <c r="K48" s="4">
        <v>20182</v>
      </c>
      <c r="L48" s="4">
        <v>20820</v>
      </c>
      <c r="M48" s="42">
        <v>21183</v>
      </c>
      <c r="N48" s="13">
        <f t="shared" si="1"/>
        <v>19687.083333333332</v>
      </c>
    </row>
    <row r="49" spans="1:14" ht="12" customHeight="1" x14ac:dyDescent="0.25">
      <c r="A49" s="7" t="str">
        <f>'Pregnant Women Participating'!A49</f>
        <v>Oklahoma</v>
      </c>
      <c r="B49" s="13">
        <v>36867</v>
      </c>
      <c r="C49" s="4">
        <v>36624</v>
      </c>
      <c r="D49" s="4">
        <v>36165</v>
      </c>
      <c r="E49" s="4">
        <v>36694</v>
      </c>
      <c r="F49" s="4">
        <v>36619</v>
      </c>
      <c r="G49" s="4">
        <v>36694</v>
      </c>
      <c r="H49" s="4">
        <v>37138</v>
      </c>
      <c r="I49" s="4">
        <v>37394</v>
      </c>
      <c r="J49" s="4">
        <v>37540</v>
      </c>
      <c r="K49" s="4">
        <v>37641</v>
      </c>
      <c r="L49" s="4">
        <v>38378</v>
      </c>
      <c r="M49" s="42">
        <v>38638</v>
      </c>
      <c r="N49" s="13">
        <f t="shared" si="1"/>
        <v>37199.333333333336</v>
      </c>
    </row>
    <row r="50" spans="1:14" ht="12" customHeight="1" x14ac:dyDescent="0.25">
      <c r="A50" s="7" t="str">
        <f>'Pregnant Women Participating'!A50</f>
        <v>Texas</v>
      </c>
      <c r="B50" s="13">
        <v>392885</v>
      </c>
      <c r="C50" s="4">
        <v>384677</v>
      </c>
      <c r="D50" s="4">
        <v>375648</v>
      </c>
      <c r="E50" s="4">
        <v>380661</v>
      </c>
      <c r="F50" s="4">
        <v>382347</v>
      </c>
      <c r="G50" s="4">
        <v>382863</v>
      </c>
      <c r="H50" s="4">
        <v>385153</v>
      </c>
      <c r="I50" s="4">
        <v>387716</v>
      </c>
      <c r="J50" s="4">
        <v>390777</v>
      </c>
      <c r="K50" s="4">
        <v>393001</v>
      </c>
      <c r="L50" s="4">
        <v>396929</v>
      </c>
      <c r="M50" s="42">
        <v>400182</v>
      </c>
      <c r="N50" s="13">
        <f t="shared" si="1"/>
        <v>387736.58333333331</v>
      </c>
    </row>
    <row r="51" spans="1:14" ht="12" customHeight="1" x14ac:dyDescent="0.25">
      <c r="A51" s="7" t="str">
        <f>'Pregnant Women Participating'!A51</f>
        <v>Utah</v>
      </c>
      <c r="B51" s="13">
        <v>24149</v>
      </c>
      <c r="C51" s="4">
        <v>24174</v>
      </c>
      <c r="D51" s="4">
        <v>23987</v>
      </c>
      <c r="E51" s="4">
        <v>24129</v>
      </c>
      <c r="F51" s="4">
        <v>24350</v>
      </c>
      <c r="G51" s="4">
        <v>24582</v>
      </c>
      <c r="H51" s="4">
        <v>24818</v>
      </c>
      <c r="I51" s="4">
        <v>24989</v>
      </c>
      <c r="J51" s="4">
        <v>24975</v>
      </c>
      <c r="K51" s="4">
        <v>24966</v>
      </c>
      <c r="L51" s="4">
        <v>24865</v>
      </c>
      <c r="M51" s="42">
        <v>25948</v>
      </c>
      <c r="N51" s="13">
        <f t="shared" si="1"/>
        <v>24661</v>
      </c>
    </row>
    <row r="52" spans="1:14" ht="12" customHeight="1" x14ac:dyDescent="0.25">
      <c r="A52" s="7" t="str">
        <f>'Pregnant Women Participating'!A52</f>
        <v>Inter-Tribal Council, AZ</v>
      </c>
      <c r="B52" s="13">
        <v>3846</v>
      </c>
      <c r="C52" s="4">
        <v>3857</v>
      </c>
      <c r="D52" s="4">
        <v>3882</v>
      </c>
      <c r="E52" s="4">
        <v>3981</v>
      </c>
      <c r="F52" s="4">
        <v>3934</v>
      </c>
      <c r="G52" s="4">
        <v>3965</v>
      </c>
      <c r="H52" s="4">
        <v>3961</v>
      </c>
      <c r="I52" s="4">
        <v>4046</v>
      </c>
      <c r="J52" s="4">
        <v>3913</v>
      </c>
      <c r="K52" s="4">
        <v>3985</v>
      </c>
      <c r="L52" s="4">
        <v>4068</v>
      </c>
      <c r="M52" s="42">
        <v>4029</v>
      </c>
      <c r="N52" s="13">
        <f t="shared" si="1"/>
        <v>3955.5833333333335</v>
      </c>
    </row>
    <row r="53" spans="1:14" ht="12" customHeight="1" x14ac:dyDescent="0.25">
      <c r="A53" s="7" t="str">
        <f>'Pregnant Women Participating'!A53</f>
        <v>Navajo Nation, AZ</v>
      </c>
      <c r="B53" s="13">
        <v>2644</v>
      </c>
      <c r="C53" s="4">
        <v>2654</v>
      </c>
      <c r="D53" s="4">
        <v>2557</v>
      </c>
      <c r="E53" s="4">
        <v>2648</v>
      </c>
      <c r="F53" s="4">
        <v>2530</v>
      </c>
      <c r="G53" s="4">
        <v>2553</v>
      </c>
      <c r="H53" s="4">
        <v>2566</v>
      </c>
      <c r="I53" s="4">
        <v>2544</v>
      </c>
      <c r="J53" s="4">
        <v>2563</v>
      </c>
      <c r="K53" s="4">
        <v>2658</v>
      </c>
      <c r="L53" s="4">
        <v>2679</v>
      </c>
      <c r="M53" s="42">
        <v>2611</v>
      </c>
      <c r="N53" s="13">
        <f t="shared" si="1"/>
        <v>2600.5833333333335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144</v>
      </c>
      <c r="C54" s="4">
        <v>165</v>
      </c>
      <c r="D54" s="4">
        <v>155</v>
      </c>
      <c r="E54" s="4">
        <v>170</v>
      </c>
      <c r="F54" s="4">
        <v>149</v>
      </c>
      <c r="G54" s="4">
        <v>154</v>
      </c>
      <c r="H54" s="4">
        <v>146</v>
      </c>
      <c r="I54" s="4">
        <v>163</v>
      </c>
      <c r="J54" s="4">
        <v>156</v>
      </c>
      <c r="K54" s="4">
        <v>163</v>
      </c>
      <c r="L54" s="4">
        <v>148</v>
      </c>
      <c r="M54" s="42">
        <v>170</v>
      </c>
      <c r="N54" s="13">
        <f t="shared" si="1"/>
        <v>156.91666666666666</v>
      </c>
    </row>
    <row r="55" spans="1:14" ht="12" customHeight="1" x14ac:dyDescent="0.25">
      <c r="A55" s="7" t="str">
        <f>'Pregnant Women Participating'!A55</f>
        <v>Eight Northern Pueblos, NM</v>
      </c>
      <c r="B55" s="13">
        <v>128</v>
      </c>
      <c r="C55" s="4">
        <v>146</v>
      </c>
      <c r="D55" s="4">
        <v>140</v>
      </c>
      <c r="E55" s="4">
        <v>132</v>
      </c>
      <c r="F55" s="4">
        <v>143</v>
      </c>
      <c r="G55" s="4">
        <v>129</v>
      </c>
      <c r="H55" s="4">
        <v>157</v>
      </c>
      <c r="I55" s="4">
        <v>150</v>
      </c>
      <c r="J55" s="4">
        <v>127</v>
      </c>
      <c r="K55" s="4">
        <v>151</v>
      </c>
      <c r="L55" s="4">
        <v>156</v>
      </c>
      <c r="M55" s="42">
        <v>165</v>
      </c>
      <c r="N55" s="13">
        <f t="shared" si="1"/>
        <v>143.66666666666666</v>
      </c>
    </row>
    <row r="56" spans="1:14" ht="12" customHeight="1" x14ac:dyDescent="0.25">
      <c r="A56" s="7" t="str">
        <f>'Pregnant Women Participating'!A56</f>
        <v>Five Sandoval Pueblos, NM</v>
      </c>
      <c r="B56" s="13">
        <v>80</v>
      </c>
      <c r="C56" s="4">
        <v>84</v>
      </c>
      <c r="D56" s="4">
        <v>73</v>
      </c>
      <c r="E56" s="4">
        <v>87</v>
      </c>
      <c r="F56" s="4">
        <v>91</v>
      </c>
      <c r="G56" s="4">
        <v>84</v>
      </c>
      <c r="H56" s="4">
        <v>85</v>
      </c>
      <c r="I56" s="4">
        <v>90</v>
      </c>
      <c r="J56" s="4">
        <v>83</v>
      </c>
      <c r="K56" s="4">
        <v>84</v>
      </c>
      <c r="L56" s="4">
        <v>93</v>
      </c>
      <c r="M56" s="42">
        <v>98</v>
      </c>
      <c r="N56" s="13">
        <f t="shared" si="1"/>
        <v>86</v>
      </c>
    </row>
    <row r="57" spans="1:14" ht="12" customHeight="1" x14ac:dyDescent="0.25">
      <c r="A57" s="7" t="str">
        <f>'Pregnant Women Participating'!A57</f>
        <v>Isleta Pueblo, NM</v>
      </c>
      <c r="B57" s="13">
        <v>454</v>
      </c>
      <c r="C57" s="4">
        <v>498</v>
      </c>
      <c r="D57" s="4">
        <v>515</v>
      </c>
      <c r="E57" s="4">
        <v>527</v>
      </c>
      <c r="F57" s="4">
        <v>558</v>
      </c>
      <c r="G57" s="4">
        <v>558</v>
      </c>
      <c r="H57" s="4">
        <v>559</v>
      </c>
      <c r="I57" s="4">
        <v>569</v>
      </c>
      <c r="J57" s="4">
        <v>588</v>
      </c>
      <c r="K57" s="4">
        <v>597</v>
      </c>
      <c r="L57" s="4">
        <v>596</v>
      </c>
      <c r="M57" s="42">
        <v>580</v>
      </c>
      <c r="N57" s="13">
        <f t="shared" si="1"/>
        <v>549.91666666666663</v>
      </c>
    </row>
    <row r="58" spans="1:14" ht="12" customHeight="1" x14ac:dyDescent="0.25">
      <c r="A58" s="7" t="str">
        <f>'Pregnant Women Participating'!A58</f>
        <v>San Felipe Pueblo, NM</v>
      </c>
      <c r="B58" s="13">
        <v>131</v>
      </c>
      <c r="C58" s="4">
        <v>131</v>
      </c>
      <c r="D58" s="4">
        <v>85</v>
      </c>
      <c r="E58" s="4">
        <v>134</v>
      </c>
      <c r="F58" s="4">
        <v>131</v>
      </c>
      <c r="G58" s="4">
        <v>141</v>
      </c>
      <c r="H58" s="4">
        <v>139</v>
      </c>
      <c r="I58" s="4">
        <v>139</v>
      </c>
      <c r="J58" s="4">
        <v>134</v>
      </c>
      <c r="K58" s="4">
        <v>139</v>
      </c>
      <c r="L58" s="4">
        <v>143</v>
      </c>
      <c r="M58" s="42">
        <v>140</v>
      </c>
      <c r="N58" s="13">
        <f t="shared" si="1"/>
        <v>132.25</v>
      </c>
    </row>
    <row r="59" spans="1:14" ht="12" customHeight="1" x14ac:dyDescent="0.25">
      <c r="A59" s="7" t="str">
        <f>'Pregnant Women Participating'!A59</f>
        <v>Santo Domingo Tribe, NM</v>
      </c>
      <c r="B59" s="13">
        <v>60</v>
      </c>
      <c r="C59" s="4">
        <v>66</v>
      </c>
      <c r="D59" s="4">
        <v>66</v>
      </c>
      <c r="E59" s="4">
        <v>64</v>
      </c>
      <c r="F59" s="4">
        <v>71</v>
      </c>
      <c r="G59" s="4">
        <v>72</v>
      </c>
      <c r="H59" s="4">
        <v>73</v>
      </c>
      <c r="I59" s="4">
        <v>72</v>
      </c>
      <c r="J59" s="4">
        <v>74</v>
      </c>
      <c r="K59" s="4">
        <v>74</v>
      </c>
      <c r="L59" s="4">
        <v>77</v>
      </c>
      <c r="M59" s="42">
        <v>76</v>
      </c>
      <c r="N59" s="13">
        <f t="shared" si="1"/>
        <v>70.416666666666671</v>
      </c>
    </row>
    <row r="60" spans="1:14" ht="12" customHeight="1" x14ac:dyDescent="0.25">
      <c r="A60" s="7" t="str">
        <f>'Pregnant Women Participating'!A60</f>
        <v>Zuni Pueblo, NM</v>
      </c>
      <c r="B60" s="13">
        <v>213</v>
      </c>
      <c r="C60" s="4">
        <v>216</v>
      </c>
      <c r="D60" s="4">
        <v>212</v>
      </c>
      <c r="E60" s="4">
        <v>223</v>
      </c>
      <c r="F60" s="4">
        <v>248</v>
      </c>
      <c r="G60" s="4">
        <v>254</v>
      </c>
      <c r="H60" s="4">
        <v>245</v>
      </c>
      <c r="I60" s="4">
        <v>258</v>
      </c>
      <c r="J60" s="4">
        <v>268</v>
      </c>
      <c r="K60" s="4">
        <v>278</v>
      </c>
      <c r="L60" s="4">
        <v>283</v>
      </c>
      <c r="M60" s="42">
        <v>281</v>
      </c>
      <c r="N60" s="13">
        <f t="shared" si="1"/>
        <v>248.25</v>
      </c>
    </row>
    <row r="61" spans="1:14" ht="12" customHeight="1" x14ac:dyDescent="0.25">
      <c r="A61" s="7" t="str">
        <f>'Pregnant Women Participating'!A61</f>
        <v>Cherokee Nation, OK</v>
      </c>
      <c r="B61" s="13">
        <v>3071</v>
      </c>
      <c r="C61" s="4">
        <v>3049</v>
      </c>
      <c r="D61" s="4">
        <v>3013</v>
      </c>
      <c r="E61" s="4">
        <v>2979</v>
      </c>
      <c r="F61" s="4">
        <v>2942</v>
      </c>
      <c r="G61" s="4">
        <v>2918</v>
      </c>
      <c r="H61" s="4">
        <v>2973</v>
      </c>
      <c r="I61" s="4">
        <v>2988</v>
      </c>
      <c r="J61" s="4">
        <v>3012</v>
      </c>
      <c r="K61" s="4">
        <v>3043</v>
      </c>
      <c r="L61" s="4">
        <v>3066</v>
      </c>
      <c r="M61" s="42">
        <v>3091</v>
      </c>
      <c r="N61" s="13">
        <f t="shared" si="1"/>
        <v>3012.0833333333335</v>
      </c>
    </row>
    <row r="62" spans="1:14" ht="12" customHeight="1" x14ac:dyDescent="0.25">
      <c r="A62" s="7" t="str">
        <f>'Pregnant Women Participating'!A62</f>
        <v>Chickasaw Nation, OK</v>
      </c>
      <c r="B62" s="13">
        <v>2116</v>
      </c>
      <c r="C62" s="4">
        <v>2100</v>
      </c>
      <c r="D62" s="4">
        <v>2088</v>
      </c>
      <c r="E62" s="4">
        <v>2118</v>
      </c>
      <c r="F62" s="4">
        <v>2071</v>
      </c>
      <c r="G62" s="4">
        <v>2028</v>
      </c>
      <c r="H62" s="4">
        <v>2058</v>
      </c>
      <c r="I62" s="4">
        <v>2048</v>
      </c>
      <c r="J62" s="4">
        <v>2055</v>
      </c>
      <c r="K62" s="4">
        <v>2089</v>
      </c>
      <c r="L62" s="4">
        <v>2131</v>
      </c>
      <c r="M62" s="42">
        <v>2128</v>
      </c>
      <c r="N62" s="13">
        <f t="shared" si="1"/>
        <v>2085.8333333333335</v>
      </c>
    </row>
    <row r="63" spans="1:14" ht="12" customHeight="1" x14ac:dyDescent="0.25">
      <c r="A63" s="7" t="str">
        <f>'Pregnant Women Participating'!A63</f>
        <v>Choctaw Nation, OK</v>
      </c>
      <c r="B63" s="13">
        <v>3450</v>
      </c>
      <c r="C63" s="4">
        <v>3394</v>
      </c>
      <c r="D63" s="4">
        <v>3221</v>
      </c>
      <c r="E63" s="4">
        <v>3146</v>
      </c>
      <c r="F63" s="4">
        <v>2999</v>
      </c>
      <c r="G63" s="4">
        <v>3005</v>
      </c>
      <c r="H63" s="4">
        <v>2942</v>
      </c>
      <c r="I63" s="4">
        <v>2930</v>
      </c>
      <c r="J63" s="4">
        <v>2921</v>
      </c>
      <c r="K63" s="4">
        <v>2897</v>
      </c>
      <c r="L63" s="4">
        <v>2857</v>
      </c>
      <c r="M63" s="42">
        <v>2842</v>
      </c>
      <c r="N63" s="13">
        <f t="shared" si="1"/>
        <v>3050.3333333333335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791</v>
      </c>
      <c r="C64" s="4">
        <v>801</v>
      </c>
      <c r="D64" s="4">
        <v>777</v>
      </c>
      <c r="E64" s="4">
        <v>809</v>
      </c>
      <c r="F64" s="4">
        <v>769</v>
      </c>
      <c r="G64" s="4">
        <v>764</v>
      </c>
      <c r="H64" s="4">
        <v>764</v>
      </c>
      <c r="I64" s="4">
        <v>748</v>
      </c>
      <c r="J64" s="4">
        <v>757</v>
      </c>
      <c r="K64" s="4">
        <v>761</v>
      </c>
      <c r="L64" s="4">
        <v>728</v>
      </c>
      <c r="M64" s="42">
        <v>757</v>
      </c>
      <c r="N64" s="13">
        <f t="shared" si="1"/>
        <v>768.83333333333337</v>
      </c>
    </row>
    <row r="65" spans="1:14" ht="12" customHeight="1" x14ac:dyDescent="0.25">
      <c r="A65" s="7" t="str">
        <f>'Pregnant Women Participating'!A65</f>
        <v>Inter-Tribal Council, OK</v>
      </c>
      <c r="B65" s="13">
        <v>339</v>
      </c>
      <c r="C65" s="4">
        <v>349</v>
      </c>
      <c r="D65" s="4">
        <v>340</v>
      </c>
      <c r="E65" s="4">
        <v>343</v>
      </c>
      <c r="F65" s="4">
        <v>337</v>
      </c>
      <c r="G65" s="4">
        <v>335</v>
      </c>
      <c r="H65" s="4">
        <v>321</v>
      </c>
      <c r="I65" s="4">
        <v>329</v>
      </c>
      <c r="J65" s="4">
        <v>329</v>
      </c>
      <c r="K65" s="4">
        <v>345</v>
      </c>
      <c r="L65" s="4">
        <v>342</v>
      </c>
      <c r="M65" s="42">
        <v>332</v>
      </c>
      <c r="N65" s="13">
        <f t="shared" si="1"/>
        <v>336.75</v>
      </c>
    </row>
    <row r="66" spans="1:14" ht="12" customHeight="1" x14ac:dyDescent="0.25">
      <c r="A66" s="7" t="str">
        <f>'Pregnant Women Participating'!A66</f>
        <v>Muscogee Creek Nation, OK</v>
      </c>
      <c r="B66" s="13">
        <v>1535</v>
      </c>
      <c r="C66" s="4">
        <v>1527</v>
      </c>
      <c r="D66" s="4">
        <v>1498</v>
      </c>
      <c r="E66" s="4">
        <v>1479</v>
      </c>
      <c r="F66" s="4">
        <v>1475</v>
      </c>
      <c r="G66" s="4">
        <v>1489</v>
      </c>
      <c r="H66" s="4">
        <v>1462</v>
      </c>
      <c r="I66" s="4">
        <v>1457</v>
      </c>
      <c r="J66" s="4">
        <v>1462</v>
      </c>
      <c r="K66" s="4">
        <v>1460</v>
      </c>
      <c r="L66" s="4">
        <v>1451</v>
      </c>
      <c r="M66" s="42">
        <v>1463</v>
      </c>
      <c r="N66" s="13">
        <f t="shared" si="1"/>
        <v>1479.8333333333333</v>
      </c>
    </row>
    <row r="67" spans="1:14" ht="12" customHeight="1" x14ac:dyDescent="0.25">
      <c r="A67" s="7" t="str">
        <f>'Pregnant Women Participating'!A67</f>
        <v>Osage Tribal Council, OK</v>
      </c>
      <c r="B67" s="13">
        <v>2308</v>
      </c>
      <c r="C67" s="4">
        <v>2263</v>
      </c>
      <c r="D67" s="4">
        <v>2153</v>
      </c>
      <c r="E67" s="4">
        <v>2168</v>
      </c>
      <c r="F67" s="4">
        <v>2140</v>
      </c>
      <c r="G67" s="4">
        <v>2102</v>
      </c>
      <c r="H67" s="4">
        <v>2064</v>
      </c>
      <c r="I67" s="4">
        <v>2062</v>
      </c>
      <c r="J67" s="4">
        <v>2021</v>
      </c>
      <c r="K67" s="4">
        <v>2037</v>
      </c>
      <c r="L67" s="4">
        <v>2011</v>
      </c>
      <c r="M67" s="42">
        <v>2012</v>
      </c>
      <c r="N67" s="13">
        <f t="shared" si="1"/>
        <v>2111.75</v>
      </c>
    </row>
    <row r="68" spans="1:14" ht="12" customHeight="1" x14ac:dyDescent="0.25">
      <c r="A68" s="7" t="str">
        <f>'Pregnant Women Participating'!A68</f>
        <v>Otoe-Missouria Tribe, OK</v>
      </c>
      <c r="B68" s="13">
        <v>135</v>
      </c>
      <c r="C68" s="4">
        <v>140</v>
      </c>
      <c r="D68" s="4">
        <v>133</v>
      </c>
      <c r="E68" s="4">
        <v>166</v>
      </c>
      <c r="F68" s="4">
        <v>170</v>
      </c>
      <c r="G68" s="4">
        <v>170</v>
      </c>
      <c r="H68" s="4">
        <v>168</v>
      </c>
      <c r="I68" s="4">
        <v>177</v>
      </c>
      <c r="J68" s="4">
        <v>180</v>
      </c>
      <c r="K68" s="4">
        <v>180</v>
      </c>
      <c r="L68" s="4">
        <v>202</v>
      </c>
      <c r="M68" s="42">
        <v>191</v>
      </c>
      <c r="N68" s="13">
        <f t="shared" si="1"/>
        <v>167.66666666666666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2412</v>
      </c>
      <c r="C69" s="4">
        <v>2345</v>
      </c>
      <c r="D69" s="4">
        <v>2276</v>
      </c>
      <c r="E69" s="4">
        <v>2314</v>
      </c>
      <c r="F69" s="4">
        <v>2297</v>
      </c>
      <c r="G69" s="4">
        <v>2297</v>
      </c>
      <c r="H69" s="4">
        <v>2322</v>
      </c>
      <c r="I69" s="4">
        <v>2311</v>
      </c>
      <c r="J69" s="4">
        <v>2275</v>
      </c>
      <c r="K69" s="4">
        <v>2278</v>
      </c>
      <c r="L69" s="4">
        <v>2265</v>
      </c>
      <c r="M69" s="42">
        <v>2272</v>
      </c>
      <c r="N69" s="13">
        <f t="shared" si="1"/>
        <v>2305.3333333333335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650483</v>
      </c>
      <c r="C70" s="15">
        <v>641305</v>
      </c>
      <c r="D70" s="15">
        <v>627379</v>
      </c>
      <c r="E70" s="15">
        <v>634007</v>
      </c>
      <c r="F70" s="15">
        <v>637522</v>
      </c>
      <c r="G70" s="15">
        <v>640132</v>
      </c>
      <c r="H70" s="15">
        <v>646008</v>
      </c>
      <c r="I70" s="15">
        <v>651601</v>
      </c>
      <c r="J70" s="15">
        <v>656012</v>
      </c>
      <c r="K70" s="15">
        <v>660674</v>
      </c>
      <c r="L70" s="15">
        <v>669126</v>
      </c>
      <c r="M70" s="41">
        <v>674135</v>
      </c>
      <c r="N70" s="16">
        <f t="shared" si="1"/>
        <v>649032</v>
      </c>
    </row>
    <row r="71" spans="1:14" ht="12" customHeight="1" x14ac:dyDescent="0.25">
      <c r="A71" s="7" t="str">
        <f>'Pregnant Women Participating'!A71</f>
        <v>Colorado</v>
      </c>
      <c r="B71" s="13">
        <v>51710</v>
      </c>
      <c r="C71" s="4">
        <v>51784</v>
      </c>
      <c r="D71" s="4">
        <v>51787</v>
      </c>
      <c r="E71" s="4">
        <v>52290</v>
      </c>
      <c r="F71" s="4">
        <v>52659</v>
      </c>
      <c r="G71" s="4">
        <v>53012</v>
      </c>
      <c r="H71" s="4">
        <v>53160</v>
      </c>
      <c r="I71" s="4">
        <v>53665</v>
      </c>
      <c r="J71" s="4">
        <v>53357</v>
      </c>
      <c r="K71" s="4">
        <v>53434</v>
      </c>
      <c r="L71" s="4">
        <v>53802</v>
      </c>
      <c r="M71" s="42">
        <v>54101</v>
      </c>
      <c r="N71" s="13">
        <f t="shared" si="1"/>
        <v>52896.75</v>
      </c>
    </row>
    <row r="72" spans="1:14" ht="12" customHeight="1" x14ac:dyDescent="0.25">
      <c r="A72" s="7" t="str">
        <f>'Pregnant Women Participating'!A72</f>
        <v>Kansas</v>
      </c>
      <c r="B72" s="13">
        <v>26547</v>
      </c>
      <c r="C72" s="4">
        <v>26433</v>
      </c>
      <c r="D72" s="4">
        <v>26354</v>
      </c>
      <c r="E72" s="4">
        <v>26766</v>
      </c>
      <c r="F72" s="4">
        <v>26391</v>
      </c>
      <c r="G72" s="4">
        <v>26455</v>
      </c>
      <c r="H72" s="4">
        <v>26402</v>
      </c>
      <c r="I72" s="4">
        <v>26992</v>
      </c>
      <c r="J72" s="4">
        <v>26853</v>
      </c>
      <c r="K72" s="4">
        <v>27175</v>
      </c>
      <c r="L72" s="4">
        <v>27470</v>
      </c>
      <c r="M72" s="42">
        <v>27456</v>
      </c>
      <c r="N72" s="13">
        <f t="shared" si="1"/>
        <v>26774.5</v>
      </c>
    </row>
    <row r="73" spans="1:14" ht="12" customHeight="1" x14ac:dyDescent="0.25">
      <c r="A73" s="7" t="str">
        <f>'Pregnant Women Participating'!A73</f>
        <v>Missouri</v>
      </c>
      <c r="B73" s="13">
        <v>45102</v>
      </c>
      <c r="C73" s="4">
        <v>45219</v>
      </c>
      <c r="D73" s="4">
        <v>44821</v>
      </c>
      <c r="E73" s="4">
        <v>44641</v>
      </c>
      <c r="F73" s="4">
        <v>45176</v>
      </c>
      <c r="G73" s="4">
        <v>45453</v>
      </c>
      <c r="H73" s="4">
        <v>46206</v>
      </c>
      <c r="I73" s="4">
        <v>46599</v>
      </c>
      <c r="J73" s="4">
        <v>46679</v>
      </c>
      <c r="K73" s="4">
        <v>47222</v>
      </c>
      <c r="L73" s="4">
        <v>48291</v>
      </c>
      <c r="M73" s="42">
        <v>48672</v>
      </c>
      <c r="N73" s="13">
        <f t="shared" si="1"/>
        <v>46173.416666666664</v>
      </c>
    </row>
    <row r="74" spans="1:14" ht="12" customHeight="1" x14ac:dyDescent="0.25">
      <c r="A74" s="7" t="str">
        <f>'Pregnant Women Participating'!A74</f>
        <v>Montana</v>
      </c>
      <c r="B74" s="13">
        <v>8157</v>
      </c>
      <c r="C74" s="4">
        <v>8061</v>
      </c>
      <c r="D74" s="4">
        <v>7988</v>
      </c>
      <c r="E74" s="4">
        <v>7963</v>
      </c>
      <c r="F74" s="4">
        <v>7917</v>
      </c>
      <c r="G74" s="4">
        <v>7776</v>
      </c>
      <c r="H74" s="4">
        <v>7702</v>
      </c>
      <c r="I74" s="4">
        <v>7640</v>
      </c>
      <c r="J74" s="4">
        <v>7603</v>
      </c>
      <c r="K74" s="4">
        <v>7623</v>
      </c>
      <c r="L74" s="4">
        <v>7605</v>
      </c>
      <c r="M74" s="42">
        <v>7551</v>
      </c>
      <c r="N74" s="13">
        <f t="shared" si="1"/>
        <v>7798.833333333333</v>
      </c>
    </row>
    <row r="75" spans="1:14" ht="12" customHeight="1" x14ac:dyDescent="0.25">
      <c r="A75" s="7" t="str">
        <f>'Pregnant Women Participating'!A75</f>
        <v>Nebraska</v>
      </c>
      <c r="B75" s="13">
        <v>21237</v>
      </c>
      <c r="C75" s="4">
        <v>20895</v>
      </c>
      <c r="D75" s="4">
        <v>20627</v>
      </c>
      <c r="E75" s="4">
        <v>20413</v>
      </c>
      <c r="F75" s="4">
        <v>20300</v>
      </c>
      <c r="G75" s="4">
        <v>20401</v>
      </c>
      <c r="H75" s="4">
        <v>20580</v>
      </c>
      <c r="I75" s="4">
        <v>20734</v>
      </c>
      <c r="J75" s="4">
        <v>20053</v>
      </c>
      <c r="K75" s="4">
        <v>20172</v>
      </c>
      <c r="L75" s="4">
        <v>20373</v>
      </c>
      <c r="M75" s="42">
        <v>20593</v>
      </c>
      <c r="N75" s="13">
        <f t="shared" si="1"/>
        <v>20531.5</v>
      </c>
    </row>
    <row r="76" spans="1:14" ht="12" customHeight="1" x14ac:dyDescent="0.25">
      <c r="A76" s="7" t="str">
        <f>'Pregnant Women Participating'!A76</f>
        <v>North Dakota</v>
      </c>
      <c r="B76" s="13">
        <v>5888</v>
      </c>
      <c r="C76" s="4">
        <v>5876</v>
      </c>
      <c r="D76" s="4">
        <v>5734</v>
      </c>
      <c r="E76" s="4">
        <v>5700</v>
      </c>
      <c r="F76" s="4">
        <v>5665</v>
      </c>
      <c r="G76" s="4">
        <v>5632</v>
      </c>
      <c r="H76" s="4">
        <v>5708</v>
      </c>
      <c r="I76" s="4">
        <v>5728</v>
      </c>
      <c r="J76" s="4">
        <v>5732</v>
      </c>
      <c r="K76" s="4">
        <v>5779</v>
      </c>
      <c r="L76" s="4">
        <v>5762</v>
      </c>
      <c r="M76" s="42">
        <v>5768</v>
      </c>
      <c r="N76" s="13">
        <f t="shared" si="1"/>
        <v>5747.666666666667</v>
      </c>
    </row>
    <row r="77" spans="1:14" ht="12" customHeight="1" x14ac:dyDescent="0.25">
      <c r="A77" s="7" t="str">
        <f>'Pregnant Women Participating'!A77</f>
        <v>South Dakota</v>
      </c>
      <c r="B77" s="13">
        <v>7728</v>
      </c>
      <c r="C77" s="4">
        <v>7559</v>
      </c>
      <c r="D77" s="4">
        <v>7442</v>
      </c>
      <c r="E77" s="4">
        <v>7587</v>
      </c>
      <c r="F77" s="4">
        <v>7518</v>
      </c>
      <c r="G77" s="4">
        <v>7582</v>
      </c>
      <c r="H77" s="4">
        <v>7579</v>
      </c>
      <c r="I77" s="4">
        <v>7549</v>
      </c>
      <c r="J77" s="4">
        <v>7492</v>
      </c>
      <c r="K77" s="4">
        <v>7589</v>
      </c>
      <c r="L77" s="4">
        <v>7641</v>
      </c>
      <c r="M77" s="42">
        <v>7685</v>
      </c>
      <c r="N77" s="13">
        <f t="shared" si="1"/>
        <v>7579.25</v>
      </c>
    </row>
    <row r="78" spans="1:14" ht="12" customHeight="1" x14ac:dyDescent="0.25">
      <c r="A78" s="7" t="str">
        <f>'Pregnant Women Participating'!A78</f>
        <v>Wyoming</v>
      </c>
      <c r="B78" s="13">
        <v>4126</v>
      </c>
      <c r="C78" s="4">
        <v>4101</v>
      </c>
      <c r="D78" s="4">
        <v>4105</v>
      </c>
      <c r="E78" s="4">
        <v>4157</v>
      </c>
      <c r="F78" s="4">
        <v>4191</v>
      </c>
      <c r="G78" s="4">
        <v>4176</v>
      </c>
      <c r="H78" s="4">
        <v>4226</v>
      </c>
      <c r="I78" s="4">
        <v>4251</v>
      </c>
      <c r="J78" s="4">
        <v>4256</v>
      </c>
      <c r="K78" s="4">
        <v>4244</v>
      </c>
      <c r="L78" s="4">
        <v>4171</v>
      </c>
      <c r="M78" s="42">
        <v>4133</v>
      </c>
      <c r="N78" s="13">
        <f t="shared" si="1"/>
        <v>4178.083333333333</v>
      </c>
    </row>
    <row r="79" spans="1:14" ht="12" customHeight="1" x14ac:dyDescent="0.25">
      <c r="A79" s="7" t="str">
        <f>'Pregnant Women Participating'!A79</f>
        <v>Ute Mountain Ute Tribe, CO</v>
      </c>
      <c r="B79" s="13">
        <v>57</v>
      </c>
      <c r="C79" s="4">
        <v>63</v>
      </c>
      <c r="D79" s="4">
        <v>70</v>
      </c>
      <c r="E79" s="4">
        <v>75</v>
      </c>
      <c r="F79" s="4">
        <v>74</v>
      </c>
      <c r="G79" s="4">
        <v>75</v>
      </c>
      <c r="H79" s="4">
        <v>71</v>
      </c>
      <c r="I79" s="4">
        <v>75</v>
      </c>
      <c r="J79" s="4">
        <v>73</v>
      </c>
      <c r="K79" s="4">
        <v>77</v>
      </c>
      <c r="L79" s="4">
        <v>77</v>
      </c>
      <c r="M79" s="42">
        <v>78</v>
      </c>
      <c r="N79" s="13">
        <f t="shared" si="1"/>
        <v>72.083333333333329</v>
      </c>
    </row>
    <row r="80" spans="1:14" ht="12" customHeight="1" x14ac:dyDescent="0.25">
      <c r="A80" s="7" t="str">
        <f>'Pregnant Women Participating'!A80</f>
        <v>Omaha Sioux, NE</v>
      </c>
      <c r="B80" s="13">
        <v>131</v>
      </c>
      <c r="C80" s="4">
        <v>129</v>
      </c>
      <c r="D80" s="4">
        <v>130</v>
      </c>
      <c r="E80" s="4">
        <v>131</v>
      </c>
      <c r="F80" s="4">
        <v>125</v>
      </c>
      <c r="G80" s="4">
        <v>127</v>
      </c>
      <c r="H80" s="4">
        <v>134</v>
      </c>
      <c r="I80" s="4">
        <v>144</v>
      </c>
      <c r="J80" s="4">
        <v>142</v>
      </c>
      <c r="K80" s="4">
        <v>142</v>
      </c>
      <c r="L80" s="4">
        <v>145</v>
      </c>
      <c r="M80" s="42">
        <v>147</v>
      </c>
      <c r="N80" s="13">
        <f t="shared" si="1"/>
        <v>135.58333333333334</v>
      </c>
    </row>
    <row r="81" spans="1:14" ht="12" customHeight="1" x14ac:dyDescent="0.25">
      <c r="A81" s="7" t="str">
        <f>'Pregnant Women Participating'!A81</f>
        <v>Santee Sioux, NE</v>
      </c>
      <c r="B81" s="13">
        <v>28</v>
      </c>
      <c r="C81" s="4">
        <v>25</v>
      </c>
      <c r="D81" s="4">
        <v>23</v>
      </c>
      <c r="E81" s="4">
        <v>27</v>
      </c>
      <c r="F81" s="4">
        <v>26</v>
      </c>
      <c r="G81" s="4">
        <v>26</v>
      </c>
      <c r="H81" s="4">
        <v>26</v>
      </c>
      <c r="I81" s="4">
        <v>26</v>
      </c>
      <c r="J81" s="4">
        <v>28</v>
      </c>
      <c r="K81" s="4">
        <v>31</v>
      </c>
      <c r="L81" s="4">
        <v>32</v>
      </c>
      <c r="M81" s="42">
        <v>32</v>
      </c>
      <c r="N81" s="13">
        <f t="shared" si="1"/>
        <v>27.5</v>
      </c>
    </row>
    <row r="82" spans="1:14" ht="12" customHeight="1" x14ac:dyDescent="0.25">
      <c r="A82" s="7" t="str">
        <f>'Pregnant Women Participating'!A82</f>
        <v>Winnebago Tribe, NE</v>
      </c>
      <c r="B82" s="13">
        <v>77</v>
      </c>
      <c r="C82" s="4">
        <v>72</v>
      </c>
      <c r="D82" s="4">
        <v>63</v>
      </c>
      <c r="E82" s="4">
        <v>58</v>
      </c>
      <c r="F82" s="4">
        <v>51</v>
      </c>
      <c r="G82" s="4">
        <v>50</v>
      </c>
      <c r="H82" s="4">
        <v>48</v>
      </c>
      <c r="I82" s="4">
        <v>53</v>
      </c>
      <c r="J82" s="4">
        <v>57</v>
      </c>
      <c r="K82" s="4">
        <v>65</v>
      </c>
      <c r="L82" s="4">
        <v>72</v>
      </c>
      <c r="M82" s="42">
        <v>66</v>
      </c>
      <c r="N82" s="13">
        <f t="shared" si="1"/>
        <v>61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146</v>
      </c>
      <c r="C83" s="4">
        <v>139</v>
      </c>
      <c r="D83" s="4">
        <v>136</v>
      </c>
      <c r="E83" s="4">
        <v>142</v>
      </c>
      <c r="F83" s="4">
        <v>143</v>
      </c>
      <c r="G83" s="4">
        <v>140</v>
      </c>
      <c r="H83" s="4">
        <v>143</v>
      </c>
      <c r="I83" s="4">
        <v>141</v>
      </c>
      <c r="J83" s="4">
        <v>149</v>
      </c>
      <c r="K83" s="4">
        <v>140</v>
      </c>
      <c r="L83" s="4">
        <v>137</v>
      </c>
      <c r="M83" s="42">
        <v>130</v>
      </c>
      <c r="N83" s="13">
        <f t="shared" si="1"/>
        <v>140.5</v>
      </c>
    </row>
    <row r="84" spans="1:14" ht="12" customHeight="1" x14ac:dyDescent="0.25">
      <c r="A84" s="7" t="str">
        <f>'Pregnant Women Participating'!A84</f>
        <v>Three Affiliated Tribes, ND</v>
      </c>
      <c r="B84" s="13">
        <v>53</v>
      </c>
      <c r="C84" s="4">
        <v>54</v>
      </c>
      <c r="D84" s="4">
        <v>45</v>
      </c>
      <c r="E84" s="4">
        <v>45</v>
      </c>
      <c r="F84" s="4">
        <v>52</v>
      </c>
      <c r="G84" s="4">
        <v>44</v>
      </c>
      <c r="H84" s="4">
        <v>40</v>
      </c>
      <c r="I84" s="4">
        <v>42</v>
      </c>
      <c r="J84" s="4">
        <v>49</v>
      </c>
      <c r="K84" s="4">
        <v>49</v>
      </c>
      <c r="L84" s="4">
        <v>40</v>
      </c>
      <c r="M84" s="42">
        <v>47</v>
      </c>
      <c r="N84" s="13">
        <f t="shared" si="1"/>
        <v>46.666666666666664</v>
      </c>
    </row>
    <row r="85" spans="1:14" ht="12" customHeight="1" x14ac:dyDescent="0.25">
      <c r="A85" s="7" t="str">
        <f>'Pregnant Women Participating'!A85</f>
        <v>Cheyenne River Sioux, SD</v>
      </c>
      <c r="B85" s="13">
        <v>329</v>
      </c>
      <c r="C85" s="4">
        <v>332</v>
      </c>
      <c r="D85" s="4">
        <v>323</v>
      </c>
      <c r="E85" s="4">
        <v>318</v>
      </c>
      <c r="F85" s="4">
        <v>312</v>
      </c>
      <c r="G85" s="4">
        <v>307</v>
      </c>
      <c r="H85" s="4">
        <v>297</v>
      </c>
      <c r="I85" s="4">
        <v>274</v>
      </c>
      <c r="J85" s="4">
        <v>275</v>
      </c>
      <c r="K85" s="4">
        <v>299</v>
      </c>
      <c r="L85" s="4">
        <v>283</v>
      </c>
      <c r="M85" s="42">
        <v>270</v>
      </c>
      <c r="N85" s="13">
        <f t="shared" si="1"/>
        <v>301.58333333333331</v>
      </c>
    </row>
    <row r="86" spans="1:14" ht="12" customHeight="1" x14ac:dyDescent="0.25">
      <c r="A86" s="7" t="str">
        <f>'Pregnant Women Participating'!A86</f>
        <v>Rosebud Sioux, SD</v>
      </c>
      <c r="B86" s="13">
        <v>503</v>
      </c>
      <c r="C86" s="4">
        <v>462</v>
      </c>
      <c r="D86" s="4">
        <v>446</v>
      </c>
      <c r="E86" s="4">
        <v>448</v>
      </c>
      <c r="F86" s="4">
        <v>438</v>
      </c>
      <c r="G86" s="4">
        <v>422</v>
      </c>
      <c r="H86" s="4">
        <v>434</v>
      </c>
      <c r="I86" s="4">
        <v>427</v>
      </c>
      <c r="J86" s="4">
        <v>431</v>
      </c>
      <c r="K86" s="4">
        <v>449</v>
      </c>
      <c r="L86" s="4">
        <v>446</v>
      </c>
      <c r="M86" s="42">
        <v>460</v>
      </c>
      <c r="N86" s="13">
        <f t="shared" si="1"/>
        <v>447.16666666666669</v>
      </c>
    </row>
    <row r="87" spans="1:14" ht="12" customHeight="1" x14ac:dyDescent="0.25">
      <c r="A87" s="7" t="str">
        <f>'Pregnant Women Participating'!A87</f>
        <v>Northern Arapahoe, WY</v>
      </c>
      <c r="B87" s="13">
        <v>95</v>
      </c>
      <c r="C87" s="4">
        <v>98</v>
      </c>
      <c r="D87" s="4">
        <v>92</v>
      </c>
      <c r="E87" s="4">
        <v>99</v>
      </c>
      <c r="F87" s="4">
        <v>97</v>
      </c>
      <c r="G87" s="4">
        <v>100</v>
      </c>
      <c r="H87" s="4">
        <v>103</v>
      </c>
      <c r="I87" s="4">
        <v>94</v>
      </c>
      <c r="J87" s="4">
        <v>100</v>
      </c>
      <c r="K87" s="4">
        <v>101</v>
      </c>
      <c r="L87" s="4">
        <v>112</v>
      </c>
      <c r="M87" s="42">
        <v>111</v>
      </c>
      <c r="N87" s="13">
        <f t="shared" si="1"/>
        <v>100.16666666666667</v>
      </c>
    </row>
    <row r="88" spans="1:14" ht="12" customHeight="1" x14ac:dyDescent="0.25">
      <c r="A88" s="7" t="str">
        <f>'Pregnant Women Participating'!A88</f>
        <v>Shoshone Tribe, WY</v>
      </c>
      <c r="B88" s="13">
        <v>46</v>
      </c>
      <c r="C88" s="4">
        <v>40</v>
      </c>
      <c r="D88" s="4">
        <v>38</v>
      </c>
      <c r="E88" s="4">
        <v>45</v>
      </c>
      <c r="F88" s="4">
        <v>39</v>
      </c>
      <c r="G88" s="4">
        <v>32</v>
      </c>
      <c r="H88" s="4">
        <v>32</v>
      </c>
      <c r="I88" s="4">
        <v>33</v>
      </c>
      <c r="J88" s="4">
        <v>34</v>
      </c>
      <c r="K88" s="4">
        <v>36</v>
      </c>
      <c r="L88" s="4">
        <v>36</v>
      </c>
      <c r="M88" s="42">
        <v>37</v>
      </c>
      <c r="N88" s="13">
        <f t="shared" si="1"/>
        <v>37.333333333333336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171960</v>
      </c>
      <c r="C89" s="15">
        <v>171342</v>
      </c>
      <c r="D89" s="15">
        <v>170224</v>
      </c>
      <c r="E89" s="15">
        <v>170905</v>
      </c>
      <c r="F89" s="15">
        <v>171174</v>
      </c>
      <c r="G89" s="15">
        <v>171810</v>
      </c>
      <c r="H89" s="15">
        <v>172891</v>
      </c>
      <c r="I89" s="15">
        <v>174467</v>
      </c>
      <c r="J89" s="15">
        <v>173363</v>
      </c>
      <c r="K89" s="15">
        <v>174627</v>
      </c>
      <c r="L89" s="15">
        <v>176495</v>
      </c>
      <c r="M89" s="41">
        <v>177337</v>
      </c>
      <c r="N89" s="16">
        <f t="shared" si="1"/>
        <v>173049.58333333334</v>
      </c>
    </row>
    <row r="90" spans="1:14" ht="12" customHeight="1" x14ac:dyDescent="0.25">
      <c r="A90" s="8" t="str">
        <f>'Pregnant Women Participating'!A90</f>
        <v>Alaska</v>
      </c>
      <c r="B90" s="13">
        <v>8252</v>
      </c>
      <c r="C90" s="4">
        <v>8169</v>
      </c>
      <c r="D90" s="4">
        <v>8209</v>
      </c>
      <c r="E90" s="4">
        <v>8338</v>
      </c>
      <c r="F90" s="4">
        <v>8172</v>
      </c>
      <c r="G90" s="4">
        <v>8150</v>
      </c>
      <c r="H90" s="4">
        <v>8206</v>
      </c>
      <c r="I90" s="4">
        <v>8269</v>
      </c>
      <c r="J90" s="4">
        <v>8303</v>
      </c>
      <c r="K90" s="4">
        <v>8335</v>
      </c>
      <c r="L90" s="4">
        <v>8401</v>
      </c>
      <c r="M90" s="42">
        <v>8363</v>
      </c>
      <c r="N90" s="13">
        <f t="shared" si="1"/>
        <v>8263.9166666666661</v>
      </c>
    </row>
    <row r="91" spans="1:14" ht="12" customHeight="1" x14ac:dyDescent="0.25">
      <c r="A91" s="8" t="str">
        <f>'Pregnant Women Participating'!A91</f>
        <v>American Samoa</v>
      </c>
      <c r="B91" s="13">
        <v>2476</v>
      </c>
      <c r="C91" s="4">
        <v>2436</v>
      </c>
      <c r="D91" s="4">
        <v>2420</v>
      </c>
      <c r="E91" s="4">
        <v>2474</v>
      </c>
      <c r="F91" s="4">
        <v>2494</v>
      </c>
      <c r="G91" s="4">
        <v>2471</v>
      </c>
      <c r="H91" s="4">
        <v>2442</v>
      </c>
      <c r="I91" s="4">
        <v>2456</v>
      </c>
      <c r="J91" s="4">
        <v>2388</v>
      </c>
      <c r="K91" s="4">
        <v>2411</v>
      </c>
      <c r="L91" s="4">
        <v>2460</v>
      </c>
      <c r="M91" s="42">
        <v>2473</v>
      </c>
      <c r="N91" s="13">
        <f t="shared" si="1"/>
        <v>2450.0833333333335</v>
      </c>
    </row>
    <row r="92" spans="1:14" ht="12" customHeight="1" x14ac:dyDescent="0.25">
      <c r="A92" s="8" t="str">
        <f>'Pregnant Women Participating'!A92</f>
        <v>California</v>
      </c>
      <c r="B92" s="13">
        <v>600457</v>
      </c>
      <c r="C92" s="4">
        <v>601465</v>
      </c>
      <c r="D92" s="4">
        <v>602226</v>
      </c>
      <c r="E92" s="4">
        <v>607112</v>
      </c>
      <c r="F92" s="4">
        <v>609377</v>
      </c>
      <c r="G92" s="4">
        <v>609465</v>
      </c>
      <c r="H92" s="4">
        <v>610787</v>
      </c>
      <c r="I92" s="4">
        <v>611543</v>
      </c>
      <c r="J92" s="4">
        <v>607829</v>
      </c>
      <c r="K92" s="4">
        <v>610180</v>
      </c>
      <c r="L92" s="4">
        <v>611806</v>
      </c>
      <c r="M92" s="42">
        <v>611149</v>
      </c>
      <c r="N92" s="13">
        <f t="shared" si="1"/>
        <v>607783</v>
      </c>
    </row>
    <row r="93" spans="1:14" ht="12" customHeight="1" x14ac:dyDescent="0.25">
      <c r="A93" s="8" t="str">
        <f>'Pregnant Women Participating'!A93</f>
        <v>Guam</v>
      </c>
      <c r="B93" s="13">
        <v>3658</v>
      </c>
      <c r="C93" s="4">
        <v>3695</v>
      </c>
      <c r="D93" s="4">
        <v>3722</v>
      </c>
      <c r="E93" s="4">
        <v>3754</v>
      </c>
      <c r="F93" s="4">
        <v>3807</v>
      </c>
      <c r="G93" s="4">
        <v>3789</v>
      </c>
      <c r="H93" s="4">
        <v>3747</v>
      </c>
      <c r="I93" s="4">
        <v>3776</v>
      </c>
      <c r="J93" s="4">
        <v>3830</v>
      </c>
      <c r="K93" s="4">
        <v>3800</v>
      </c>
      <c r="L93" s="4">
        <v>3828</v>
      </c>
      <c r="M93" s="42">
        <v>3824</v>
      </c>
      <c r="N93" s="13">
        <f t="shared" si="1"/>
        <v>3769.1666666666665</v>
      </c>
    </row>
    <row r="94" spans="1:14" ht="12" customHeight="1" x14ac:dyDescent="0.25">
      <c r="A94" s="8" t="str">
        <f>'Pregnant Women Participating'!A94</f>
        <v>Hawaii</v>
      </c>
      <c r="B94" s="13">
        <v>14240</v>
      </c>
      <c r="C94" s="4">
        <v>14213</v>
      </c>
      <c r="D94" s="4">
        <v>14094</v>
      </c>
      <c r="E94" s="4">
        <v>14291</v>
      </c>
      <c r="F94" s="4">
        <v>14326</v>
      </c>
      <c r="G94" s="4">
        <v>14389</v>
      </c>
      <c r="H94" s="4">
        <v>14471</v>
      </c>
      <c r="I94" s="4">
        <v>14598</v>
      </c>
      <c r="J94" s="4">
        <v>14559</v>
      </c>
      <c r="K94" s="4">
        <v>14638</v>
      </c>
      <c r="L94" s="4">
        <v>14729</v>
      </c>
      <c r="M94" s="42">
        <v>14622</v>
      </c>
      <c r="N94" s="13">
        <f t="shared" si="1"/>
        <v>14430.833333333334</v>
      </c>
    </row>
    <row r="95" spans="1:14" ht="12" customHeight="1" x14ac:dyDescent="0.25">
      <c r="A95" s="8" t="str">
        <f>'Pregnant Women Participating'!A95</f>
        <v>Idaho</v>
      </c>
      <c r="B95" s="13">
        <v>17528</v>
      </c>
      <c r="C95" s="4">
        <v>17327</v>
      </c>
      <c r="D95" s="4">
        <v>17213</v>
      </c>
      <c r="E95" s="4">
        <v>17239</v>
      </c>
      <c r="F95" s="4">
        <v>17331</v>
      </c>
      <c r="G95" s="4">
        <v>17486</v>
      </c>
      <c r="H95" s="4">
        <v>17752</v>
      </c>
      <c r="I95" s="4">
        <v>17903</v>
      </c>
      <c r="J95" s="4">
        <v>17655</v>
      </c>
      <c r="K95" s="4">
        <v>17901</v>
      </c>
      <c r="L95" s="4">
        <v>17938</v>
      </c>
      <c r="M95" s="42">
        <v>17995</v>
      </c>
      <c r="N95" s="13">
        <f t="shared" si="1"/>
        <v>17605.666666666668</v>
      </c>
    </row>
    <row r="96" spans="1:14" ht="12" customHeight="1" x14ac:dyDescent="0.25">
      <c r="A96" s="8" t="str">
        <f>'Pregnant Women Participating'!A96</f>
        <v>Nevada</v>
      </c>
      <c r="B96" s="13">
        <v>30575</v>
      </c>
      <c r="C96" s="4">
        <v>30650</v>
      </c>
      <c r="D96" s="4">
        <v>29315</v>
      </c>
      <c r="E96" s="4">
        <v>29360</v>
      </c>
      <c r="F96" s="4">
        <v>29406</v>
      </c>
      <c r="G96" s="4">
        <v>29553</v>
      </c>
      <c r="H96" s="4">
        <v>29933</v>
      </c>
      <c r="I96" s="4">
        <v>30139</v>
      </c>
      <c r="J96" s="4">
        <v>30123</v>
      </c>
      <c r="K96" s="4">
        <v>30351</v>
      </c>
      <c r="L96" s="4">
        <v>30628</v>
      </c>
      <c r="M96" s="42">
        <v>30632</v>
      </c>
      <c r="N96" s="13">
        <f t="shared" si="1"/>
        <v>30055.416666666668</v>
      </c>
    </row>
    <row r="97" spans="1:14" ht="12" customHeight="1" x14ac:dyDescent="0.25">
      <c r="A97" s="8" t="str">
        <f>'Pregnant Women Participating'!A97</f>
        <v>Oregon</v>
      </c>
      <c r="B97" s="13">
        <v>45929</v>
      </c>
      <c r="C97" s="4">
        <v>45106</v>
      </c>
      <c r="D97" s="4">
        <v>44985</v>
      </c>
      <c r="E97" s="4">
        <v>45202</v>
      </c>
      <c r="F97" s="4">
        <v>45490</v>
      </c>
      <c r="G97" s="4">
        <v>45342</v>
      </c>
      <c r="H97" s="4">
        <v>45347</v>
      </c>
      <c r="I97" s="4">
        <v>45592</v>
      </c>
      <c r="J97" s="4">
        <v>45549</v>
      </c>
      <c r="K97" s="4">
        <v>45919</v>
      </c>
      <c r="L97" s="4">
        <v>46291</v>
      </c>
      <c r="M97" s="42">
        <v>46537</v>
      </c>
      <c r="N97" s="13">
        <f t="shared" si="1"/>
        <v>45607.416666666664</v>
      </c>
    </row>
    <row r="98" spans="1:14" ht="12" customHeight="1" x14ac:dyDescent="0.25">
      <c r="A98" s="8" t="str">
        <f>'Pregnant Women Participating'!A98</f>
        <v>Washington</v>
      </c>
      <c r="B98" s="13">
        <v>78015</v>
      </c>
      <c r="C98" s="4">
        <v>78022</v>
      </c>
      <c r="D98" s="4">
        <v>78230</v>
      </c>
      <c r="E98" s="4">
        <v>79441</v>
      </c>
      <c r="F98" s="4">
        <v>79548</v>
      </c>
      <c r="G98" s="4">
        <v>80124</v>
      </c>
      <c r="H98" s="4">
        <v>80252</v>
      </c>
      <c r="I98" s="4">
        <v>80823</v>
      </c>
      <c r="J98" s="4">
        <v>80487</v>
      </c>
      <c r="K98" s="4">
        <v>81124</v>
      </c>
      <c r="L98" s="4">
        <v>81317</v>
      </c>
      <c r="M98" s="42">
        <v>81308</v>
      </c>
      <c r="N98" s="13">
        <f t="shared" si="1"/>
        <v>79890.916666666672</v>
      </c>
    </row>
    <row r="99" spans="1:14" ht="12" customHeight="1" x14ac:dyDescent="0.25">
      <c r="A99" s="8" t="str">
        <f>'Pregnant Women Participating'!A99</f>
        <v>Northern Marianas</v>
      </c>
      <c r="B99" s="13">
        <v>1636</v>
      </c>
      <c r="C99" s="4">
        <v>1639</v>
      </c>
      <c r="D99" s="4">
        <v>1657</v>
      </c>
      <c r="E99" s="4">
        <v>1674</v>
      </c>
      <c r="F99" s="4">
        <v>1686</v>
      </c>
      <c r="G99" s="4">
        <v>1688</v>
      </c>
      <c r="H99" s="4">
        <v>1704</v>
      </c>
      <c r="I99" s="4">
        <v>1677</v>
      </c>
      <c r="J99" s="4">
        <v>1653</v>
      </c>
      <c r="K99" s="4">
        <v>1649</v>
      </c>
      <c r="L99" s="4">
        <v>1663</v>
      </c>
      <c r="M99" s="42">
        <v>1659</v>
      </c>
      <c r="N99" s="13">
        <f t="shared" si="1"/>
        <v>1665.4166666666667</v>
      </c>
    </row>
    <row r="100" spans="1:14" ht="12" customHeight="1" x14ac:dyDescent="0.25">
      <c r="A100" s="8" t="str">
        <f>'Pregnant Women Participating'!A100</f>
        <v>Inter-Tribal Council, NV</v>
      </c>
      <c r="B100" s="13">
        <v>301</v>
      </c>
      <c r="C100" s="4">
        <v>283</v>
      </c>
      <c r="D100" s="4">
        <v>281</v>
      </c>
      <c r="E100" s="4">
        <v>280</v>
      </c>
      <c r="F100" s="4">
        <v>278</v>
      </c>
      <c r="G100" s="4">
        <v>282</v>
      </c>
      <c r="H100" s="4">
        <v>272</v>
      </c>
      <c r="I100" s="4">
        <v>260</v>
      </c>
      <c r="J100" s="4">
        <v>249</v>
      </c>
      <c r="K100" s="4">
        <v>252</v>
      </c>
      <c r="L100" s="4">
        <v>263</v>
      </c>
      <c r="M100" s="42">
        <v>258</v>
      </c>
      <c r="N100" s="13">
        <f t="shared" si="1"/>
        <v>271.58333333333331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803067</v>
      </c>
      <c r="C101" s="15">
        <v>803005</v>
      </c>
      <c r="D101" s="15">
        <v>802352</v>
      </c>
      <c r="E101" s="15">
        <v>809165</v>
      </c>
      <c r="F101" s="15">
        <v>811915</v>
      </c>
      <c r="G101" s="15">
        <v>812739</v>
      </c>
      <c r="H101" s="15">
        <v>814913</v>
      </c>
      <c r="I101" s="15">
        <v>817036</v>
      </c>
      <c r="J101" s="15">
        <v>812625</v>
      </c>
      <c r="K101" s="15">
        <v>816560</v>
      </c>
      <c r="L101" s="15">
        <v>819324</v>
      </c>
      <c r="M101" s="41">
        <v>818820</v>
      </c>
      <c r="N101" s="16">
        <f t="shared" si="1"/>
        <v>811793.41666666663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3685078</v>
      </c>
      <c r="C102" s="30">
        <v>3662683</v>
      </c>
      <c r="D102" s="30">
        <v>3630102</v>
      </c>
      <c r="E102" s="30">
        <v>3658467</v>
      </c>
      <c r="F102" s="30">
        <v>3673296</v>
      </c>
      <c r="G102" s="30">
        <v>3687152</v>
      </c>
      <c r="H102" s="30">
        <v>3706737</v>
      </c>
      <c r="I102" s="30">
        <v>3726155</v>
      </c>
      <c r="J102" s="30">
        <v>3720334</v>
      </c>
      <c r="K102" s="30">
        <v>3747176</v>
      </c>
      <c r="L102" s="30">
        <v>3773589</v>
      </c>
      <c r="M102" s="44">
        <v>3786638</v>
      </c>
      <c r="N102" s="29">
        <f t="shared" si="1"/>
        <v>3704783.9166666665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105"/>
  <sheetViews>
    <sheetView showGridLines="0" tabSelected="1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49240</v>
      </c>
      <c r="C6" s="4">
        <v>48934</v>
      </c>
      <c r="D6" s="4">
        <v>48644</v>
      </c>
      <c r="E6" s="4">
        <v>49637</v>
      </c>
      <c r="F6" s="4">
        <v>49978</v>
      </c>
      <c r="G6" s="4">
        <v>50435</v>
      </c>
      <c r="H6" s="4">
        <v>51103</v>
      </c>
      <c r="I6" s="4">
        <v>51885</v>
      </c>
      <c r="J6" s="4">
        <v>51573</v>
      </c>
      <c r="K6" s="4">
        <v>52099</v>
      </c>
      <c r="L6" s="4">
        <v>52137</v>
      </c>
      <c r="M6" s="42">
        <v>51998</v>
      </c>
      <c r="N6" s="13">
        <f t="shared" ref="N6:N15" si="0">IF(SUM(B6:M6)&gt;0,AVERAGE(B6:M6)," ")</f>
        <v>50638.583333333336</v>
      </c>
    </row>
    <row r="7" spans="1:14" ht="12" customHeight="1" x14ac:dyDescent="0.25">
      <c r="A7" s="7" t="str">
        <f>'Pregnant Women Participating'!A7</f>
        <v>Maine</v>
      </c>
      <c r="B7" s="13">
        <v>17832</v>
      </c>
      <c r="C7" s="4">
        <v>17943</v>
      </c>
      <c r="D7" s="4">
        <v>17777</v>
      </c>
      <c r="E7" s="4">
        <v>17729</v>
      </c>
      <c r="F7" s="4">
        <v>17595</v>
      </c>
      <c r="G7" s="4">
        <v>17944</v>
      </c>
      <c r="H7" s="4">
        <v>18046</v>
      </c>
      <c r="I7" s="4">
        <v>18315</v>
      </c>
      <c r="J7" s="4">
        <v>18374</v>
      </c>
      <c r="K7" s="4">
        <v>18557</v>
      </c>
      <c r="L7" s="4">
        <v>18632</v>
      </c>
      <c r="M7" s="42">
        <v>18760</v>
      </c>
      <c r="N7" s="13">
        <f t="shared" si="0"/>
        <v>18125.333333333332</v>
      </c>
    </row>
    <row r="8" spans="1:14" ht="12" customHeight="1" x14ac:dyDescent="0.25">
      <c r="A8" s="7" t="str">
        <f>'Pregnant Women Participating'!A8</f>
        <v>Massachusetts</v>
      </c>
      <c r="B8" s="13">
        <v>123976</v>
      </c>
      <c r="C8" s="4">
        <v>123519</v>
      </c>
      <c r="D8" s="4">
        <v>122072</v>
      </c>
      <c r="E8" s="4">
        <v>122762</v>
      </c>
      <c r="F8" s="4">
        <v>122911</v>
      </c>
      <c r="G8" s="4">
        <v>123589</v>
      </c>
      <c r="H8" s="4">
        <v>123380</v>
      </c>
      <c r="I8" s="4">
        <v>124050</v>
      </c>
      <c r="J8" s="4">
        <v>122492</v>
      </c>
      <c r="K8" s="4">
        <v>122836</v>
      </c>
      <c r="L8" s="4">
        <v>122958</v>
      </c>
      <c r="M8" s="42">
        <v>123214</v>
      </c>
      <c r="N8" s="13">
        <f t="shared" si="0"/>
        <v>123146.58333333333</v>
      </c>
    </row>
    <row r="9" spans="1:14" ht="12" customHeight="1" x14ac:dyDescent="0.25">
      <c r="A9" s="7" t="str">
        <f>'Pregnant Women Participating'!A9</f>
        <v>New Hampshire</v>
      </c>
      <c r="B9" s="13">
        <v>12617</v>
      </c>
      <c r="C9" s="4">
        <v>12682</v>
      </c>
      <c r="D9" s="4">
        <v>12398</v>
      </c>
      <c r="E9" s="4">
        <v>12477</v>
      </c>
      <c r="F9" s="4">
        <v>12422</v>
      </c>
      <c r="G9" s="4">
        <v>12489</v>
      </c>
      <c r="H9" s="4">
        <v>12504</v>
      </c>
      <c r="I9" s="4">
        <v>12589</v>
      </c>
      <c r="J9" s="4">
        <v>12395</v>
      </c>
      <c r="K9" s="4">
        <v>12439</v>
      </c>
      <c r="L9" s="4">
        <v>12359</v>
      </c>
      <c r="M9" s="42">
        <v>12398</v>
      </c>
      <c r="N9" s="13">
        <f t="shared" si="0"/>
        <v>12480.75</v>
      </c>
    </row>
    <row r="10" spans="1:14" ht="12" customHeight="1" x14ac:dyDescent="0.25">
      <c r="A10" s="7" t="str">
        <f>'Pregnant Women Participating'!A10</f>
        <v>New York</v>
      </c>
      <c r="B10" s="13">
        <v>427664</v>
      </c>
      <c r="C10" s="4">
        <v>426274</v>
      </c>
      <c r="D10" s="4">
        <v>425727</v>
      </c>
      <c r="E10" s="4">
        <v>433606</v>
      </c>
      <c r="F10" s="4">
        <v>437693</v>
      </c>
      <c r="G10" s="4">
        <v>442051</v>
      </c>
      <c r="H10" s="4">
        <v>442619</v>
      </c>
      <c r="I10" s="4">
        <v>444653</v>
      </c>
      <c r="J10" s="4">
        <v>440483</v>
      </c>
      <c r="K10" s="4">
        <v>441978</v>
      </c>
      <c r="L10" s="4">
        <v>442947</v>
      </c>
      <c r="M10" s="42">
        <v>445735</v>
      </c>
      <c r="N10" s="13">
        <f t="shared" si="0"/>
        <v>437619.16666666669</v>
      </c>
    </row>
    <row r="11" spans="1:14" ht="12" customHeight="1" x14ac:dyDescent="0.25">
      <c r="A11" s="7" t="str">
        <f>'Pregnant Women Participating'!A11</f>
        <v>Rhode Island</v>
      </c>
      <c r="B11" s="13">
        <v>17669</v>
      </c>
      <c r="C11" s="4">
        <v>17625</v>
      </c>
      <c r="D11" s="4">
        <v>17615</v>
      </c>
      <c r="E11" s="4">
        <v>17766</v>
      </c>
      <c r="F11" s="4">
        <v>17982</v>
      </c>
      <c r="G11" s="4">
        <v>18163</v>
      </c>
      <c r="H11" s="4">
        <v>18456</v>
      </c>
      <c r="I11" s="4">
        <v>18461</v>
      </c>
      <c r="J11" s="4">
        <v>18043</v>
      </c>
      <c r="K11" s="4">
        <v>17973</v>
      </c>
      <c r="L11" s="4">
        <v>17977</v>
      </c>
      <c r="M11" s="42">
        <v>18108</v>
      </c>
      <c r="N11" s="13">
        <f t="shared" si="0"/>
        <v>17986.5</v>
      </c>
    </row>
    <row r="12" spans="1:14" ht="12" customHeight="1" x14ac:dyDescent="0.25">
      <c r="A12" s="7" t="str">
        <f>'Pregnant Women Participating'!A12</f>
        <v>Vermont</v>
      </c>
      <c r="B12" s="13">
        <v>10633</v>
      </c>
      <c r="C12" s="4">
        <v>10477</v>
      </c>
      <c r="D12" s="4">
        <v>10351</v>
      </c>
      <c r="E12" s="4">
        <v>10267</v>
      </c>
      <c r="F12" s="4">
        <v>10248</v>
      </c>
      <c r="G12" s="4">
        <v>10251</v>
      </c>
      <c r="H12" s="4">
        <v>10240</v>
      </c>
      <c r="I12" s="4">
        <v>10309</v>
      </c>
      <c r="J12" s="4">
        <v>10291</v>
      </c>
      <c r="K12" s="4">
        <v>10226</v>
      </c>
      <c r="L12" s="4">
        <v>10249</v>
      </c>
      <c r="M12" s="42">
        <v>10236</v>
      </c>
      <c r="N12" s="13">
        <f t="shared" si="0"/>
        <v>10314.833333333334</v>
      </c>
    </row>
    <row r="13" spans="1:14" ht="12" customHeight="1" x14ac:dyDescent="0.25">
      <c r="A13" s="7" t="str">
        <f>'Pregnant Women Participating'!A13</f>
        <v>Virgin Islands</v>
      </c>
      <c r="B13" s="13">
        <v>2644</v>
      </c>
      <c r="C13" s="4">
        <v>2605</v>
      </c>
      <c r="D13" s="4">
        <v>2573</v>
      </c>
      <c r="E13" s="4">
        <v>2519</v>
      </c>
      <c r="F13" s="4">
        <v>2519</v>
      </c>
      <c r="G13" s="4">
        <v>2504</v>
      </c>
      <c r="H13" s="4">
        <v>2494</v>
      </c>
      <c r="I13" s="4">
        <v>2487</v>
      </c>
      <c r="J13" s="4">
        <v>2500</v>
      </c>
      <c r="K13" s="4">
        <v>2475</v>
      </c>
      <c r="L13" s="4">
        <v>2520</v>
      </c>
      <c r="M13" s="42">
        <v>2557</v>
      </c>
      <c r="N13" s="13">
        <f t="shared" si="0"/>
        <v>2533.0833333333335</v>
      </c>
    </row>
    <row r="14" spans="1:14" ht="12" customHeight="1" x14ac:dyDescent="0.25">
      <c r="A14" s="7" t="str">
        <f>'Pregnant Women Participating'!A14</f>
        <v>Indian Township, ME</v>
      </c>
      <c r="B14" s="13">
        <v>44</v>
      </c>
      <c r="C14" s="4">
        <v>44</v>
      </c>
      <c r="D14" s="4">
        <v>48</v>
      </c>
      <c r="E14" s="4">
        <v>49</v>
      </c>
      <c r="F14" s="4"/>
      <c r="G14" s="4"/>
      <c r="H14" s="4"/>
      <c r="I14" s="4"/>
      <c r="J14" s="4"/>
      <c r="K14" s="4"/>
      <c r="L14" s="4"/>
      <c r="M14" s="42"/>
      <c r="N14" s="13">
        <f t="shared" si="0"/>
        <v>46.25</v>
      </c>
    </row>
    <row r="15" spans="1:14" ht="12" customHeight="1" x14ac:dyDescent="0.25">
      <c r="A15" s="7" t="str">
        <f>'Pregnant Women Participating'!A15</f>
        <v>Pleasant Point, ME</v>
      </c>
      <c r="B15" s="13">
        <v>43</v>
      </c>
      <c r="C15" s="4">
        <v>42</v>
      </c>
      <c r="D15" s="4">
        <v>45</v>
      </c>
      <c r="E15" s="4">
        <v>41</v>
      </c>
      <c r="F15" s="4">
        <v>42</v>
      </c>
      <c r="G15" s="4">
        <v>42</v>
      </c>
      <c r="H15" s="4">
        <v>42</v>
      </c>
      <c r="I15" s="4">
        <v>36</v>
      </c>
      <c r="J15" s="4">
        <v>38</v>
      </c>
      <c r="K15" s="4">
        <v>38</v>
      </c>
      <c r="L15" s="4">
        <v>37</v>
      </c>
      <c r="M15" s="42">
        <v>36</v>
      </c>
      <c r="N15" s="13">
        <f t="shared" si="0"/>
        <v>40.166666666666664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662362</v>
      </c>
      <c r="C16" s="15">
        <v>660145</v>
      </c>
      <c r="D16" s="15">
        <v>657250</v>
      </c>
      <c r="E16" s="15">
        <v>666853</v>
      </c>
      <c r="F16" s="15">
        <v>671390</v>
      </c>
      <c r="G16" s="15">
        <v>677468</v>
      </c>
      <c r="H16" s="15">
        <v>678884</v>
      </c>
      <c r="I16" s="15">
        <v>682785</v>
      </c>
      <c r="J16" s="15">
        <v>676189</v>
      </c>
      <c r="K16" s="15">
        <v>678621</v>
      </c>
      <c r="L16" s="15">
        <v>679816</v>
      </c>
      <c r="M16" s="41">
        <v>683042</v>
      </c>
      <c r="N16" s="16">
        <f t="shared" ref="N16:N102" si="1">IF(SUM(B16:M16)&gt;0,AVERAGE(B16:M16)," ")</f>
        <v>672900.41666666663</v>
      </c>
    </row>
    <row r="17" spans="1:14" ht="12" customHeight="1" x14ac:dyDescent="0.25">
      <c r="A17" s="7" t="str">
        <f>'Pregnant Women Participating'!A17</f>
        <v>Delaware</v>
      </c>
      <c r="B17" s="13">
        <v>21367</v>
      </c>
      <c r="C17" s="4">
        <v>21585</v>
      </c>
      <c r="D17" s="4">
        <v>21483</v>
      </c>
      <c r="E17" s="4">
        <v>21677</v>
      </c>
      <c r="F17" s="4">
        <v>22023</v>
      </c>
      <c r="G17" s="4">
        <v>22314</v>
      </c>
      <c r="H17" s="4">
        <v>22729</v>
      </c>
      <c r="I17" s="4">
        <v>23258</v>
      </c>
      <c r="J17" s="4">
        <v>23391</v>
      </c>
      <c r="K17" s="4">
        <v>23454</v>
      </c>
      <c r="L17" s="4">
        <v>23512</v>
      </c>
      <c r="M17" s="42">
        <v>23392</v>
      </c>
      <c r="N17" s="13">
        <f t="shared" si="1"/>
        <v>22515.416666666668</v>
      </c>
    </row>
    <row r="18" spans="1:14" ht="12" customHeight="1" x14ac:dyDescent="0.25">
      <c r="A18" s="7" t="str">
        <f>'Pregnant Women Participating'!A18</f>
        <v>District of Columbia</v>
      </c>
      <c r="B18" s="13">
        <v>12350</v>
      </c>
      <c r="C18" s="4">
        <v>12430</v>
      </c>
      <c r="D18" s="4">
        <v>12231</v>
      </c>
      <c r="E18" s="4">
        <v>12472</v>
      </c>
      <c r="F18" s="4">
        <v>12535</v>
      </c>
      <c r="G18" s="4">
        <v>12532</v>
      </c>
      <c r="H18" s="4">
        <v>12518</v>
      </c>
      <c r="I18" s="4">
        <v>12528</v>
      </c>
      <c r="J18" s="4">
        <v>12317</v>
      </c>
      <c r="K18" s="4">
        <v>12223</v>
      </c>
      <c r="L18" s="4">
        <v>12097</v>
      </c>
      <c r="M18" s="42">
        <v>12145</v>
      </c>
      <c r="N18" s="13">
        <f t="shared" si="1"/>
        <v>12364.833333333334</v>
      </c>
    </row>
    <row r="19" spans="1:14" ht="12" customHeight="1" x14ac:dyDescent="0.25">
      <c r="A19" s="7" t="str">
        <f>'Pregnant Women Participating'!A19</f>
        <v>Maryland</v>
      </c>
      <c r="B19" s="13">
        <v>119889</v>
      </c>
      <c r="C19" s="4">
        <v>118935</v>
      </c>
      <c r="D19" s="4">
        <v>118359</v>
      </c>
      <c r="E19" s="4">
        <v>119678</v>
      </c>
      <c r="F19" s="4">
        <v>120212</v>
      </c>
      <c r="G19" s="4">
        <v>120926</v>
      </c>
      <c r="H19" s="4">
        <v>121600</v>
      </c>
      <c r="I19" s="4">
        <v>122671</v>
      </c>
      <c r="J19" s="4">
        <v>122404</v>
      </c>
      <c r="K19" s="4">
        <v>122919</v>
      </c>
      <c r="L19" s="4">
        <v>123440</v>
      </c>
      <c r="M19" s="42">
        <v>123187</v>
      </c>
      <c r="N19" s="13">
        <f t="shared" si="1"/>
        <v>121185</v>
      </c>
    </row>
    <row r="20" spans="1:14" ht="12" customHeight="1" x14ac:dyDescent="0.25">
      <c r="A20" s="7" t="str">
        <f>'Pregnant Women Participating'!A20</f>
        <v>New Jersey</v>
      </c>
      <c r="B20" s="13">
        <v>156591</v>
      </c>
      <c r="C20" s="4">
        <v>161459</v>
      </c>
      <c r="D20" s="4">
        <v>160325</v>
      </c>
      <c r="E20" s="4">
        <v>158846</v>
      </c>
      <c r="F20" s="4">
        <v>161225</v>
      </c>
      <c r="G20" s="4">
        <v>162163</v>
      </c>
      <c r="H20" s="4">
        <v>162829</v>
      </c>
      <c r="I20" s="4">
        <v>164411</v>
      </c>
      <c r="J20" s="4">
        <v>163779</v>
      </c>
      <c r="K20" s="4">
        <v>164664</v>
      </c>
      <c r="L20" s="4">
        <v>165641</v>
      </c>
      <c r="M20" s="42">
        <v>165664</v>
      </c>
      <c r="N20" s="13">
        <f t="shared" si="1"/>
        <v>162299.75</v>
      </c>
    </row>
    <row r="21" spans="1:14" ht="12" customHeight="1" x14ac:dyDescent="0.25">
      <c r="A21" s="7" t="str">
        <f>'Pregnant Women Participating'!A21</f>
        <v>Pennsylvania</v>
      </c>
      <c r="B21" s="13">
        <v>178866</v>
      </c>
      <c r="C21" s="4">
        <v>178709</v>
      </c>
      <c r="D21" s="4">
        <v>177479</v>
      </c>
      <c r="E21" s="4">
        <v>179193</v>
      </c>
      <c r="F21" s="4">
        <v>180885</v>
      </c>
      <c r="G21" s="4">
        <v>182688</v>
      </c>
      <c r="H21" s="4">
        <v>184548</v>
      </c>
      <c r="I21" s="4">
        <v>185816</v>
      </c>
      <c r="J21" s="4">
        <v>184928</v>
      </c>
      <c r="K21" s="4">
        <v>184841</v>
      </c>
      <c r="L21" s="4">
        <v>185317</v>
      </c>
      <c r="M21" s="42">
        <v>185346</v>
      </c>
      <c r="N21" s="13">
        <f t="shared" si="1"/>
        <v>182384.66666666666</v>
      </c>
    </row>
    <row r="22" spans="1:14" ht="12" customHeight="1" x14ac:dyDescent="0.25">
      <c r="A22" s="7" t="str">
        <f>'Pregnant Women Participating'!A22</f>
        <v>Puerto Rico</v>
      </c>
      <c r="B22" s="13">
        <v>89503</v>
      </c>
      <c r="C22" s="4">
        <v>88567</v>
      </c>
      <c r="D22" s="4">
        <v>87388</v>
      </c>
      <c r="E22" s="4">
        <v>87502</v>
      </c>
      <c r="F22" s="4">
        <v>87410</v>
      </c>
      <c r="G22" s="4">
        <v>87277</v>
      </c>
      <c r="H22" s="4">
        <v>87496</v>
      </c>
      <c r="I22" s="4">
        <v>87894</v>
      </c>
      <c r="J22" s="4">
        <v>87570</v>
      </c>
      <c r="K22" s="4">
        <v>87173</v>
      </c>
      <c r="L22" s="4">
        <v>87643</v>
      </c>
      <c r="M22" s="42">
        <v>87535</v>
      </c>
      <c r="N22" s="13">
        <f t="shared" si="1"/>
        <v>87746.5</v>
      </c>
    </row>
    <row r="23" spans="1:14" ht="12" customHeight="1" x14ac:dyDescent="0.25">
      <c r="A23" s="7" t="str">
        <f>'Pregnant Women Participating'!A23</f>
        <v>Virginia</v>
      </c>
      <c r="B23" s="13">
        <v>113590</v>
      </c>
      <c r="C23" s="4">
        <v>109123</v>
      </c>
      <c r="D23" s="4">
        <v>105295</v>
      </c>
      <c r="E23" s="4">
        <v>104937</v>
      </c>
      <c r="F23" s="4">
        <v>104944</v>
      </c>
      <c r="G23" s="4">
        <v>105507</v>
      </c>
      <c r="H23" s="4">
        <v>106375</v>
      </c>
      <c r="I23" s="4">
        <v>107352</v>
      </c>
      <c r="J23" s="4">
        <v>106067</v>
      </c>
      <c r="K23" s="4">
        <v>106642</v>
      </c>
      <c r="L23" s="4">
        <v>107140</v>
      </c>
      <c r="M23" s="42">
        <v>106930</v>
      </c>
      <c r="N23" s="13">
        <f t="shared" si="1"/>
        <v>106991.83333333333</v>
      </c>
    </row>
    <row r="24" spans="1:14" ht="12" customHeight="1" x14ac:dyDescent="0.25">
      <c r="A24" s="7" t="str">
        <f>'Pregnant Women Participating'!A24</f>
        <v>West Virginia</v>
      </c>
      <c r="B24" s="13">
        <v>37465</v>
      </c>
      <c r="C24" s="4">
        <v>37105</v>
      </c>
      <c r="D24" s="4">
        <v>36373</v>
      </c>
      <c r="E24" s="4">
        <v>36180</v>
      </c>
      <c r="F24" s="4">
        <v>35801</v>
      </c>
      <c r="G24" s="4">
        <v>35713</v>
      </c>
      <c r="H24" s="4">
        <v>35586</v>
      </c>
      <c r="I24" s="4">
        <v>35491</v>
      </c>
      <c r="J24" s="4">
        <v>35236</v>
      </c>
      <c r="K24" s="4">
        <v>35297</v>
      </c>
      <c r="L24" s="4">
        <v>35682</v>
      </c>
      <c r="M24" s="42">
        <v>35727</v>
      </c>
      <c r="N24" s="13">
        <f t="shared" si="1"/>
        <v>35971.333333333336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729621</v>
      </c>
      <c r="C25" s="15">
        <v>727913</v>
      </c>
      <c r="D25" s="15">
        <v>718933</v>
      </c>
      <c r="E25" s="15">
        <v>720485</v>
      </c>
      <c r="F25" s="15">
        <v>725035</v>
      </c>
      <c r="G25" s="15">
        <v>729120</v>
      </c>
      <c r="H25" s="15">
        <v>733681</v>
      </c>
      <c r="I25" s="15">
        <v>739421</v>
      </c>
      <c r="J25" s="15">
        <v>735692</v>
      </c>
      <c r="K25" s="15">
        <v>737213</v>
      </c>
      <c r="L25" s="15">
        <v>740472</v>
      </c>
      <c r="M25" s="41">
        <v>739926</v>
      </c>
      <c r="N25" s="16">
        <f t="shared" si="1"/>
        <v>731459.33333333337</v>
      </c>
    </row>
    <row r="26" spans="1:14" ht="12" customHeight="1" x14ac:dyDescent="0.25">
      <c r="A26" s="7" t="str">
        <f>'Pregnant Women Participating'!A26</f>
        <v>Alabama</v>
      </c>
      <c r="B26" s="13">
        <v>113770</v>
      </c>
      <c r="C26" s="4">
        <v>111889</v>
      </c>
      <c r="D26" s="4">
        <v>110280</v>
      </c>
      <c r="E26" s="4">
        <v>110781</v>
      </c>
      <c r="F26" s="4">
        <v>110413</v>
      </c>
      <c r="G26" s="4">
        <v>110950</v>
      </c>
      <c r="H26" s="4">
        <v>110921</v>
      </c>
      <c r="I26" s="4">
        <v>111532</v>
      </c>
      <c r="J26" s="4">
        <v>111059</v>
      </c>
      <c r="K26" s="4">
        <v>112368</v>
      </c>
      <c r="L26" s="4">
        <v>113328</v>
      </c>
      <c r="M26" s="42">
        <v>113135</v>
      </c>
      <c r="N26" s="13">
        <f t="shared" si="1"/>
        <v>111702.16666666667</v>
      </c>
    </row>
    <row r="27" spans="1:14" ht="12" customHeight="1" x14ac:dyDescent="0.25">
      <c r="A27" s="7" t="str">
        <f>'Pregnant Women Participating'!A27</f>
        <v>Florida</v>
      </c>
      <c r="B27" s="13">
        <v>419043</v>
      </c>
      <c r="C27" s="4">
        <v>414196</v>
      </c>
      <c r="D27" s="4">
        <v>409105</v>
      </c>
      <c r="E27" s="4">
        <v>413549</v>
      </c>
      <c r="F27" s="4">
        <v>417920</v>
      </c>
      <c r="G27" s="4">
        <v>426625</v>
      </c>
      <c r="H27" s="4">
        <v>423608</v>
      </c>
      <c r="I27" s="4">
        <v>425881</v>
      </c>
      <c r="J27" s="4">
        <v>425129</v>
      </c>
      <c r="K27" s="4">
        <v>427592</v>
      </c>
      <c r="L27" s="4">
        <v>428533</v>
      </c>
      <c r="M27" s="42">
        <v>427219</v>
      </c>
      <c r="N27" s="13">
        <f t="shared" si="1"/>
        <v>421533.33333333331</v>
      </c>
    </row>
    <row r="28" spans="1:14" ht="12" customHeight="1" x14ac:dyDescent="0.25">
      <c r="A28" s="7" t="str">
        <f>'Pregnant Women Participating'!A28</f>
        <v>Georgia</v>
      </c>
      <c r="B28" s="13">
        <v>226349</v>
      </c>
      <c r="C28" s="4">
        <v>224120</v>
      </c>
      <c r="D28" s="4">
        <v>222823</v>
      </c>
      <c r="E28" s="4">
        <v>226435</v>
      </c>
      <c r="F28" s="4">
        <v>228735</v>
      </c>
      <c r="G28" s="4">
        <v>231229</v>
      </c>
      <c r="H28" s="4">
        <v>232356</v>
      </c>
      <c r="I28" s="4">
        <v>233821</v>
      </c>
      <c r="J28" s="4">
        <v>233801</v>
      </c>
      <c r="K28" s="4">
        <v>237277</v>
      </c>
      <c r="L28" s="4">
        <v>240369</v>
      </c>
      <c r="M28" s="42">
        <v>240441</v>
      </c>
      <c r="N28" s="13">
        <f t="shared" si="1"/>
        <v>231479.66666666666</v>
      </c>
    </row>
    <row r="29" spans="1:14" ht="12" customHeight="1" x14ac:dyDescent="0.25">
      <c r="A29" s="7" t="str">
        <f>'Pregnant Women Participating'!A29</f>
        <v>Kentucky</v>
      </c>
      <c r="B29" s="13">
        <v>104363</v>
      </c>
      <c r="C29" s="4">
        <v>101957</v>
      </c>
      <c r="D29" s="4">
        <v>101031</v>
      </c>
      <c r="E29" s="4">
        <v>103388</v>
      </c>
      <c r="F29" s="4">
        <v>104629</v>
      </c>
      <c r="G29" s="4">
        <v>105624</v>
      </c>
      <c r="H29" s="4">
        <v>106678</v>
      </c>
      <c r="I29" s="4">
        <v>107291</v>
      </c>
      <c r="J29" s="4">
        <v>106890</v>
      </c>
      <c r="K29" s="4">
        <v>107720</v>
      </c>
      <c r="L29" s="4">
        <v>107800</v>
      </c>
      <c r="M29" s="42">
        <v>107995</v>
      </c>
      <c r="N29" s="13">
        <f t="shared" si="1"/>
        <v>105447.16666666667</v>
      </c>
    </row>
    <row r="30" spans="1:14" ht="12" customHeight="1" x14ac:dyDescent="0.25">
      <c r="A30" s="7" t="str">
        <f>'Pregnant Women Participating'!A30</f>
        <v>Mississippi</v>
      </c>
      <c r="B30" s="13">
        <v>58735</v>
      </c>
      <c r="C30" s="4">
        <v>61408</v>
      </c>
      <c r="D30" s="4">
        <v>59884</v>
      </c>
      <c r="E30" s="4">
        <v>57079</v>
      </c>
      <c r="F30" s="4">
        <v>57938</v>
      </c>
      <c r="G30" s="4">
        <v>57657</v>
      </c>
      <c r="H30" s="4">
        <v>60057</v>
      </c>
      <c r="I30" s="4">
        <v>61001</v>
      </c>
      <c r="J30" s="4">
        <v>60360</v>
      </c>
      <c r="K30" s="4">
        <v>62071</v>
      </c>
      <c r="L30" s="4">
        <v>62393</v>
      </c>
      <c r="M30" s="42">
        <v>60721</v>
      </c>
      <c r="N30" s="13">
        <f t="shared" si="1"/>
        <v>59942</v>
      </c>
    </row>
    <row r="31" spans="1:14" ht="12" customHeight="1" x14ac:dyDescent="0.25">
      <c r="A31" s="7" t="str">
        <f>'Pregnant Women Participating'!A31</f>
        <v>North Carolina</v>
      </c>
      <c r="B31" s="13">
        <v>230809</v>
      </c>
      <c r="C31" s="4">
        <v>228642</v>
      </c>
      <c r="D31" s="4">
        <v>225987</v>
      </c>
      <c r="E31" s="4">
        <v>230318</v>
      </c>
      <c r="F31" s="4">
        <v>232489</v>
      </c>
      <c r="G31" s="4">
        <v>235482</v>
      </c>
      <c r="H31" s="4">
        <v>237902</v>
      </c>
      <c r="I31" s="4">
        <v>238976</v>
      </c>
      <c r="J31" s="4">
        <v>239520</v>
      </c>
      <c r="K31" s="4">
        <v>245628</v>
      </c>
      <c r="L31" s="4">
        <v>251416</v>
      </c>
      <c r="M31" s="42">
        <v>254708</v>
      </c>
      <c r="N31" s="13">
        <f t="shared" si="1"/>
        <v>237656.41666666666</v>
      </c>
    </row>
    <row r="32" spans="1:14" ht="12" customHeight="1" x14ac:dyDescent="0.25">
      <c r="A32" s="7" t="str">
        <f>'Pregnant Women Participating'!A32</f>
        <v>South Carolina</v>
      </c>
      <c r="B32" s="13">
        <v>98405</v>
      </c>
      <c r="C32" s="4">
        <v>98270</v>
      </c>
      <c r="D32" s="4">
        <v>96784</v>
      </c>
      <c r="E32" s="4">
        <v>98507</v>
      </c>
      <c r="F32" s="4">
        <v>98997</v>
      </c>
      <c r="G32" s="4">
        <v>99735</v>
      </c>
      <c r="H32" s="4">
        <v>99849</v>
      </c>
      <c r="I32" s="4">
        <v>100540</v>
      </c>
      <c r="J32" s="4">
        <v>100137</v>
      </c>
      <c r="K32" s="4">
        <v>100875</v>
      </c>
      <c r="L32" s="4">
        <v>100800</v>
      </c>
      <c r="M32" s="42">
        <v>99840</v>
      </c>
      <c r="N32" s="13">
        <f t="shared" si="1"/>
        <v>99394.916666666672</v>
      </c>
    </row>
    <row r="33" spans="1:14" ht="12" customHeight="1" x14ac:dyDescent="0.25">
      <c r="A33" s="7" t="str">
        <f>'Pregnant Women Participating'!A33</f>
        <v>Tennessee</v>
      </c>
      <c r="B33" s="13">
        <v>136505</v>
      </c>
      <c r="C33" s="4">
        <v>134939</v>
      </c>
      <c r="D33" s="4">
        <v>132371</v>
      </c>
      <c r="E33" s="4">
        <v>132023</v>
      </c>
      <c r="F33" s="4">
        <v>135013</v>
      </c>
      <c r="G33" s="4">
        <v>137334</v>
      </c>
      <c r="H33" s="4">
        <v>138971</v>
      </c>
      <c r="I33" s="4">
        <v>139891</v>
      </c>
      <c r="J33" s="4">
        <v>139558</v>
      </c>
      <c r="K33" s="4">
        <v>141604</v>
      </c>
      <c r="L33" s="4">
        <v>143562</v>
      </c>
      <c r="M33" s="42">
        <v>145295</v>
      </c>
      <c r="N33" s="13">
        <f t="shared" si="1"/>
        <v>138088.83333333334</v>
      </c>
    </row>
    <row r="34" spans="1:14" ht="12" customHeight="1" x14ac:dyDescent="0.25">
      <c r="A34" s="7" t="str">
        <f>'Pregnant Women Participating'!A34</f>
        <v>Choctaw Indians, MS</v>
      </c>
      <c r="B34" s="13">
        <v>648</v>
      </c>
      <c r="C34" s="4">
        <v>642</v>
      </c>
      <c r="D34" s="4">
        <v>606</v>
      </c>
      <c r="E34" s="4">
        <v>625</v>
      </c>
      <c r="F34" s="4">
        <v>619</v>
      </c>
      <c r="G34" s="4">
        <v>624</v>
      </c>
      <c r="H34" s="4">
        <v>708</v>
      </c>
      <c r="I34" s="4">
        <v>735</v>
      </c>
      <c r="J34" s="4">
        <v>716</v>
      </c>
      <c r="K34" s="4">
        <v>738</v>
      </c>
      <c r="L34" s="4">
        <v>772</v>
      </c>
      <c r="M34" s="42">
        <v>774</v>
      </c>
      <c r="N34" s="13">
        <f t="shared" si="1"/>
        <v>683.91666666666663</v>
      </c>
    </row>
    <row r="35" spans="1:14" ht="12" customHeight="1" x14ac:dyDescent="0.25">
      <c r="A35" s="7" t="str">
        <f>'Pregnant Women Participating'!A35</f>
        <v>Eastern Cherokee, NC</v>
      </c>
      <c r="B35" s="13">
        <v>441</v>
      </c>
      <c r="C35" s="4">
        <v>434</v>
      </c>
      <c r="D35" s="4">
        <v>425</v>
      </c>
      <c r="E35" s="4">
        <v>443</v>
      </c>
      <c r="F35" s="4">
        <v>450</v>
      </c>
      <c r="G35" s="4">
        <v>443</v>
      </c>
      <c r="H35" s="4">
        <v>430</v>
      </c>
      <c r="I35" s="4">
        <v>448</v>
      </c>
      <c r="J35" s="4">
        <v>440</v>
      </c>
      <c r="K35" s="4">
        <v>439</v>
      </c>
      <c r="L35" s="4">
        <v>459</v>
      </c>
      <c r="M35" s="42">
        <v>470</v>
      </c>
      <c r="N35" s="13">
        <f t="shared" si="1"/>
        <v>443.5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1389068</v>
      </c>
      <c r="C36" s="15">
        <v>1376497</v>
      </c>
      <c r="D36" s="15">
        <v>1359296</v>
      </c>
      <c r="E36" s="15">
        <v>1373148</v>
      </c>
      <c r="F36" s="15">
        <v>1387203</v>
      </c>
      <c r="G36" s="15">
        <v>1405703</v>
      </c>
      <c r="H36" s="15">
        <v>1411480</v>
      </c>
      <c r="I36" s="15">
        <v>1420116</v>
      </c>
      <c r="J36" s="15">
        <v>1417610</v>
      </c>
      <c r="K36" s="15">
        <v>1436312</v>
      </c>
      <c r="L36" s="15">
        <v>1449432</v>
      </c>
      <c r="M36" s="41">
        <v>1450598</v>
      </c>
      <c r="N36" s="16">
        <f t="shared" si="1"/>
        <v>1406371.9166666667</v>
      </c>
    </row>
    <row r="37" spans="1:14" ht="12" customHeight="1" x14ac:dyDescent="0.25">
      <c r="A37" s="7" t="str">
        <f>'Pregnant Women Participating'!A37</f>
        <v>Illinois</v>
      </c>
      <c r="B37" s="13">
        <v>166258</v>
      </c>
      <c r="C37" s="4">
        <v>164423</v>
      </c>
      <c r="D37" s="4">
        <v>162122</v>
      </c>
      <c r="E37" s="4">
        <v>164609</v>
      </c>
      <c r="F37" s="4">
        <v>166379</v>
      </c>
      <c r="G37" s="4">
        <v>168460</v>
      </c>
      <c r="H37" s="4">
        <v>169372</v>
      </c>
      <c r="I37" s="4">
        <v>170940</v>
      </c>
      <c r="J37" s="4">
        <v>170870</v>
      </c>
      <c r="K37" s="4">
        <v>172700</v>
      </c>
      <c r="L37" s="4">
        <v>174152</v>
      </c>
      <c r="M37" s="42">
        <v>175402</v>
      </c>
      <c r="N37" s="13">
        <f t="shared" si="1"/>
        <v>168807.25</v>
      </c>
    </row>
    <row r="38" spans="1:14" ht="12" customHeight="1" x14ac:dyDescent="0.25">
      <c r="A38" s="7" t="str">
        <f>'Pregnant Women Participating'!A38</f>
        <v>Indiana</v>
      </c>
      <c r="B38" s="13">
        <v>149612</v>
      </c>
      <c r="C38" s="4">
        <v>148832</v>
      </c>
      <c r="D38" s="4">
        <v>147444</v>
      </c>
      <c r="E38" s="4">
        <v>149434</v>
      </c>
      <c r="F38" s="4">
        <v>150285</v>
      </c>
      <c r="G38" s="4">
        <v>151347</v>
      </c>
      <c r="H38" s="4">
        <v>152078</v>
      </c>
      <c r="I38" s="4">
        <v>153032</v>
      </c>
      <c r="J38" s="4">
        <v>152524</v>
      </c>
      <c r="K38" s="4">
        <v>154796</v>
      </c>
      <c r="L38" s="4">
        <v>156019</v>
      </c>
      <c r="M38" s="42">
        <v>155716</v>
      </c>
      <c r="N38" s="13">
        <f t="shared" si="1"/>
        <v>151759.91666666666</v>
      </c>
    </row>
    <row r="39" spans="1:14" ht="12" customHeight="1" x14ac:dyDescent="0.25">
      <c r="A39" s="7" t="str">
        <f>'Pregnant Women Participating'!A39</f>
        <v>Iowa</v>
      </c>
      <c r="B39" s="13">
        <v>59522</v>
      </c>
      <c r="C39" s="4">
        <v>59625</v>
      </c>
      <c r="D39" s="4">
        <v>59348</v>
      </c>
      <c r="E39" s="4">
        <v>62298</v>
      </c>
      <c r="F39" s="4">
        <v>62406</v>
      </c>
      <c r="G39" s="4">
        <v>62077</v>
      </c>
      <c r="H39" s="4">
        <v>62303</v>
      </c>
      <c r="I39" s="4">
        <v>62436</v>
      </c>
      <c r="J39" s="4">
        <v>62268</v>
      </c>
      <c r="K39" s="4">
        <v>62620</v>
      </c>
      <c r="L39" s="4">
        <v>62710</v>
      </c>
      <c r="M39" s="42">
        <v>62583</v>
      </c>
      <c r="N39" s="13">
        <f t="shared" si="1"/>
        <v>61683</v>
      </c>
    </row>
    <row r="40" spans="1:14" ht="12" customHeight="1" x14ac:dyDescent="0.25">
      <c r="A40" s="7" t="str">
        <f>'Pregnant Women Participating'!A40</f>
        <v>Michigan</v>
      </c>
      <c r="B40" s="13">
        <v>199024</v>
      </c>
      <c r="C40" s="4">
        <v>195666</v>
      </c>
      <c r="D40" s="4">
        <v>191243</v>
      </c>
      <c r="E40" s="4">
        <v>189941</v>
      </c>
      <c r="F40" s="4">
        <v>189060</v>
      </c>
      <c r="G40" s="4">
        <v>187652</v>
      </c>
      <c r="H40" s="4">
        <v>187085</v>
      </c>
      <c r="I40" s="4">
        <v>186692</v>
      </c>
      <c r="J40" s="4">
        <v>184773</v>
      </c>
      <c r="K40" s="4">
        <v>185113</v>
      </c>
      <c r="L40" s="4">
        <v>185236</v>
      </c>
      <c r="M40" s="42">
        <v>185992</v>
      </c>
      <c r="N40" s="13">
        <f t="shared" si="1"/>
        <v>188956.41666666666</v>
      </c>
    </row>
    <row r="41" spans="1:14" ht="12" customHeight="1" x14ac:dyDescent="0.25">
      <c r="A41" s="7" t="str">
        <f>'Pregnant Women Participating'!A41</f>
        <v>Minnesota</v>
      </c>
      <c r="B41" s="13">
        <v>102290</v>
      </c>
      <c r="C41" s="4">
        <v>101518</v>
      </c>
      <c r="D41" s="4">
        <v>101332</v>
      </c>
      <c r="E41" s="4">
        <v>101229</v>
      </c>
      <c r="F41" s="4">
        <v>100485</v>
      </c>
      <c r="G41" s="4">
        <v>100736</v>
      </c>
      <c r="H41" s="4">
        <v>100918</v>
      </c>
      <c r="I41" s="4">
        <v>101669</v>
      </c>
      <c r="J41" s="4">
        <v>100646</v>
      </c>
      <c r="K41" s="4">
        <v>101456</v>
      </c>
      <c r="L41" s="4">
        <v>101745</v>
      </c>
      <c r="M41" s="42">
        <v>101588</v>
      </c>
      <c r="N41" s="13">
        <f t="shared" si="1"/>
        <v>101301</v>
      </c>
    </row>
    <row r="42" spans="1:14" ht="12" customHeight="1" x14ac:dyDescent="0.25">
      <c r="A42" s="7" t="str">
        <f>'Pregnant Women Participating'!A42</f>
        <v>Ohio</v>
      </c>
      <c r="B42" s="13">
        <v>182979</v>
      </c>
      <c r="C42" s="4">
        <v>180861</v>
      </c>
      <c r="D42" s="4">
        <v>176472</v>
      </c>
      <c r="E42" s="4">
        <v>176513</v>
      </c>
      <c r="F42" s="4">
        <v>176626</v>
      </c>
      <c r="G42" s="4">
        <v>176276</v>
      </c>
      <c r="H42" s="4">
        <v>177472</v>
      </c>
      <c r="I42" s="4">
        <v>178955</v>
      </c>
      <c r="J42" s="4">
        <v>178564</v>
      </c>
      <c r="K42" s="4">
        <v>180043</v>
      </c>
      <c r="L42" s="4">
        <v>180531</v>
      </c>
      <c r="M42" s="42">
        <v>180773</v>
      </c>
      <c r="N42" s="13">
        <f t="shared" si="1"/>
        <v>178838.75</v>
      </c>
    </row>
    <row r="43" spans="1:14" ht="12" customHeight="1" x14ac:dyDescent="0.25">
      <c r="A43" s="7" t="str">
        <f>'Pregnant Women Participating'!A43</f>
        <v>Wisconsin</v>
      </c>
      <c r="B43" s="13">
        <v>92564</v>
      </c>
      <c r="C43" s="4">
        <v>92105</v>
      </c>
      <c r="D43" s="4">
        <v>90578</v>
      </c>
      <c r="E43" s="4">
        <v>91366</v>
      </c>
      <c r="F43" s="4">
        <v>91221</v>
      </c>
      <c r="G43" s="4">
        <v>91697</v>
      </c>
      <c r="H43" s="4">
        <v>92273</v>
      </c>
      <c r="I43" s="4">
        <v>92508</v>
      </c>
      <c r="J43" s="4">
        <v>92345</v>
      </c>
      <c r="K43" s="4">
        <v>93148</v>
      </c>
      <c r="L43" s="4">
        <v>93526</v>
      </c>
      <c r="M43" s="42">
        <v>92927</v>
      </c>
      <c r="N43" s="13">
        <f t="shared" si="1"/>
        <v>92188.166666666672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952249</v>
      </c>
      <c r="C44" s="15">
        <v>943030</v>
      </c>
      <c r="D44" s="15">
        <v>928539</v>
      </c>
      <c r="E44" s="15">
        <v>935390</v>
      </c>
      <c r="F44" s="15">
        <v>936462</v>
      </c>
      <c r="G44" s="15">
        <v>938245</v>
      </c>
      <c r="H44" s="15">
        <v>941501</v>
      </c>
      <c r="I44" s="15">
        <v>946232</v>
      </c>
      <c r="J44" s="15">
        <v>941990</v>
      </c>
      <c r="K44" s="15">
        <v>949876</v>
      </c>
      <c r="L44" s="15">
        <v>953919</v>
      </c>
      <c r="M44" s="41">
        <v>954981</v>
      </c>
      <c r="N44" s="16">
        <f t="shared" si="1"/>
        <v>943534.5</v>
      </c>
    </row>
    <row r="45" spans="1:14" ht="12" customHeight="1" x14ac:dyDescent="0.25">
      <c r="A45" s="7" t="str">
        <f>'Pregnant Women Participating'!A45</f>
        <v>Arizona</v>
      </c>
      <c r="B45" s="13">
        <v>140078</v>
      </c>
      <c r="C45" s="4">
        <v>138825</v>
      </c>
      <c r="D45" s="4">
        <v>135065</v>
      </c>
      <c r="E45" s="4">
        <v>136583</v>
      </c>
      <c r="F45" s="4">
        <v>138308</v>
      </c>
      <c r="G45" s="4">
        <v>140750</v>
      </c>
      <c r="H45" s="4">
        <v>143410</v>
      </c>
      <c r="I45" s="4">
        <v>145241</v>
      </c>
      <c r="J45" s="4">
        <v>145710</v>
      </c>
      <c r="K45" s="4">
        <v>146870</v>
      </c>
      <c r="L45" s="4">
        <v>148026</v>
      </c>
      <c r="M45" s="42">
        <v>147554</v>
      </c>
      <c r="N45" s="13">
        <f t="shared" si="1"/>
        <v>142201.66666666666</v>
      </c>
    </row>
    <row r="46" spans="1:14" ht="12" customHeight="1" x14ac:dyDescent="0.25">
      <c r="A46" s="7" t="str">
        <f>'Pregnant Women Participating'!A46</f>
        <v>Arkansas</v>
      </c>
      <c r="B46" s="13">
        <v>60585</v>
      </c>
      <c r="C46" s="4">
        <v>61759</v>
      </c>
      <c r="D46" s="4">
        <v>60143</v>
      </c>
      <c r="E46" s="4">
        <v>60881</v>
      </c>
      <c r="F46" s="4">
        <v>62122</v>
      </c>
      <c r="G46" s="4">
        <v>62561</v>
      </c>
      <c r="H46" s="4">
        <v>63595</v>
      </c>
      <c r="I46" s="4">
        <v>64218</v>
      </c>
      <c r="J46" s="4">
        <v>64284</v>
      </c>
      <c r="K46" s="4">
        <v>64513</v>
      </c>
      <c r="L46" s="4">
        <v>65451</v>
      </c>
      <c r="M46" s="42">
        <v>65280</v>
      </c>
      <c r="N46" s="13">
        <f t="shared" si="1"/>
        <v>62949.333333333336</v>
      </c>
    </row>
    <row r="47" spans="1:14" ht="12" customHeight="1" x14ac:dyDescent="0.25">
      <c r="A47" s="7" t="str">
        <f>'Pregnant Women Participating'!A47</f>
        <v>Louisiana</v>
      </c>
      <c r="B47" s="13">
        <v>99655</v>
      </c>
      <c r="C47" s="4">
        <v>98544</v>
      </c>
      <c r="D47" s="4">
        <v>96741</v>
      </c>
      <c r="E47" s="4">
        <v>95794</v>
      </c>
      <c r="F47" s="4">
        <v>96013</v>
      </c>
      <c r="G47" s="4">
        <v>96858</v>
      </c>
      <c r="H47" s="4">
        <v>98086</v>
      </c>
      <c r="I47" s="4">
        <v>98949</v>
      </c>
      <c r="J47" s="4">
        <v>99283</v>
      </c>
      <c r="K47" s="4">
        <v>100559</v>
      </c>
      <c r="L47" s="4">
        <v>102638</v>
      </c>
      <c r="M47" s="42">
        <v>102198</v>
      </c>
      <c r="N47" s="13">
        <f t="shared" si="1"/>
        <v>98776.5</v>
      </c>
    </row>
    <row r="48" spans="1:14" ht="12" customHeight="1" x14ac:dyDescent="0.25">
      <c r="A48" s="7" t="str">
        <f>'Pregnant Women Participating'!A48</f>
        <v>New Mexico</v>
      </c>
      <c r="B48" s="13">
        <v>37780</v>
      </c>
      <c r="C48" s="4">
        <v>37270</v>
      </c>
      <c r="D48" s="4">
        <v>36725</v>
      </c>
      <c r="E48" s="4">
        <v>37166</v>
      </c>
      <c r="F48" s="4">
        <v>37670</v>
      </c>
      <c r="G48" s="4">
        <v>37615</v>
      </c>
      <c r="H48" s="4">
        <v>38103</v>
      </c>
      <c r="I48" s="4">
        <v>38059</v>
      </c>
      <c r="J48" s="4">
        <v>38129</v>
      </c>
      <c r="K48" s="4">
        <v>39144</v>
      </c>
      <c r="L48" s="4">
        <v>40477</v>
      </c>
      <c r="M48" s="42">
        <v>41001</v>
      </c>
      <c r="N48" s="13">
        <f t="shared" si="1"/>
        <v>38261.583333333336</v>
      </c>
    </row>
    <row r="49" spans="1:14" ht="12" customHeight="1" x14ac:dyDescent="0.25">
      <c r="A49" s="7" t="str">
        <f>'Pregnant Women Participating'!A49</f>
        <v>Oklahoma</v>
      </c>
      <c r="B49" s="13">
        <v>72176</v>
      </c>
      <c r="C49" s="4">
        <v>71534</v>
      </c>
      <c r="D49" s="4">
        <v>70592</v>
      </c>
      <c r="E49" s="4">
        <v>71559</v>
      </c>
      <c r="F49" s="4">
        <v>71512</v>
      </c>
      <c r="G49" s="4">
        <v>71794</v>
      </c>
      <c r="H49" s="4">
        <v>72390</v>
      </c>
      <c r="I49" s="4">
        <v>72798</v>
      </c>
      <c r="J49" s="4">
        <v>72795</v>
      </c>
      <c r="K49" s="4">
        <v>72857</v>
      </c>
      <c r="L49" s="4">
        <v>74229</v>
      </c>
      <c r="M49" s="42">
        <v>74770</v>
      </c>
      <c r="N49" s="13">
        <f t="shared" si="1"/>
        <v>72417.166666666672</v>
      </c>
    </row>
    <row r="50" spans="1:14" ht="12" customHeight="1" x14ac:dyDescent="0.25">
      <c r="A50" s="7" t="str">
        <f>'Pregnant Women Participating'!A50</f>
        <v>Texas</v>
      </c>
      <c r="B50" s="13">
        <v>792331</v>
      </c>
      <c r="C50" s="4">
        <v>777253</v>
      </c>
      <c r="D50" s="4">
        <v>759501</v>
      </c>
      <c r="E50" s="4">
        <v>770080</v>
      </c>
      <c r="F50" s="4">
        <v>774304</v>
      </c>
      <c r="G50" s="4">
        <v>775892</v>
      </c>
      <c r="H50" s="4">
        <v>781400</v>
      </c>
      <c r="I50" s="4">
        <v>787309</v>
      </c>
      <c r="J50" s="4">
        <v>789591</v>
      </c>
      <c r="K50" s="4">
        <v>793684</v>
      </c>
      <c r="L50" s="4">
        <v>798826</v>
      </c>
      <c r="M50" s="42">
        <v>801930</v>
      </c>
      <c r="N50" s="13">
        <f t="shared" si="1"/>
        <v>783508.41666666663</v>
      </c>
    </row>
    <row r="51" spans="1:14" ht="12" customHeight="1" x14ac:dyDescent="0.25">
      <c r="A51" s="7" t="str">
        <f>'Pregnant Women Participating'!A51</f>
        <v>Utah</v>
      </c>
      <c r="B51" s="13">
        <v>45544</v>
      </c>
      <c r="C51" s="4">
        <v>45577</v>
      </c>
      <c r="D51" s="4">
        <v>45170</v>
      </c>
      <c r="E51" s="4">
        <v>45485</v>
      </c>
      <c r="F51" s="4">
        <v>45923</v>
      </c>
      <c r="G51" s="4">
        <v>46247</v>
      </c>
      <c r="H51" s="4">
        <v>46684</v>
      </c>
      <c r="I51" s="4">
        <v>46859</v>
      </c>
      <c r="J51" s="4">
        <v>46768</v>
      </c>
      <c r="K51" s="4">
        <v>46260</v>
      </c>
      <c r="L51" s="4">
        <v>47608</v>
      </c>
      <c r="M51" s="42">
        <v>49086</v>
      </c>
      <c r="N51" s="13">
        <f t="shared" si="1"/>
        <v>46434.25</v>
      </c>
    </row>
    <row r="52" spans="1:14" ht="12" customHeight="1" x14ac:dyDescent="0.25">
      <c r="A52" s="7" t="str">
        <f>'Pregnant Women Participating'!A52</f>
        <v>Inter-Tribal Council, AZ</v>
      </c>
      <c r="B52" s="13">
        <v>6148</v>
      </c>
      <c r="C52" s="4">
        <v>6096</v>
      </c>
      <c r="D52" s="4">
        <v>6163</v>
      </c>
      <c r="E52" s="4">
        <v>6340</v>
      </c>
      <c r="F52" s="4">
        <v>6314</v>
      </c>
      <c r="G52" s="4">
        <v>6350</v>
      </c>
      <c r="H52" s="4">
        <v>6340</v>
      </c>
      <c r="I52" s="4">
        <v>6471</v>
      </c>
      <c r="J52" s="4">
        <v>6318</v>
      </c>
      <c r="K52" s="4">
        <v>6485</v>
      </c>
      <c r="L52" s="4">
        <v>6602</v>
      </c>
      <c r="M52" s="42">
        <v>6541</v>
      </c>
      <c r="N52" s="13">
        <f t="shared" si="1"/>
        <v>6347.333333333333</v>
      </c>
    </row>
    <row r="53" spans="1:14" ht="12" customHeight="1" x14ac:dyDescent="0.25">
      <c r="A53" s="7" t="str">
        <f>'Pregnant Women Participating'!A53</f>
        <v>Navajo Nation, AZ</v>
      </c>
      <c r="B53" s="13">
        <v>4506</v>
      </c>
      <c r="C53" s="4">
        <v>4503</v>
      </c>
      <c r="D53" s="4">
        <v>4328</v>
      </c>
      <c r="E53" s="4">
        <v>4500</v>
      </c>
      <c r="F53" s="4">
        <v>4295</v>
      </c>
      <c r="G53" s="4">
        <v>4355</v>
      </c>
      <c r="H53" s="4">
        <v>4402</v>
      </c>
      <c r="I53" s="4">
        <v>4385</v>
      </c>
      <c r="J53" s="4">
        <v>4370</v>
      </c>
      <c r="K53" s="4">
        <v>4481</v>
      </c>
      <c r="L53" s="4">
        <v>4449</v>
      </c>
      <c r="M53" s="42">
        <v>4368</v>
      </c>
      <c r="N53" s="13">
        <f t="shared" si="1"/>
        <v>4411.833333333333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267</v>
      </c>
      <c r="C54" s="4">
        <v>298</v>
      </c>
      <c r="D54" s="4">
        <v>287</v>
      </c>
      <c r="E54" s="4">
        <v>320</v>
      </c>
      <c r="F54" s="4">
        <v>293</v>
      </c>
      <c r="G54" s="4">
        <v>305</v>
      </c>
      <c r="H54" s="4">
        <v>294</v>
      </c>
      <c r="I54" s="4">
        <v>321</v>
      </c>
      <c r="J54" s="4">
        <v>307</v>
      </c>
      <c r="K54" s="4">
        <v>310</v>
      </c>
      <c r="L54" s="4">
        <v>290</v>
      </c>
      <c r="M54" s="42">
        <v>305</v>
      </c>
      <c r="N54" s="13">
        <f t="shared" si="1"/>
        <v>299.75</v>
      </c>
    </row>
    <row r="55" spans="1:14" ht="12" customHeight="1" x14ac:dyDescent="0.25">
      <c r="A55" s="7" t="str">
        <f>'Pregnant Women Participating'!A55</f>
        <v>Eight Northern Pueblos, NM</v>
      </c>
      <c r="B55" s="13">
        <v>264</v>
      </c>
      <c r="C55" s="4">
        <v>293</v>
      </c>
      <c r="D55" s="4">
        <v>288</v>
      </c>
      <c r="E55" s="4">
        <v>265</v>
      </c>
      <c r="F55" s="4">
        <v>277</v>
      </c>
      <c r="G55" s="4">
        <v>254</v>
      </c>
      <c r="H55" s="4">
        <v>303</v>
      </c>
      <c r="I55" s="4">
        <v>293</v>
      </c>
      <c r="J55" s="4">
        <v>252</v>
      </c>
      <c r="K55" s="4">
        <v>292</v>
      </c>
      <c r="L55" s="4">
        <v>282</v>
      </c>
      <c r="M55" s="42">
        <v>295</v>
      </c>
      <c r="N55" s="13">
        <f t="shared" si="1"/>
        <v>279.83333333333331</v>
      </c>
    </row>
    <row r="56" spans="1:14" ht="12" customHeight="1" x14ac:dyDescent="0.25">
      <c r="A56" s="7" t="str">
        <f>'Pregnant Women Participating'!A56</f>
        <v>Five Sandoval Pueblos, NM</v>
      </c>
      <c r="B56" s="13">
        <v>146</v>
      </c>
      <c r="C56" s="4">
        <v>149</v>
      </c>
      <c r="D56" s="4">
        <v>133</v>
      </c>
      <c r="E56" s="4">
        <v>142</v>
      </c>
      <c r="F56" s="4">
        <v>145</v>
      </c>
      <c r="G56" s="4">
        <v>147</v>
      </c>
      <c r="H56" s="4">
        <v>148</v>
      </c>
      <c r="I56" s="4">
        <v>151</v>
      </c>
      <c r="J56" s="4">
        <v>140</v>
      </c>
      <c r="K56" s="4">
        <v>149</v>
      </c>
      <c r="L56" s="4">
        <v>152</v>
      </c>
      <c r="M56" s="42">
        <v>158</v>
      </c>
      <c r="N56" s="13">
        <f t="shared" si="1"/>
        <v>146.66666666666666</v>
      </c>
    </row>
    <row r="57" spans="1:14" ht="12" customHeight="1" x14ac:dyDescent="0.25">
      <c r="A57" s="7" t="str">
        <f>'Pregnant Women Participating'!A57</f>
        <v>Isleta Pueblo, NM</v>
      </c>
      <c r="B57" s="13">
        <v>944</v>
      </c>
      <c r="C57" s="4">
        <v>1017</v>
      </c>
      <c r="D57" s="4">
        <v>1015</v>
      </c>
      <c r="E57" s="4">
        <v>1009</v>
      </c>
      <c r="F57" s="4">
        <v>1036</v>
      </c>
      <c r="G57" s="4">
        <v>1009</v>
      </c>
      <c r="H57" s="4">
        <v>1018</v>
      </c>
      <c r="I57" s="4">
        <v>1040</v>
      </c>
      <c r="J57" s="4">
        <v>1040</v>
      </c>
      <c r="K57" s="4">
        <v>1053</v>
      </c>
      <c r="L57" s="4">
        <v>1052</v>
      </c>
      <c r="M57" s="42">
        <v>1024</v>
      </c>
      <c r="N57" s="13">
        <f t="shared" si="1"/>
        <v>1021.4166666666666</v>
      </c>
    </row>
    <row r="58" spans="1:14" ht="12" customHeight="1" x14ac:dyDescent="0.25">
      <c r="A58" s="7" t="str">
        <f>'Pregnant Women Participating'!A58</f>
        <v>San Felipe Pueblo, NM</v>
      </c>
      <c r="B58" s="13">
        <v>225</v>
      </c>
      <c r="C58" s="4">
        <v>227</v>
      </c>
      <c r="D58" s="4">
        <v>160</v>
      </c>
      <c r="E58" s="4">
        <v>230</v>
      </c>
      <c r="F58" s="4">
        <v>223</v>
      </c>
      <c r="G58" s="4">
        <v>232</v>
      </c>
      <c r="H58" s="4">
        <v>232</v>
      </c>
      <c r="I58" s="4">
        <v>236</v>
      </c>
      <c r="J58" s="4">
        <v>237</v>
      </c>
      <c r="K58" s="4">
        <v>245</v>
      </c>
      <c r="L58" s="4">
        <v>247</v>
      </c>
      <c r="M58" s="42">
        <v>246</v>
      </c>
      <c r="N58" s="13">
        <f t="shared" si="1"/>
        <v>228.33333333333334</v>
      </c>
    </row>
    <row r="59" spans="1:14" ht="12" customHeight="1" x14ac:dyDescent="0.25">
      <c r="A59" s="7" t="str">
        <f>'Pregnant Women Participating'!A59</f>
        <v>Santo Domingo Tribe, NM</v>
      </c>
      <c r="B59" s="13">
        <v>112</v>
      </c>
      <c r="C59" s="4">
        <v>118</v>
      </c>
      <c r="D59" s="4">
        <v>113</v>
      </c>
      <c r="E59" s="4">
        <v>112</v>
      </c>
      <c r="F59" s="4">
        <v>125</v>
      </c>
      <c r="G59" s="4">
        <v>122</v>
      </c>
      <c r="H59" s="4">
        <v>121</v>
      </c>
      <c r="I59" s="4">
        <v>124</v>
      </c>
      <c r="J59" s="4">
        <v>123</v>
      </c>
      <c r="K59" s="4">
        <v>130</v>
      </c>
      <c r="L59" s="4">
        <v>134</v>
      </c>
      <c r="M59" s="42">
        <v>130</v>
      </c>
      <c r="N59" s="13">
        <f t="shared" si="1"/>
        <v>122</v>
      </c>
    </row>
    <row r="60" spans="1:14" ht="12" customHeight="1" x14ac:dyDescent="0.25">
      <c r="A60" s="7" t="str">
        <f>'Pregnant Women Participating'!A60</f>
        <v>Zuni Pueblo, NM</v>
      </c>
      <c r="B60" s="13">
        <v>397</v>
      </c>
      <c r="C60" s="4">
        <v>405</v>
      </c>
      <c r="D60" s="4">
        <v>399</v>
      </c>
      <c r="E60" s="4">
        <v>423</v>
      </c>
      <c r="F60" s="4">
        <v>456</v>
      </c>
      <c r="G60" s="4">
        <v>454</v>
      </c>
      <c r="H60" s="4">
        <v>435</v>
      </c>
      <c r="I60" s="4">
        <v>453</v>
      </c>
      <c r="J60" s="4">
        <v>452</v>
      </c>
      <c r="K60" s="4">
        <v>452</v>
      </c>
      <c r="L60" s="4">
        <v>467</v>
      </c>
      <c r="M60" s="42">
        <v>452</v>
      </c>
      <c r="N60" s="13">
        <f t="shared" si="1"/>
        <v>437.08333333333331</v>
      </c>
    </row>
    <row r="61" spans="1:14" ht="12" customHeight="1" x14ac:dyDescent="0.25">
      <c r="A61" s="7" t="str">
        <f>'Pregnant Women Participating'!A61</f>
        <v>Cherokee Nation, OK</v>
      </c>
      <c r="B61" s="13">
        <v>6375</v>
      </c>
      <c r="C61" s="4">
        <v>6408</v>
      </c>
      <c r="D61" s="4">
        <v>6386</v>
      </c>
      <c r="E61" s="4">
        <v>6338</v>
      </c>
      <c r="F61" s="4">
        <v>6319</v>
      </c>
      <c r="G61" s="4">
        <v>6266</v>
      </c>
      <c r="H61" s="4">
        <v>6278</v>
      </c>
      <c r="I61" s="4">
        <v>6339</v>
      </c>
      <c r="J61" s="4">
        <v>6328</v>
      </c>
      <c r="K61" s="4">
        <v>6330</v>
      </c>
      <c r="L61" s="4">
        <v>6353</v>
      </c>
      <c r="M61" s="42">
        <v>6273</v>
      </c>
      <c r="N61" s="13">
        <f t="shared" si="1"/>
        <v>6332.75</v>
      </c>
    </row>
    <row r="62" spans="1:14" ht="12" customHeight="1" x14ac:dyDescent="0.25">
      <c r="A62" s="7" t="str">
        <f>'Pregnant Women Participating'!A62</f>
        <v>Chickasaw Nation, OK</v>
      </c>
      <c r="B62" s="13">
        <v>3936</v>
      </c>
      <c r="C62" s="4">
        <v>3893</v>
      </c>
      <c r="D62" s="4">
        <v>3836</v>
      </c>
      <c r="E62" s="4">
        <v>3933</v>
      </c>
      <c r="F62" s="4">
        <v>3857</v>
      </c>
      <c r="G62" s="4">
        <v>3806</v>
      </c>
      <c r="H62" s="4">
        <v>3872</v>
      </c>
      <c r="I62" s="4">
        <v>3807</v>
      </c>
      <c r="J62" s="4">
        <v>3827</v>
      </c>
      <c r="K62" s="4">
        <v>3851</v>
      </c>
      <c r="L62" s="4">
        <v>3930</v>
      </c>
      <c r="M62" s="42">
        <v>3885</v>
      </c>
      <c r="N62" s="13">
        <f t="shared" si="1"/>
        <v>3869.4166666666665</v>
      </c>
    </row>
    <row r="63" spans="1:14" ht="12" customHeight="1" x14ac:dyDescent="0.25">
      <c r="A63" s="7" t="str">
        <f>'Pregnant Women Participating'!A63</f>
        <v>Choctaw Nation, OK</v>
      </c>
      <c r="B63" s="13">
        <v>5652</v>
      </c>
      <c r="C63" s="4">
        <v>5541</v>
      </c>
      <c r="D63" s="4">
        <v>5306</v>
      </c>
      <c r="E63" s="4">
        <v>5256</v>
      </c>
      <c r="F63" s="4">
        <v>5054</v>
      </c>
      <c r="G63" s="4">
        <v>5088</v>
      </c>
      <c r="H63" s="4">
        <v>5052</v>
      </c>
      <c r="I63" s="4">
        <v>5052</v>
      </c>
      <c r="J63" s="4">
        <v>5026</v>
      </c>
      <c r="K63" s="4">
        <v>4991</v>
      </c>
      <c r="L63" s="4">
        <v>4891</v>
      </c>
      <c r="M63" s="42">
        <v>4925</v>
      </c>
      <c r="N63" s="13">
        <f t="shared" si="1"/>
        <v>5152.833333333333</v>
      </c>
    </row>
    <row r="64" spans="1:14" ht="12" customHeight="1" x14ac:dyDescent="0.25">
      <c r="A64" s="7" t="str">
        <f>'Pregnant Women Participating'!A64</f>
        <v>Citizen Potawatomi Nation, OK</v>
      </c>
      <c r="B64" s="13">
        <v>1440</v>
      </c>
      <c r="C64" s="4">
        <v>1446</v>
      </c>
      <c r="D64" s="4">
        <v>1411</v>
      </c>
      <c r="E64" s="4">
        <v>1426</v>
      </c>
      <c r="F64" s="4">
        <v>1360</v>
      </c>
      <c r="G64" s="4">
        <v>1360</v>
      </c>
      <c r="H64" s="4">
        <v>1358</v>
      </c>
      <c r="I64" s="4">
        <v>1311</v>
      </c>
      <c r="J64" s="4">
        <v>1347</v>
      </c>
      <c r="K64" s="4">
        <v>1364</v>
      </c>
      <c r="L64" s="4">
        <v>1330</v>
      </c>
      <c r="M64" s="42">
        <v>1349</v>
      </c>
      <c r="N64" s="13">
        <f t="shared" si="1"/>
        <v>1375.1666666666667</v>
      </c>
    </row>
    <row r="65" spans="1:14" ht="12" customHeight="1" x14ac:dyDescent="0.25">
      <c r="A65" s="7" t="str">
        <f>'Pregnant Women Participating'!A65</f>
        <v>Inter-Tribal Council, OK</v>
      </c>
      <c r="B65" s="13">
        <v>580</v>
      </c>
      <c r="C65" s="4">
        <v>583</v>
      </c>
      <c r="D65" s="4">
        <v>566</v>
      </c>
      <c r="E65" s="4">
        <v>567</v>
      </c>
      <c r="F65" s="4">
        <v>577</v>
      </c>
      <c r="G65" s="4">
        <v>579</v>
      </c>
      <c r="H65" s="4">
        <v>570</v>
      </c>
      <c r="I65" s="4">
        <v>595</v>
      </c>
      <c r="J65" s="4">
        <v>595</v>
      </c>
      <c r="K65" s="4">
        <v>624</v>
      </c>
      <c r="L65" s="4">
        <v>619</v>
      </c>
      <c r="M65" s="42">
        <v>608</v>
      </c>
      <c r="N65" s="13">
        <f t="shared" si="1"/>
        <v>588.58333333333337</v>
      </c>
    </row>
    <row r="66" spans="1:14" ht="12" customHeight="1" x14ac:dyDescent="0.25">
      <c r="A66" s="7" t="str">
        <f>'Pregnant Women Participating'!A66</f>
        <v>Muscogee Creek Nation, OK</v>
      </c>
      <c r="B66" s="13">
        <v>2361</v>
      </c>
      <c r="C66" s="4">
        <v>2342</v>
      </c>
      <c r="D66" s="4">
        <v>2288</v>
      </c>
      <c r="E66" s="4">
        <v>2264</v>
      </c>
      <c r="F66" s="4">
        <v>2252</v>
      </c>
      <c r="G66" s="4">
        <v>2251</v>
      </c>
      <c r="H66" s="4">
        <v>2249</v>
      </c>
      <c r="I66" s="4">
        <v>2224</v>
      </c>
      <c r="J66" s="4">
        <v>2229</v>
      </c>
      <c r="K66" s="4">
        <v>2213</v>
      </c>
      <c r="L66" s="4">
        <v>2216</v>
      </c>
      <c r="M66" s="42">
        <v>2249</v>
      </c>
      <c r="N66" s="13">
        <f t="shared" si="1"/>
        <v>2261.5</v>
      </c>
    </row>
    <row r="67" spans="1:14" ht="12" customHeight="1" x14ac:dyDescent="0.25">
      <c r="A67" s="7" t="str">
        <f>'Pregnant Women Participating'!A67</f>
        <v>Osage Tribal Council, OK</v>
      </c>
      <c r="B67" s="13">
        <v>3748</v>
      </c>
      <c r="C67" s="4">
        <v>3692</v>
      </c>
      <c r="D67" s="4">
        <v>3520</v>
      </c>
      <c r="E67" s="4">
        <v>3572</v>
      </c>
      <c r="F67" s="4">
        <v>3524</v>
      </c>
      <c r="G67" s="4">
        <v>3505</v>
      </c>
      <c r="H67" s="4">
        <v>3448</v>
      </c>
      <c r="I67" s="4">
        <v>3486</v>
      </c>
      <c r="J67" s="4">
        <v>3391</v>
      </c>
      <c r="K67" s="4">
        <v>3413</v>
      </c>
      <c r="L67" s="4">
        <v>3379</v>
      </c>
      <c r="M67" s="42">
        <v>3367</v>
      </c>
      <c r="N67" s="13">
        <f t="shared" si="1"/>
        <v>3503.75</v>
      </c>
    </row>
    <row r="68" spans="1:14" ht="12" customHeight="1" x14ac:dyDescent="0.25">
      <c r="A68" s="7" t="str">
        <f>'Pregnant Women Participating'!A68</f>
        <v>Otoe-Missouria Tribe, OK</v>
      </c>
      <c r="B68" s="13">
        <v>278</v>
      </c>
      <c r="C68" s="4">
        <v>275</v>
      </c>
      <c r="D68" s="4">
        <v>262</v>
      </c>
      <c r="E68" s="4">
        <v>295</v>
      </c>
      <c r="F68" s="4">
        <v>296</v>
      </c>
      <c r="G68" s="4">
        <v>300</v>
      </c>
      <c r="H68" s="4">
        <v>308</v>
      </c>
      <c r="I68" s="4">
        <v>330</v>
      </c>
      <c r="J68" s="4">
        <v>331</v>
      </c>
      <c r="K68" s="4">
        <v>335</v>
      </c>
      <c r="L68" s="4">
        <v>376</v>
      </c>
      <c r="M68" s="42">
        <v>364</v>
      </c>
      <c r="N68" s="13">
        <f t="shared" si="1"/>
        <v>312.5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3992</v>
      </c>
      <c r="C69" s="4">
        <v>3905</v>
      </c>
      <c r="D69" s="4">
        <v>3846</v>
      </c>
      <c r="E69" s="4">
        <v>3908</v>
      </c>
      <c r="F69" s="4">
        <v>3882</v>
      </c>
      <c r="G69" s="4">
        <v>3895</v>
      </c>
      <c r="H69" s="4">
        <v>3974</v>
      </c>
      <c r="I69" s="4">
        <v>3998</v>
      </c>
      <c r="J69" s="4">
        <v>3955</v>
      </c>
      <c r="K69" s="4">
        <v>3973</v>
      </c>
      <c r="L69" s="4">
        <v>3964</v>
      </c>
      <c r="M69" s="42">
        <v>3981</v>
      </c>
      <c r="N69" s="13">
        <f t="shared" si="1"/>
        <v>3939.4166666666665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1289520</v>
      </c>
      <c r="C70" s="15">
        <v>1271953</v>
      </c>
      <c r="D70" s="15">
        <v>1244244</v>
      </c>
      <c r="E70" s="15">
        <v>1258448</v>
      </c>
      <c r="F70" s="15">
        <v>1266137</v>
      </c>
      <c r="G70" s="15">
        <v>1271995</v>
      </c>
      <c r="H70" s="15">
        <v>1284070</v>
      </c>
      <c r="I70" s="15">
        <v>1294049</v>
      </c>
      <c r="J70" s="15">
        <v>1296828</v>
      </c>
      <c r="K70" s="15">
        <v>1304578</v>
      </c>
      <c r="L70" s="15">
        <v>1317988</v>
      </c>
      <c r="M70" s="41">
        <v>1322339</v>
      </c>
      <c r="N70" s="16">
        <f t="shared" si="1"/>
        <v>1285179.0833333333</v>
      </c>
    </row>
    <row r="71" spans="1:14" ht="12" customHeight="1" x14ac:dyDescent="0.25">
      <c r="A71" s="7" t="str">
        <f>'Pregnant Women Participating'!A71</f>
        <v>Colorado</v>
      </c>
      <c r="B71" s="13">
        <v>91379</v>
      </c>
      <c r="C71" s="4">
        <v>91417</v>
      </c>
      <c r="D71" s="4">
        <v>90889</v>
      </c>
      <c r="E71" s="4">
        <v>91962</v>
      </c>
      <c r="F71" s="4">
        <v>92839</v>
      </c>
      <c r="G71" s="4">
        <v>93175</v>
      </c>
      <c r="H71" s="4">
        <v>93455</v>
      </c>
      <c r="I71" s="4">
        <v>94356</v>
      </c>
      <c r="J71" s="4">
        <v>93739</v>
      </c>
      <c r="K71" s="4">
        <v>93752</v>
      </c>
      <c r="L71" s="4">
        <v>94481</v>
      </c>
      <c r="M71" s="42">
        <v>94795</v>
      </c>
      <c r="N71" s="13">
        <f t="shared" si="1"/>
        <v>93019.916666666672</v>
      </c>
    </row>
    <row r="72" spans="1:14" ht="12" customHeight="1" x14ac:dyDescent="0.25">
      <c r="A72" s="7" t="str">
        <f>'Pregnant Women Participating'!A72</f>
        <v>Kansas</v>
      </c>
      <c r="B72" s="13">
        <v>47776</v>
      </c>
      <c r="C72" s="4">
        <v>47603</v>
      </c>
      <c r="D72" s="4">
        <v>47142</v>
      </c>
      <c r="E72" s="4">
        <v>47830</v>
      </c>
      <c r="F72" s="4">
        <v>47505</v>
      </c>
      <c r="G72" s="4">
        <v>47591</v>
      </c>
      <c r="H72" s="4">
        <v>47539</v>
      </c>
      <c r="I72" s="4">
        <v>48772</v>
      </c>
      <c r="J72" s="4">
        <v>48364</v>
      </c>
      <c r="K72" s="4">
        <v>49142</v>
      </c>
      <c r="L72" s="4">
        <v>49711</v>
      </c>
      <c r="M72" s="42">
        <v>49678</v>
      </c>
      <c r="N72" s="13">
        <f t="shared" si="1"/>
        <v>48221.083333333336</v>
      </c>
    </row>
    <row r="73" spans="1:14" ht="12" customHeight="1" x14ac:dyDescent="0.25">
      <c r="A73" s="7" t="str">
        <f>'Pregnant Women Participating'!A73</f>
        <v>Missouri</v>
      </c>
      <c r="B73" s="13">
        <v>91976</v>
      </c>
      <c r="C73" s="4">
        <v>92168</v>
      </c>
      <c r="D73" s="4">
        <v>90694</v>
      </c>
      <c r="E73" s="4">
        <v>90774</v>
      </c>
      <c r="F73" s="4">
        <v>91990</v>
      </c>
      <c r="G73" s="4">
        <v>92559</v>
      </c>
      <c r="H73" s="4">
        <v>93949</v>
      </c>
      <c r="I73" s="4">
        <v>94902</v>
      </c>
      <c r="J73" s="4">
        <v>94464</v>
      </c>
      <c r="K73" s="4">
        <v>95672</v>
      </c>
      <c r="L73" s="4">
        <v>97133</v>
      </c>
      <c r="M73" s="42">
        <v>97272</v>
      </c>
      <c r="N73" s="13">
        <f t="shared" si="1"/>
        <v>93629.416666666672</v>
      </c>
    </row>
    <row r="74" spans="1:14" ht="12" customHeight="1" x14ac:dyDescent="0.25">
      <c r="A74" s="7" t="str">
        <f>'Pregnant Women Participating'!A74</f>
        <v>Montana</v>
      </c>
      <c r="B74" s="13">
        <v>14098</v>
      </c>
      <c r="C74" s="4">
        <v>13950</v>
      </c>
      <c r="D74" s="4">
        <v>13875</v>
      </c>
      <c r="E74" s="4">
        <v>13902</v>
      </c>
      <c r="F74" s="4">
        <v>13747</v>
      </c>
      <c r="G74" s="4">
        <v>13661</v>
      </c>
      <c r="H74" s="4">
        <v>13697</v>
      </c>
      <c r="I74" s="4">
        <v>13582</v>
      </c>
      <c r="J74" s="4">
        <v>13416</v>
      </c>
      <c r="K74" s="4">
        <v>13377</v>
      </c>
      <c r="L74" s="4">
        <v>13295</v>
      </c>
      <c r="M74" s="42">
        <v>13234</v>
      </c>
      <c r="N74" s="13">
        <f t="shared" si="1"/>
        <v>13652.833333333334</v>
      </c>
    </row>
    <row r="75" spans="1:14" ht="12" customHeight="1" x14ac:dyDescent="0.25">
      <c r="A75" s="7" t="str">
        <f>'Pregnant Women Participating'!A75</f>
        <v>Nebraska</v>
      </c>
      <c r="B75" s="13">
        <v>36167</v>
      </c>
      <c r="C75" s="4">
        <v>35862</v>
      </c>
      <c r="D75" s="4">
        <v>35407</v>
      </c>
      <c r="E75" s="4">
        <v>35178</v>
      </c>
      <c r="F75" s="4">
        <v>35486</v>
      </c>
      <c r="G75" s="4">
        <v>35751</v>
      </c>
      <c r="H75" s="4">
        <v>36200</v>
      </c>
      <c r="I75" s="4">
        <v>36553</v>
      </c>
      <c r="J75" s="4">
        <v>36194</v>
      </c>
      <c r="K75" s="4">
        <v>36502</v>
      </c>
      <c r="L75" s="4">
        <v>36750</v>
      </c>
      <c r="M75" s="42">
        <v>37062</v>
      </c>
      <c r="N75" s="13">
        <f t="shared" si="1"/>
        <v>36092.666666666664</v>
      </c>
    </row>
    <row r="76" spans="1:14" ht="12" customHeight="1" x14ac:dyDescent="0.25">
      <c r="A76" s="7" t="str">
        <f>'Pregnant Women Participating'!A76</f>
        <v>North Dakota</v>
      </c>
      <c r="B76" s="13">
        <v>10286</v>
      </c>
      <c r="C76" s="4">
        <v>10222</v>
      </c>
      <c r="D76" s="4">
        <v>9970</v>
      </c>
      <c r="E76" s="4">
        <v>9882</v>
      </c>
      <c r="F76" s="4">
        <v>9817</v>
      </c>
      <c r="G76" s="4">
        <v>9769</v>
      </c>
      <c r="H76" s="4">
        <v>9878</v>
      </c>
      <c r="I76" s="4">
        <v>9915</v>
      </c>
      <c r="J76" s="4">
        <v>9915</v>
      </c>
      <c r="K76" s="4">
        <v>10031</v>
      </c>
      <c r="L76" s="4">
        <v>10095</v>
      </c>
      <c r="M76" s="42">
        <v>10108</v>
      </c>
      <c r="N76" s="13">
        <f t="shared" si="1"/>
        <v>9990.6666666666661</v>
      </c>
    </row>
    <row r="77" spans="1:14" ht="12" customHeight="1" x14ac:dyDescent="0.25">
      <c r="A77" s="7" t="str">
        <f>'Pregnant Women Participating'!A77</f>
        <v>South Dakota</v>
      </c>
      <c r="B77" s="13">
        <v>13602</v>
      </c>
      <c r="C77" s="4">
        <v>13340</v>
      </c>
      <c r="D77" s="4">
        <v>13111</v>
      </c>
      <c r="E77" s="4">
        <v>13400</v>
      </c>
      <c r="F77" s="4">
        <v>13295</v>
      </c>
      <c r="G77" s="4">
        <v>13435</v>
      </c>
      <c r="H77" s="4">
        <v>13589</v>
      </c>
      <c r="I77" s="4">
        <v>13674</v>
      </c>
      <c r="J77" s="4">
        <v>13540</v>
      </c>
      <c r="K77" s="4">
        <v>13688</v>
      </c>
      <c r="L77" s="4">
        <v>13780</v>
      </c>
      <c r="M77" s="42">
        <v>13858</v>
      </c>
      <c r="N77" s="13">
        <f t="shared" si="1"/>
        <v>13526</v>
      </c>
    </row>
    <row r="78" spans="1:14" ht="12" customHeight="1" x14ac:dyDescent="0.25">
      <c r="A78" s="7" t="str">
        <f>'Pregnant Women Participating'!A78</f>
        <v>Wyoming</v>
      </c>
      <c r="B78" s="13">
        <v>7549</v>
      </c>
      <c r="C78" s="4">
        <v>7462</v>
      </c>
      <c r="D78" s="4">
        <v>7383</v>
      </c>
      <c r="E78" s="4">
        <v>7497</v>
      </c>
      <c r="F78" s="4">
        <v>7547</v>
      </c>
      <c r="G78" s="4">
        <v>7496</v>
      </c>
      <c r="H78" s="4">
        <v>7539</v>
      </c>
      <c r="I78" s="4">
        <v>7583</v>
      </c>
      <c r="J78" s="4">
        <v>7549</v>
      </c>
      <c r="K78" s="4">
        <v>7543</v>
      </c>
      <c r="L78" s="4">
        <v>7515</v>
      </c>
      <c r="M78" s="42">
        <v>7316</v>
      </c>
      <c r="N78" s="13">
        <f t="shared" si="1"/>
        <v>7498.25</v>
      </c>
    </row>
    <row r="79" spans="1:14" ht="12" customHeight="1" x14ac:dyDescent="0.25">
      <c r="A79" s="7" t="str">
        <f>'Pregnant Women Participating'!A79</f>
        <v>Ute Mountain Ute Tribe, CO</v>
      </c>
      <c r="B79" s="13">
        <v>123</v>
      </c>
      <c r="C79" s="4">
        <v>128</v>
      </c>
      <c r="D79" s="4">
        <v>140</v>
      </c>
      <c r="E79" s="4">
        <v>145</v>
      </c>
      <c r="F79" s="4">
        <v>148</v>
      </c>
      <c r="G79" s="4">
        <v>141</v>
      </c>
      <c r="H79" s="4">
        <v>134</v>
      </c>
      <c r="I79" s="4">
        <v>134</v>
      </c>
      <c r="J79" s="4">
        <v>134</v>
      </c>
      <c r="K79" s="4">
        <v>142</v>
      </c>
      <c r="L79" s="4">
        <v>142</v>
      </c>
      <c r="M79" s="42">
        <v>140</v>
      </c>
      <c r="N79" s="13">
        <f t="shared" si="1"/>
        <v>137.58333333333334</v>
      </c>
    </row>
    <row r="80" spans="1:14" ht="12" customHeight="1" x14ac:dyDescent="0.25">
      <c r="A80" s="7" t="str">
        <f>'Pregnant Women Participating'!A80</f>
        <v>Omaha Sioux, NE</v>
      </c>
      <c r="B80" s="13">
        <v>225</v>
      </c>
      <c r="C80" s="4">
        <v>218</v>
      </c>
      <c r="D80" s="4">
        <v>218</v>
      </c>
      <c r="E80" s="4">
        <v>228</v>
      </c>
      <c r="F80" s="4">
        <v>217</v>
      </c>
      <c r="G80" s="4">
        <v>225</v>
      </c>
      <c r="H80" s="4">
        <v>231</v>
      </c>
      <c r="I80" s="4">
        <v>234</v>
      </c>
      <c r="J80" s="4">
        <v>228</v>
      </c>
      <c r="K80" s="4">
        <v>230</v>
      </c>
      <c r="L80" s="4">
        <v>231</v>
      </c>
      <c r="M80" s="42">
        <v>233</v>
      </c>
      <c r="N80" s="13">
        <f t="shared" si="1"/>
        <v>226.5</v>
      </c>
    </row>
    <row r="81" spans="1:14" ht="12" customHeight="1" x14ac:dyDescent="0.25">
      <c r="A81" s="7" t="str">
        <f>'Pregnant Women Participating'!A81</f>
        <v>Santee Sioux, NE</v>
      </c>
      <c r="B81" s="13">
        <v>57</v>
      </c>
      <c r="C81" s="4">
        <v>52</v>
      </c>
      <c r="D81" s="4">
        <v>48</v>
      </c>
      <c r="E81" s="4">
        <v>56</v>
      </c>
      <c r="F81" s="4">
        <v>52</v>
      </c>
      <c r="G81" s="4">
        <v>52</v>
      </c>
      <c r="H81" s="4">
        <v>56</v>
      </c>
      <c r="I81" s="4">
        <v>59</v>
      </c>
      <c r="J81" s="4">
        <v>62</v>
      </c>
      <c r="K81" s="4">
        <v>59</v>
      </c>
      <c r="L81" s="4">
        <v>60</v>
      </c>
      <c r="M81" s="42">
        <v>62</v>
      </c>
      <c r="N81" s="13">
        <f t="shared" si="1"/>
        <v>56.25</v>
      </c>
    </row>
    <row r="82" spans="1:14" ht="12" customHeight="1" x14ac:dyDescent="0.25">
      <c r="A82" s="7" t="str">
        <f>'Pregnant Women Participating'!A82</f>
        <v>Winnebago Tribe, NE</v>
      </c>
      <c r="B82" s="13">
        <v>148</v>
      </c>
      <c r="C82" s="4">
        <v>138</v>
      </c>
      <c r="D82" s="4">
        <v>121</v>
      </c>
      <c r="E82" s="4">
        <v>114</v>
      </c>
      <c r="F82" s="4">
        <v>101</v>
      </c>
      <c r="G82" s="4">
        <v>97</v>
      </c>
      <c r="H82" s="4">
        <v>97</v>
      </c>
      <c r="I82" s="4">
        <v>96</v>
      </c>
      <c r="J82" s="4">
        <v>100</v>
      </c>
      <c r="K82" s="4">
        <v>118</v>
      </c>
      <c r="L82" s="4">
        <v>128</v>
      </c>
      <c r="M82" s="42">
        <v>128</v>
      </c>
      <c r="N82" s="13">
        <f t="shared" si="1"/>
        <v>115.5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264</v>
      </c>
      <c r="C83" s="4">
        <v>262</v>
      </c>
      <c r="D83" s="4">
        <v>250</v>
      </c>
      <c r="E83" s="4">
        <v>264</v>
      </c>
      <c r="F83" s="4">
        <v>267</v>
      </c>
      <c r="G83" s="4">
        <v>251</v>
      </c>
      <c r="H83" s="4">
        <v>257</v>
      </c>
      <c r="I83" s="4">
        <v>254</v>
      </c>
      <c r="J83" s="4">
        <v>259</v>
      </c>
      <c r="K83" s="4">
        <v>251</v>
      </c>
      <c r="L83" s="4">
        <v>251</v>
      </c>
      <c r="M83" s="42">
        <v>233</v>
      </c>
      <c r="N83" s="13">
        <f t="shared" si="1"/>
        <v>255.25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98</v>
      </c>
      <c r="C84" s="4">
        <v>99</v>
      </c>
      <c r="D84" s="4">
        <v>84</v>
      </c>
      <c r="E84" s="4">
        <v>83</v>
      </c>
      <c r="F84" s="4">
        <v>94</v>
      </c>
      <c r="G84" s="4">
        <v>89</v>
      </c>
      <c r="H84" s="4">
        <v>88</v>
      </c>
      <c r="I84" s="4">
        <v>86</v>
      </c>
      <c r="J84" s="4">
        <v>100</v>
      </c>
      <c r="K84" s="4">
        <v>93</v>
      </c>
      <c r="L84" s="4">
        <v>88</v>
      </c>
      <c r="M84" s="42">
        <v>104</v>
      </c>
      <c r="N84" s="13">
        <f t="shared" si="1"/>
        <v>92.166666666666671</v>
      </c>
    </row>
    <row r="85" spans="1:14" ht="12" customHeight="1" x14ac:dyDescent="0.25">
      <c r="A85" s="7" t="str">
        <f>'Pregnant Women Participating'!A85</f>
        <v>Cheyenne River Sioux, SD</v>
      </c>
      <c r="B85" s="13">
        <v>524</v>
      </c>
      <c r="C85" s="4">
        <v>530</v>
      </c>
      <c r="D85" s="4">
        <v>523</v>
      </c>
      <c r="E85" s="4">
        <v>505</v>
      </c>
      <c r="F85" s="4">
        <v>499</v>
      </c>
      <c r="G85" s="4">
        <v>475</v>
      </c>
      <c r="H85" s="4">
        <v>462</v>
      </c>
      <c r="I85" s="4">
        <v>439</v>
      </c>
      <c r="J85" s="4">
        <v>443</v>
      </c>
      <c r="K85" s="4">
        <v>466</v>
      </c>
      <c r="L85" s="4">
        <v>454</v>
      </c>
      <c r="M85" s="42">
        <v>443</v>
      </c>
      <c r="N85" s="13">
        <f t="shared" si="1"/>
        <v>480.25</v>
      </c>
    </row>
    <row r="86" spans="1:14" ht="12" customHeight="1" x14ac:dyDescent="0.25">
      <c r="A86" s="7" t="str">
        <f>'Pregnant Women Participating'!A86</f>
        <v>Rosebud Sioux, SD</v>
      </c>
      <c r="B86" s="13">
        <v>907</v>
      </c>
      <c r="C86" s="4">
        <v>875</v>
      </c>
      <c r="D86" s="4">
        <v>791</v>
      </c>
      <c r="E86" s="4">
        <v>783</v>
      </c>
      <c r="F86" s="4">
        <v>739</v>
      </c>
      <c r="G86" s="4">
        <v>730</v>
      </c>
      <c r="H86" s="4">
        <v>750</v>
      </c>
      <c r="I86" s="4">
        <v>718</v>
      </c>
      <c r="J86" s="4">
        <v>740</v>
      </c>
      <c r="K86" s="4">
        <v>756</v>
      </c>
      <c r="L86" s="4">
        <v>763</v>
      </c>
      <c r="M86" s="42">
        <v>772</v>
      </c>
      <c r="N86" s="13">
        <f t="shared" si="1"/>
        <v>777</v>
      </c>
    </row>
    <row r="87" spans="1:14" ht="12" customHeight="1" x14ac:dyDescent="0.25">
      <c r="A87" s="7" t="str">
        <f>'Pregnant Women Participating'!A87</f>
        <v>Northern Arapahoe, WY</v>
      </c>
      <c r="B87" s="13">
        <v>202</v>
      </c>
      <c r="C87" s="4">
        <v>202</v>
      </c>
      <c r="D87" s="4">
        <v>193</v>
      </c>
      <c r="E87" s="4">
        <v>198</v>
      </c>
      <c r="F87" s="4">
        <v>190</v>
      </c>
      <c r="G87" s="4">
        <v>199</v>
      </c>
      <c r="H87" s="4">
        <v>207</v>
      </c>
      <c r="I87" s="4">
        <v>198</v>
      </c>
      <c r="J87" s="4">
        <v>214</v>
      </c>
      <c r="K87" s="4">
        <v>218</v>
      </c>
      <c r="L87" s="4">
        <v>222</v>
      </c>
      <c r="M87" s="42">
        <v>226</v>
      </c>
      <c r="N87" s="13">
        <f t="shared" si="1"/>
        <v>205.75</v>
      </c>
    </row>
    <row r="88" spans="1:14" ht="12" customHeight="1" x14ac:dyDescent="0.25">
      <c r="A88" s="7" t="str">
        <f>'Pregnant Women Participating'!A88</f>
        <v>Shoshone Tribe, WY</v>
      </c>
      <c r="B88" s="13">
        <v>90</v>
      </c>
      <c r="C88" s="4">
        <v>81</v>
      </c>
      <c r="D88" s="4">
        <v>77</v>
      </c>
      <c r="E88" s="4">
        <v>87</v>
      </c>
      <c r="F88" s="4">
        <v>75</v>
      </c>
      <c r="G88" s="4">
        <v>69</v>
      </c>
      <c r="H88" s="4">
        <v>74</v>
      </c>
      <c r="I88" s="4">
        <v>81</v>
      </c>
      <c r="J88" s="4">
        <v>91</v>
      </c>
      <c r="K88" s="4">
        <v>87</v>
      </c>
      <c r="L88" s="4">
        <v>82</v>
      </c>
      <c r="M88" s="42">
        <v>81</v>
      </c>
      <c r="N88" s="13">
        <f t="shared" si="1"/>
        <v>81.25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315471</v>
      </c>
      <c r="C89" s="15">
        <v>314609</v>
      </c>
      <c r="D89" s="15">
        <v>310916</v>
      </c>
      <c r="E89" s="15">
        <v>312888</v>
      </c>
      <c r="F89" s="15">
        <v>314608</v>
      </c>
      <c r="G89" s="15">
        <v>315765</v>
      </c>
      <c r="H89" s="15">
        <v>318202</v>
      </c>
      <c r="I89" s="15">
        <v>321636</v>
      </c>
      <c r="J89" s="15">
        <v>319552</v>
      </c>
      <c r="K89" s="15">
        <v>322127</v>
      </c>
      <c r="L89" s="15">
        <v>325181</v>
      </c>
      <c r="M89" s="41">
        <v>325745</v>
      </c>
      <c r="N89" s="16">
        <f t="shared" si="1"/>
        <v>318058.33333333331</v>
      </c>
    </row>
    <row r="90" spans="1:14" ht="12" customHeight="1" x14ac:dyDescent="0.25">
      <c r="A90" s="8" t="str">
        <f>'Pregnant Women Participating'!A90</f>
        <v>Alaska</v>
      </c>
      <c r="B90" s="13">
        <v>14354</v>
      </c>
      <c r="C90" s="4">
        <v>14189</v>
      </c>
      <c r="D90" s="4">
        <v>14118</v>
      </c>
      <c r="E90" s="4">
        <v>14267</v>
      </c>
      <c r="F90" s="4">
        <v>14062</v>
      </c>
      <c r="G90" s="4">
        <v>14120</v>
      </c>
      <c r="H90" s="4">
        <v>14249</v>
      </c>
      <c r="I90" s="4">
        <v>14335</v>
      </c>
      <c r="J90" s="4">
        <v>14406</v>
      </c>
      <c r="K90" s="4">
        <v>14561</v>
      </c>
      <c r="L90" s="4">
        <v>14647</v>
      </c>
      <c r="M90" s="42">
        <v>14525</v>
      </c>
      <c r="N90" s="13">
        <f t="shared" si="1"/>
        <v>14319.416666666666</v>
      </c>
    </row>
    <row r="91" spans="1:14" ht="12" customHeight="1" x14ac:dyDescent="0.25">
      <c r="A91" s="8" t="str">
        <f>'Pregnant Women Participating'!A91</f>
        <v>American Samoa</v>
      </c>
      <c r="B91" s="13">
        <v>3895</v>
      </c>
      <c r="C91" s="4">
        <v>3841</v>
      </c>
      <c r="D91" s="4">
        <v>3807</v>
      </c>
      <c r="E91" s="4">
        <v>3931</v>
      </c>
      <c r="F91" s="4">
        <v>3951</v>
      </c>
      <c r="G91" s="4">
        <v>3914</v>
      </c>
      <c r="H91" s="4">
        <v>3876</v>
      </c>
      <c r="I91" s="4">
        <v>3921</v>
      </c>
      <c r="J91" s="4">
        <v>3845</v>
      </c>
      <c r="K91" s="4">
        <v>3869</v>
      </c>
      <c r="L91" s="4">
        <v>3945</v>
      </c>
      <c r="M91" s="42">
        <v>3982</v>
      </c>
      <c r="N91" s="13">
        <f t="shared" si="1"/>
        <v>3898.0833333333335</v>
      </c>
    </row>
    <row r="92" spans="1:14" ht="12" customHeight="1" x14ac:dyDescent="0.25">
      <c r="A92" s="8" t="str">
        <f>'Pregnant Women Participating'!A92</f>
        <v>California</v>
      </c>
      <c r="B92" s="13">
        <v>986215</v>
      </c>
      <c r="C92" s="4">
        <v>983868</v>
      </c>
      <c r="D92" s="4">
        <v>980293</v>
      </c>
      <c r="E92" s="4">
        <v>992829</v>
      </c>
      <c r="F92" s="4">
        <v>995833</v>
      </c>
      <c r="G92" s="4">
        <v>996630</v>
      </c>
      <c r="H92" s="4">
        <v>1001244</v>
      </c>
      <c r="I92" s="4">
        <v>1003711</v>
      </c>
      <c r="J92" s="4">
        <v>995689</v>
      </c>
      <c r="K92" s="4">
        <v>1001993</v>
      </c>
      <c r="L92" s="4">
        <v>1005383</v>
      </c>
      <c r="M92" s="42">
        <v>1003005</v>
      </c>
      <c r="N92" s="13">
        <f t="shared" si="1"/>
        <v>995557.75</v>
      </c>
    </row>
    <row r="93" spans="1:14" ht="12" customHeight="1" x14ac:dyDescent="0.25">
      <c r="A93" s="8" t="str">
        <f>'Pregnant Women Participating'!A93</f>
        <v>Guam</v>
      </c>
      <c r="B93" s="13">
        <v>6126</v>
      </c>
      <c r="C93" s="4">
        <v>6214</v>
      </c>
      <c r="D93" s="4">
        <v>6257</v>
      </c>
      <c r="E93" s="4">
        <v>6325</v>
      </c>
      <c r="F93" s="4">
        <v>6382</v>
      </c>
      <c r="G93" s="4">
        <v>6408</v>
      </c>
      <c r="H93" s="4">
        <v>6325</v>
      </c>
      <c r="I93" s="4">
        <v>6351</v>
      </c>
      <c r="J93" s="4">
        <v>6374</v>
      </c>
      <c r="K93" s="4">
        <v>6300</v>
      </c>
      <c r="L93" s="4">
        <v>6311</v>
      </c>
      <c r="M93" s="42">
        <v>6315</v>
      </c>
      <c r="N93" s="13">
        <f t="shared" si="1"/>
        <v>6307.333333333333</v>
      </c>
    </row>
    <row r="94" spans="1:14" ht="12" customHeight="1" x14ac:dyDescent="0.25">
      <c r="A94" s="8" t="str">
        <f>'Pregnant Women Participating'!A94</f>
        <v>Hawaii</v>
      </c>
      <c r="B94" s="13">
        <v>24679</v>
      </c>
      <c r="C94" s="4">
        <v>24633</v>
      </c>
      <c r="D94" s="4">
        <v>24366</v>
      </c>
      <c r="E94" s="4">
        <v>24775</v>
      </c>
      <c r="F94" s="4">
        <v>24872</v>
      </c>
      <c r="G94" s="4">
        <v>24997</v>
      </c>
      <c r="H94" s="4">
        <v>25211</v>
      </c>
      <c r="I94" s="4">
        <v>25524</v>
      </c>
      <c r="J94" s="4">
        <v>25367</v>
      </c>
      <c r="K94" s="4">
        <v>25642</v>
      </c>
      <c r="L94" s="4">
        <v>25640</v>
      </c>
      <c r="M94" s="42">
        <v>25443</v>
      </c>
      <c r="N94" s="13">
        <f t="shared" si="1"/>
        <v>25095.75</v>
      </c>
    </row>
    <row r="95" spans="1:14" ht="12" customHeight="1" x14ac:dyDescent="0.25">
      <c r="A95" s="8" t="str">
        <f>'Pregnant Women Participating'!A95</f>
        <v>Idaho</v>
      </c>
      <c r="B95" s="13">
        <v>30906</v>
      </c>
      <c r="C95" s="4">
        <v>30734</v>
      </c>
      <c r="D95" s="4">
        <v>30595</v>
      </c>
      <c r="E95" s="4">
        <v>30754</v>
      </c>
      <c r="F95" s="4">
        <v>30928</v>
      </c>
      <c r="G95" s="4">
        <v>31258</v>
      </c>
      <c r="H95" s="4">
        <v>31677</v>
      </c>
      <c r="I95" s="4">
        <v>31957</v>
      </c>
      <c r="J95" s="4">
        <v>31583</v>
      </c>
      <c r="K95" s="4">
        <v>31909</v>
      </c>
      <c r="L95" s="4">
        <v>31952</v>
      </c>
      <c r="M95" s="42">
        <v>31952</v>
      </c>
      <c r="N95" s="13">
        <f t="shared" si="1"/>
        <v>31350.416666666668</v>
      </c>
    </row>
    <row r="96" spans="1:14" ht="12" customHeight="1" x14ac:dyDescent="0.25">
      <c r="A96" s="8" t="str">
        <f>'Pregnant Women Participating'!A96</f>
        <v>Nevada</v>
      </c>
      <c r="B96" s="13">
        <v>54652</v>
      </c>
      <c r="C96" s="4">
        <v>54798</v>
      </c>
      <c r="D96" s="4">
        <v>54059</v>
      </c>
      <c r="E96" s="4">
        <v>54181</v>
      </c>
      <c r="F96" s="4">
        <v>54307</v>
      </c>
      <c r="G96" s="4">
        <v>54484</v>
      </c>
      <c r="H96" s="4">
        <v>55302</v>
      </c>
      <c r="I96" s="4">
        <v>55649</v>
      </c>
      <c r="J96" s="4">
        <v>55255</v>
      </c>
      <c r="K96" s="4">
        <v>55606</v>
      </c>
      <c r="L96" s="4">
        <v>56014</v>
      </c>
      <c r="M96" s="42">
        <v>55683</v>
      </c>
      <c r="N96" s="13">
        <f t="shared" si="1"/>
        <v>54999.166666666664</v>
      </c>
    </row>
    <row r="97" spans="1:14" ht="12" customHeight="1" x14ac:dyDescent="0.25">
      <c r="A97" s="8" t="str">
        <f>'Pregnant Women Participating'!A97</f>
        <v>Oregon</v>
      </c>
      <c r="B97" s="13">
        <v>77883</v>
      </c>
      <c r="C97" s="4">
        <v>76891</v>
      </c>
      <c r="D97" s="4">
        <v>76349</v>
      </c>
      <c r="E97" s="4">
        <v>76969</v>
      </c>
      <c r="F97" s="4">
        <v>77488</v>
      </c>
      <c r="G97" s="4">
        <v>77763</v>
      </c>
      <c r="H97" s="4">
        <v>77917</v>
      </c>
      <c r="I97" s="4">
        <v>78542</v>
      </c>
      <c r="J97" s="4">
        <v>78011</v>
      </c>
      <c r="K97" s="4">
        <v>78737</v>
      </c>
      <c r="L97" s="4">
        <v>79239</v>
      </c>
      <c r="M97" s="42">
        <v>79515</v>
      </c>
      <c r="N97" s="13">
        <f t="shared" si="1"/>
        <v>77942</v>
      </c>
    </row>
    <row r="98" spans="1:14" ht="12" customHeight="1" x14ac:dyDescent="0.25">
      <c r="A98" s="8" t="str">
        <f>'Pregnant Women Participating'!A98</f>
        <v>Washington</v>
      </c>
      <c r="B98" s="13">
        <v>131986</v>
      </c>
      <c r="C98" s="4">
        <v>131682</v>
      </c>
      <c r="D98" s="4">
        <v>131229</v>
      </c>
      <c r="E98" s="4">
        <v>133393</v>
      </c>
      <c r="F98" s="4">
        <v>133898</v>
      </c>
      <c r="G98" s="4">
        <v>135012</v>
      </c>
      <c r="H98" s="4">
        <v>135315</v>
      </c>
      <c r="I98" s="4">
        <v>136398</v>
      </c>
      <c r="J98" s="4">
        <v>135482</v>
      </c>
      <c r="K98" s="4">
        <v>136661</v>
      </c>
      <c r="L98" s="4">
        <v>137314</v>
      </c>
      <c r="M98" s="42">
        <v>137204</v>
      </c>
      <c r="N98" s="13">
        <f t="shared" si="1"/>
        <v>134631.16666666666</v>
      </c>
    </row>
    <row r="99" spans="1:14" ht="12" customHeight="1" x14ac:dyDescent="0.25">
      <c r="A99" s="8" t="str">
        <f>'Pregnant Women Participating'!A99</f>
        <v>Northern Marianas</v>
      </c>
      <c r="B99" s="13">
        <v>2627</v>
      </c>
      <c r="C99" s="4">
        <v>2638</v>
      </c>
      <c r="D99" s="4">
        <v>2653</v>
      </c>
      <c r="E99" s="4">
        <v>2675</v>
      </c>
      <c r="F99" s="4">
        <v>2681</v>
      </c>
      <c r="G99" s="4">
        <v>2689</v>
      </c>
      <c r="H99" s="4">
        <v>2705</v>
      </c>
      <c r="I99" s="4">
        <v>2684</v>
      </c>
      <c r="J99" s="4">
        <v>2632</v>
      </c>
      <c r="K99" s="4">
        <v>2644</v>
      </c>
      <c r="L99" s="4">
        <v>2636</v>
      </c>
      <c r="M99" s="42">
        <v>2632</v>
      </c>
      <c r="N99" s="13">
        <f t="shared" si="1"/>
        <v>2658</v>
      </c>
    </row>
    <row r="100" spans="1:14" ht="12" customHeight="1" x14ac:dyDescent="0.25">
      <c r="A100" s="8" t="str">
        <f>'Pregnant Women Participating'!A100</f>
        <v>Inter-Tribal Council, NV</v>
      </c>
      <c r="B100" s="13">
        <v>438</v>
      </c>
      <c r="C100" s="4">
        <v>402</v>
      </c>
      <c r="D100" s="4">
        <v>409</v>
      </c>
      <c r="E100" s="4">
        <v>406</v>
      </c>
      <c r="F100" s="4">
        <v>401</v>
      </c>
      <c r="G100" s="4">
        <v>420</v>
      </c>
      <c r="H100" s="4">
        <v>403</v>
      </c>
      <c r="I100" s="4">
        <v>399</v>
      </c>
      <c r="J100" s="4">
        <v>380</v>
      </c>
      <c r="K100" s="4">
        <v>388</v>
      </c>
      <c r="L100" s="4">
        <v>398</v>
      </c>
      <c r="M100" s="42">
        <v>407</v>
      </c>
      <c r="N100" s="13">
        <f t="shared" si="1"/>
        <v>404.25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1333761</v>
      </c>
      <c r="C101" s="15">
        <v>1329890</v>
      </c>
      <c r="D101" s="15">
        <v>1324135</v>
      </c>
      <c r="E101" s="15">
        <v>1340505</v>
      </c>
      <c r="F101" s="15">
        <v>1344803</v>
      </c>
      <c r="G101" s="15">
        <v>1347695</v>
      </c>
      <c r="H101" s="15">
        <v>1354224</v>
      </c>
      <c r="I101" s="15">
        <v>1359471</v>
      </c>
      <c r="J101" s="15">
        <v>1349024</v>
      </c>
      <c r="K101" s="15">
        <v>1358310</v>
      </c>
      <c r="L101" s="15">
        <v>1363479</v>
      </c>
      <c r="M101" s="41">
        <v>1360663</v>
      </c>
      <c r="N101" s="16">
        <f t="shared" si="1"/>
        <v>1347163.3333333333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6672052</v>
      </c>
      <c r="C102" s="24">
        <v>6624037</v>
      </c>
      <c r="D102" s="24">
        <v>6543313</v>
      </c>
      <c r="E102" s="24">
        <v>6607717</v>
      </c>
      <c r="F102" s="24">
        <v>6645638</v>
      </c>
      <c r="G102" s="24">
        <v>6685991</v>
      </c>
      <c r="H102" s="24">
        <v>6722042</v>
      </c>
      <c r="I102" s="24">
        <v>6763710</v>
      </c>
      <c r="J102" s="24">
        <v>6736885</v>
      </c>
      <c r="K102" s="24">
        <v>6787037</v>
      </c>
      <c r="L102" s="24">
        <v>6830287</v>
      </c>
      <c r="M102" s="43">
        <v>6837294</v>
      </c>
      <c r="N102" s="23">
        <f t="shared" si="1"/>
        <v>6704666.916666667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5" customWidth="1"/>
    <col min="14" max="14" width="13.6328125" style="5" customWidth="1"/>
    <col min="15" max="16384" width="9.08984375" style="3"/>
  </cols>
  <sheetData>
    <row r="1" spans="1:15" ht="12" customHeight="1" x14ac:dyDescent="0.3">
      <c r="A1" s="10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ht="12" customHeight="1" x14ac:dyDescent="0.3">
      <c r="A2" s="10" t="str">
        <f>'Pregnant Women Participating'!A2</f>
        <v>FISCAL YEAR 2024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5" ht="12" customHeight="1" x14ac:dyDescent="0.25">
      <c r="A3" s="1" t="str">
        <f>'Pregnant Women Participating'!A3</f>
        <v>Data as of May 9, 2025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5" ht="12" customHeight="1" x14ac:dyDescent="0.25">
      <c r="A4" s="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5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33" t="s">
        <v>22</v>
      </c>
    </row>
    <row r="6" spans="1:15" ht="12" customHeight="1" x14ac:dyDescent="0.25">
      <c r="A6" s="7" t="str">
        <f>'Pregnant Women Participating'!A6</f>
        <v>Connecticut</v>
      </c>
      <c r="B6" s="34">
        <v>61.151699999999998</v>
      </c>
      <c r="C6" s="35">
        <v>58.7164</v>
      </c>
      <c r="D6" s="35">
        <v>63.776400000000002</v>
      </c>
      <c r="E6" s="35">
        <v>65.052499999999995</v>
      </c>
      <c r="F6" s="35">
        <v>55.569000000000003</v>
      </c>
      <c r="G6" s="35">
        <v>64.2911</v>
      </c>
      <c r="H6" s="35">
        <v>61.038699999999999</v>
      </c>
      <c r="I6" s="35">
        <v>61.732900000000001</v>
      </c>
      <c r="J6" s="35">
        <v>60.9968</v>
      </c>
      <c r="K6" s="35">
        <v>63.821399999999997</v>
      </c>
      <c r="L6" s="35">
        <v>62.732500000000002</v>
      </c>
      <c r="M6" s="46">
        <v>58.970199999999998</v>
      </c>
      <c r="N6" s="51">
        <f>IF(SUM('Total Number of Participants'!B6:M6)&gt;0,'Food Costs'!N6/SUM('Total Number of Participants'!B6:M6)," ")</f>
        <v>61.490571254132639</v>
      </c>
      <c r="O6" s="5"/>
    </row>
    <row r="7" spans="1:15" ht="12" customHeight="1" x14ac:dyDescent="0.25">
      <c r="A7" s="7" t="str">
        <f>'Pregnant Women Participating'!A7</f>
        <v>Maine</v>
      </c>
      <c r="B7" s="34">
        <v>50.8202</v>
      </c>
      <c r="C7" s="35">
        <v>50.847200000000001</v>
      </c>
      <c r="D7" s="35">
        <v>52.32</v>
      </c>
      <c r="E7" s="35">
        <v>53.022100000000002</v>
      </c>
      <c r="F7" s="35">
        <v>51.495600000000003</v>
      </c>
      <c r="G7" s="35">
        <v>53.583399999999997</v>
      </c>
      <c r="H7" s="35">
        <v>54.035600000000002</v>
      </c>
      <c r="I7" s="35">
        <v>54.049599999999998</v>
      </c>
      <c r="J7" s="35">
        <v>55.666600000000003</v>
      </c>
      <c r="K7" s="35">
        <v>59.471800000000002</v>
      </c>
      <c r="L7" s="35">
        <v>59.759300000000003</v>
      </c>
      <c r="M7" s="46">
        <v>58.4786</v>
      </c>
      <c r="N7" s="51">
        <f>IF(SUM('Total Number of Participants'!B7:M7)&gt;0,'Food Costs'!N7/SUM('Total Number of Participants'!B7:M7)," ")</f>
        <v>54.519645615712811</v>
      </c>
      <c r="O7" s="5"/>
    </row>
    <row r="8" spans="1:15" ht="12" customHeight="1" x14ac:dyDescent="0.25">
      <c r="A8" s="7" t="str">
        <f>'Pregnant Women Participating'!A8</f>
        <v>Massachusetts</v>
      </c>
      <c r="B8" s="34">
        <v>58.437600000000003</v>
      </c>
      <c r="C8" s="35">
        <v>56.591299999999997</v>
      </c>
      <c r="D8" s="35">
        <v>57.696599999999997</v>
      </c>
      <c r="E8" s="35">
        <v>60.440199999999997</v>
      </c>
      <c r="F8" s="35">
        <v>57.987499999999997</v>
      </c>
      <c r="G8" s="35">
        <v>58.722799999999999</v>
      </c>
      <c r="H8" s="35">
        <v>59.333500000000001</v>
      </c>
      <c r="I8" s="35">
        <v>58.285400000000003</v>
      </c>
      <c r="J8" s="35">
        <v>58.815100000000001</v>
      </c>
      <c r="K8" s="35">
        <v>60.581800000000001</v>
      </c>
      <c r="L8" s="35">
        <v>61.440399999999997</v>
      </c>
      <c r="M8" s="46">
        <v>59.805</v>
      </c>
      <c r="N8" s="51">
        <f>IF(SUM('Total Number of Participants'!B8:M8)&gt;0,'Food Costs'!N8/SUM('Total Number of Participants'!B8:M8)," ")</f>
        <v>59.010263513874726</v>
      </c>
      <c r="O8" s="5"/>
    </row>
    <row r="9" spans="1:15" ht="12" customHeight="1" x14ac:dyDescent="0.25">
      <c r="A9" s="7" t="str">
        <f>'Pregnant Women Participating'!A9</f>
        <v>New Hampshire</v>
      </c>
      <c r="B9" s="34">
        <v>44.930300000000003</v>
      </c>
      <c r="C9" s="35">
        <v>45.654499999999999</v>
      </c>
      <c r="D9" s="35">
        <v>47.686700000000002</v>
      </c>
      <c r="E9" s="35">
        <v>50.819299999999998</v>
      </c>
      <c r="F9" s="35">
        <v>47.954799999999999</v>
      </c>
      <c r="G9" s="35">
        <v>48.789299999999997</v>
      </c>
      <c r="H9" s="35">
        <v>50.542499999999997</v>
      </c>
      <c r="I9" s="35">
        <v>48.327500000000001</v>
      </c>
      <c r="J9" s="35">
        <v>50.942999999999998</v>
      </c>
      <c r="K9" s="35">
        <v>51.552799999999998</v>
      </c>
      <c r="L9" s="35">
        <v>52.759799999999998</v>
      </c>
      <c r="M9" s="46">
        <v>48.972700000000003</v>
      </c>
      <c r="N9" s="51">
        <f>IF(SUM('Total Number of Participants'!B9:M9)&gt;0,'Food Costs'!N9/SUM('Total Number of Participants'!B9:M9)," ")</f>
        <v>49.065527579138539</v>
      </c>
      <c r="O9" s="5"/>
    </row>
    <row r="10" spans="1:15" ht="12" customHeight="1" x14ac:dyDescent="0.25">
      <c r="A10" s="7" t="str">
        <f>'Pregnant Women Participating'!A10</f>
        <v>New York</v>
      </c>
      <c r="B10" s="34">
        <v>75.962900000000005</v>
      </c>
      <c r="C10" s="35">
        <v>76.628699999999995</v>
      </c>
      <c r="D10" s="35">
        <v>76.701999999999998</v>
      </c>
      <c r="E10" s="35">
        <v>78.565299999999993</v>
      </c>
      <c r="F10" s="35">
        <v>76.645899999999997</v>
      </c>
      <c r="G10" s="35">
        <v>75.743499999999997</v>
      </c>
      <c r="H10" s="35">
        <v>77.882400000000004</v>
      </c>
      <c r="I10" s="35">
        <v>76.570499999999996</v>
      </c>
      <c r="J10" s="35">
        <v>77.799000000000007</v>
      </c>
      <c r="K10" s="35">
        <v>77.5304</v>
      </c>
      <c r="L10" s="35">
        <v>79.151600000000002</v>
      </c>
      <c r="M10" s="46">
        <v>78.079300000000003</v>
      </c>
      <c r="N10" s="51">
        <f>IF(SUM('Total Number of Participants'!B10:M10)&gt;0,'Food Costs'!N10/SUM('Total Number of Participants'!B10:M10)," ")</f>
        <v>77.277979712192675</v>
      </c>
      <c r="O10" s="5"/>
    </row>
    <row r="11" spans="1:15" ht="12" customHeight="1" x14ac:dyDescent="0.25">
      <c r="A11" s="7" t="str">
        <f>'Pregnant Women Participating'!A11</f>
        <v>Rhode Island</v>
      </c>
      <c r="B11" s="34">
        <v>57.311399999999999</v>
      </c>
      <c r="C11" s="35">
        <v>57.212200000000003</v>
      </c>
      <c r="D11" s="35">
        <v>57.127099999999999</v>
      </c>
      <c r="E11" s="35">
        <v>59.887900000000002</v>
      </c>
      <c r="F11" s="35">
        <v>60.055399999999999</v>
      </c>
      <c r="G11" s="35">
        <v>59.216200000000001</v>
      </c>
      <c r="H11" s="35">
        <v>59.735300000000002</v>
      </c>
      <c r="I11" s="35">
        <v>62.307699999999997</v>
      </c>
      <c r="J11" s="35">
        <v>60.6342</v>
      </c>
      <c r="K11" s="35">
        <v>61.7196</v>
      </c>
      <c r="L11" s="35">
        <v>60.535699999999999</v>
      </c>
      <c r="M11" s="46">
        <v>62.471899999999998</v>
      </c>
      <c r="N11" s="51">
        <f>IF(SUM('Total Number of Participants'!B11:M11)&gt;0,'Food Costs'!N11/SUM('Total Number of Participants'!B11:M11)," ")</f>
        <v>59.870180413087596</v>
      </c>
      <c r="O11" s="5"/>
    </row>
    <row r="12" spans="1:15" ht="12" customHeight="1" x14ac:dyDescent="0.25">
      <c r="A12" s="7" t="str">
        <f>'Pregnant Women Participating'!A12</f>
        <v>Vermont</v>
      </c>
      <c r="B12" s="34">
        <v>41.547400000000003</v>
      </c>
      <c r="C12" s="35">
        <v>48.409799999999997</v>
      </c>
      <c r="D12" s="35">
        <v>51.277000000000001</v>
      </c>
      <c r="E12" s="35">
        <v>53.535299999999999</v>
      </c>
      <c r="F12" s="35">
        <v>52.198</v>
      </c>
      <c r="G12" s="35">
        <v>53.731200000000001</v>
      </c>
      <c r="H12" s="35">
        <v>50.82</v>
      </c>
      <c r="I12" s="35">
        <v>54.059699999999999</v>
      </c>
      <c r="J12" s="35">
        <v>52.698599999999999</v>
      </c>
      <c r="K12" s="35">
        <v>53.906599999999997</v>
      </c>
      <c r="L12" s="35">
        <v>68.173000000000002</v>
      </c>
      <c r="M12" s="46">
        <v>51.712800000000001</v>
      </c>
      <c r="N12" s="51">
        <f>IF(SUM('Total Number of Participants'!B12:M12)&gt;0,'Food Costs'!N12/SUM('Total Number of Participants'!B12:M12)," ")</f>
        <v>52.629764578519605</v>
      </c>
      <c r="O12" s="5"/>
    </row>
    <row r="13" spans="1:15" ht="12" customHeight="1" x14ac:dyDescent="0.25">
      <c r="A13" s="7" t="str">
        <f>'Pregnant Women Participating'!A13</f>
        <v>Virgin Islands</v>
      </c>
      <c r="B13" s="34">
        <v>82.779899999999998</v>
      </c>
      <c r="C13" s="35">
        <v>80.130099999999999</v>
      </c>
      <c r="D13" s="35">
        <v>77.566699999999997</v>
      </c>
      <c r="E13" s="35">
        <v>84.231800000000007</v>
      </c>
      <c r="F13" s="35">
        <v>83.275099999999995</v>
      </c>
      <c r="G13" s="35">
        <v>85.3215</v>
      </c>
      <c r="H13" s="35">
        <v>84.022099999999995</v>
      </c>
      <c r="I13" s="35">
        <v>85.196600000000004</v>
      </c>
      <c r="J13" s="35">
        <v>85.393199999999993</v>
      </c>
      <c r="K13" s="35">
        <v>86.104600000000005</v>
      </c>
      <c r="L13" s="35">
        <v>84.521000000000001</v>
      </c>
      <c r="M13" s="46">
        <v>85.299199999999999</v>
      </c>
      <c r="N13" s="51">
        <f>IF(SUM('Total Number of Participants'!B13:M13)&gt;0,'Food Costs'!N13/SUM('Total Number of Participants'!B13:M13)," ")</f>
        <v>83.623811560351356</v>
      </c>
      <c r="O13" s="5"/>
    </row>
    <row r="14" spans="1:15" ht="12" customHeight="1" x14ac:dyDescent="0.25">
      <c r="A14" s="7" t="str">
        <f>'Pregnant Women Participating'!A14</f>
        <v>Indian Township, ME</v>
      </c>
      <c r="B14" s="34">
        <v>91.0227</v>
      </c>
      <c r="C14" s="35">
        <v>81.545500000000004</v>
      </c>
      <c r="D14" s="35">
        <v>80.020799999999994</v>
      </c>
      <c r="E14" s="35">
        <v>78.387799999999999</v>
      </c>
      <c r="F14" s="35"/>
      <c r="G14" s="35"/>
      <c r="H14" s="35"/>
      <c r="I14" s="35"/>
      <c r="J14" s="35"/>
      <c r="K14" s="35"/>
      <c r="L14" s="35"/>
      <c r="M14" s="46"/>
      <c r="N14" s="51">
        <f>IF(SUM('Total Number of Participants'!B14:M14)&gt;0,'Food Costs'!N14/SUM('Total Number of Participants'!B14:M14)," ")</f>
        <v>169.96216216216217</v>
      </c>
      <c r="O14" s="5"/>
    </row>
    <row r="15" spans="1:15" ht="12" customHeight="1" x14ac:dyDescent="0.25">
      <c r="A15" s="7" t="str">
        <f>'Pregnant Women Participating'!A15</f>
        <v>Pleasant Point, ME</v>
      </c>
      <c r="B15" s="34">
        <v>76.558099999999996</v>
      </c>
      <c r="C15" s="35">
        <v>76.976200000000006</v>
      </c>
      <c r="D15" s="35">
        <v>83.977800000000002</v>
      </c>
      <c r="E15" s="35">
        <v>83.317099999999996</v>
      </c>
      <c r="F15" s="35">
        <v>92.452399999999997</v>
      </c>
      <c r="G15" s="35">
        <v>77.095200000000006</v>
      </c>
      <c r="H15" s="35">
        <v>91.881</v>
      </c>
      <c r="I15" s="35">
        <v>97</v>
      </c>
      <c r="J15" s="35">
        <v>75.947400000000002</v>
      </c>
      <c r="K15" s="35">
        <v>67.368399999999994</v>
      </c>
      <c r="L15" s="35">
        <v>52.135100000000001</v>
      </c>
      <c r="M15" s="46">
        <v>68.944400000000002</v>
      </c>
      <c r="N15" s="51">
        <f>IF(SUM('Total Number of Participants'!B15:M15)&gt;0,'Food Costs'!N15/SUM('Total Number of Participants'!B15:M15)," ")</f>
        <v>78.939834024896271</v>
      </c>
      <c r="O15" s="5"/>
    </row>
    <row r="16" spans="1:15" s="17" customFormat="1" ht="24.75" customHeight="1" x14ac:dyDescent="0.25">
      <c r="A16" s="14" t="str">
        <f>'Pregnant Women Participating'!A16</f>
        <v>Northeast Region</v>
      </c>
      <c r="B16" s="36">
        <v>69.291799999999995</v>
      </c>
      <c r="C16" s="37">
        <v>69.303899999999999</v>
      </c>
      <c r="D16" s="37">
        <v>70.087800000000001</v>
      </c>
      <c r="E16" s="37">
        <v>72.163300000000007</v>
      </c>
      <c r="F16" s="37">
        <v>69.684399999999997</v>
      </c>
      <c r="G16" s="37">
        <v>69.966099999999997</v>
      </c>
      <c r="H16" s="37">
        <v>71.232600000000005</v>
      </c>
      <c r="I16" s="37">
        <v>70.3078</v>
      </c>
      <c r="J16" s="37">
        <v>71.177599999999998</v>
      </c>
      <c r="K16" s="37">
        <v>71.696100000000001</v>
      </c>
      <c r="L16" s="37">
        <v>73.038300000000007</v>
      </c>
      <c r="M16" s="45">
        <v>71.479100000000003</v>
      </c>
      <c r="N16" s="52">
        <f>IF(SUM('Total Number of Participants'!B16:M16)&gt;0,'Food Costs'!N16/SUM('Total Number of Participants'!B16:M16)," ")</f>
        <v>70.793437364741322</v>
      </c>
      <c r="O16" s="5"/>
    </row>
    <row r="17" spans="1:15" ht="12" customHeight="1" x14ac:dyDescent="0.25">
      <c r="A17" s="7" t="str">
        <f>'Pregnant Women Participating'!A17</f>
        <v>Delaware</v>
      </c>
      <c r="B17" s="34">
        <v>41.752000000000002</v>
      </c>
      <c r="C17" s="35">
        <v>41.9983</v>
      </c>
      <c r="D17" s="35">
        <v>43.069600000000001</v>
      </c>
      <c r="E17" s="35">
        <v>46.206899999999997</v>
      </c>
      <c r="F17" s="35">
        <v>42.994999999999997</v>
      </c>
      <c r="G17" s="35">
        <v>44.217399999999998</v>
      </c>
      <c r="H17" s="35">
        <v>45.7087</v>
      </c>
      <c r="I17" s="35">
        <v>44.682400000000001</v>
      </c>
      <c r="J17" s="35">
        <v>45.596200000000003</v>
      </c>
      <c r="K17" s="35">
        <v>46.444899999999997</v>
      </c>
      <c r="L17" s="35">
        <v>46.532899999999998</v>
      </c>
      <c r="M17" s="46">
        <v>26.491199999999999</v>
      </c>
      <c r="N17" s="51">
        <f>IF(SUM('Total Number of Participants'!B17:M17)&gt;0,'Food Costs'!N17/SUM('Total Number of Participants'!B17:M17)," ")</f>
        <v>42.958883727816129</v>
      </c>
      <c r="O17" s="5"/>
    </row>
    <row r="18" spans="1:15" ht="12" customHeight="1" x14ac:dyDescent="0.25">
      <c r="A18" s="7" t="str">
        <f>'Pregnant Women Participating'!A18</f>
        <v>District of Columbia</v>
      </c>
      <c r="B18" s="34">
        <v>53.875399999999999</v>
      </c>
      <c r="C18" s="35">
        <v>47.458500000000001</v>
      </c>
      <c r="D18" s="35">
        <v>63.375</v>
      </c>
      <c r="E18" s="35">
        <v>27.689800000000002</v>
      </c>
      <c r="F18" s="35">
        <v>46.552500000000002</v>
      </c>
      <c r="G18" s="35">
        <v>46.205599999999997</v>
      </c>
      <c r="H18" s="35">
        <v>78.949600000000004</v>
      </c>
      <c r="I18" s="35">
        <v>29.9453</v>
      </c>
      <c r="J18" s="35">
        <v>47.769300000000001</v>
      </c>
      <c r="K18" s="35">
        <v>35.709400000000002</v>
      </c>
      <c r="L18" s="35">
        <v>78.240099999999998</v>
      </c>
      <c r="M18" s="46">
        <v>54.427</v>
      </c>
      <c r="N18" s="51">
        <f>IF(SUM('Total Number of Participants'!B18:M18)&gt;0,'Food Costs'!N18/SUM('Total Number of Participants'!B18:M18)," ")</f>
        <v>50.77655717154834</v>
      </c>
      <c r="O18" s="5"/>
    </row>
    <row r="19" spans="1:15" ht="12" customHeight="1" x14ac:dyDescent="0.25">
      <c r="A19" s="7" t="str">
        <f>'Pregnant Women Participating'!A19</f>
        <v>Maryland</v>
      </c>
      <c r="B19" s="34">
        <v>56.875300000000003</v>
      </c>
      <c r="C19" s="35">
        <v>57.593000000000004</v>
      </c>
      <c r="D19" s="35">
        <v>79.459800000000001</v>
      </c>
      <c r="E19" s="35">
        <v>39.5443</v>
      </c>
      <c r="F19" s="35">
        <v>58.625</v>
      </c>
      <c r="G19" s="35">
        <v>60.022100000000002</v>
      </c>
      <c r="H19" s="35">
        <v>61.439700000000002</v>
      </c>
      <c r="I19" s="35">
        <v>59.594499999999996</v>
      </c>
      <c r="J19" s="35">
        <v>61.464199999999998</v>
      </c>
      <c r="K19" s="35">
        <v>61.79</v>
      </c>
      <c r="L19" s="35">
        <v>62.542400000000001</v>
      </c>
      <c r="M19" s="46">
        <v>61.165399999999998</v>
      </c>
      <c r="N19" s="51">
        <f>IF(SUM('Total Number of Participants'!B19:M19)&gt;0,'Food Costs'!N19/SUM('Total Number of Participants'!B19:M19)," ")</f>
        <v>60.009354155492289</v>
      </c>
      <c r="O19" s="5"/>
    </row>
    <row r="20" spans="1:15" ht="12" customHeight="1" x14ac:dyDescent="0.25">
      <c r="A20" s="7" t="str">
        <f>'Pregnant Women Participating'!A20</f>
        <v>New Jersey</v>
      </c>
      <c r="B20" s="34">
        <v>76.040599999999998</v>
      </c>
      <c r="C20" s="35">
        <v>80.029799999999994</v>
      </c>
      <c r="D20" s="35">
        <v>80.943299999999994</v>
      </c>
      <c r="E20" s="35">
        <v>82.253100000000003</v>
      </c>
      <c r="F20" s="35">
        <v>81.414299999999997</v>
      </c>
      <c r="G20" s="35">
        <v>81.616500000000002</v>
      </c>
      <c r="H20" s="35">
        <v>83.105000000000004</v>
      </c>
      <c r="I20" s="35">
        <v>81.968400000000003</v>
      </c>
      <c r="J20" s="35">
        <v>82.988</v>
      </c>
      <c r="K20" s="35">
        <v>83.145300000000006</v>
      </c>
      <c r="L20" s="35">
        <v>84.4435</v>
      </c>
      <c r="M20" s="46">
        <v>83.002600000000001</v>
      </c>
      <c r="N20" s="51">
        <f>IF(SUM('Total Number of Participants'!B20:M20)&gt;0,'Food Costs'!N20/SUM('Total Number of Participants'!B20:M20)," ")</f>
        <v>81.773500369943065</v>
      </c>
      <c r="O20" s="5"/>
    </row>
    <row r="21" spans="1:15" ht="12" customHeight="1" x14ac:dyDescent="0.25">
      <c r="A21" s="7" t="str">
        <f>'Pregnant Women Participating'!A21</f>
        <v>Pennsylvania</v>
      </c>
      <c r="B21" s="34">
        <v>84.314700000000002</v>
      </c>
      <c r="C21" s="35">
        <v>42.184600000000003</v>
      </c>
      <c r="D21" s="35">
        <v>65.343299999999999</v>
      </c>
      <c r="E21" s="35">
        <v>67.592299999999994</v>
      </c>
      <c r="F21" s="35">
        <v>66.8459</v>
      </c>
      <c r="G21" s="35">
        <v>66.400400000000005</v>
      </c>
      <c r="H21" s="35">
        <v>67.476799999999997</v>
      </c>
      <c r="I21" s="35">
        <v>85.732699999999994</v>
      </c>
      <c r="J21" s="35">
        <v>68.359300000000005</v>
      </c>
      <c r="K21" s="35">
        <v>70.123800000000003</v>
      </c>
      <c r="L21" s="35">
        <v>52.1815</v>
      </c>
      <c r="M21" s="46">
        <v>88.295299999999997</v>
      </c>
      <c r="N21" s="51">
        <f>IF(SUM('Total Number of Participants'!B21:M21)&gt;0,'Food Costs'!N21/SUM('Total Number of Participants'!B21:M21)," ")</f>
        <v>68.798158288160195</v>
      </c>
      <c r="O21" s="5"/>
    </row>
    <row r="22" spans="1:15" ht="12" customHeight="1" x14ac:dyDescent="0.25">
      <c r="A22" s="7" t="str">
        <f>'Pregnant Women Participating'!A22</f>
        <v>Puerto Rico</v>
      </c>
      <c r="B22" s="34">
        <v>134.21530000000001</v>
      </c>
      <c r="C22" s="35">
        <v>133.8492</v>
      </c>
      <c r="D22" s="35">
        <v>137.34610000000001</v>
      </c>
      <c r="E22" s="35">
        <v>142.9829</v>
      </c>
      <c r="F22" s="35">
        <v>144.30520000000001</v>
      </c>
      <c r="G22" s="35">
        <v>145.02719999999999</v>
      </c>
      <c r="H22" s="35">
        <v>151.79140000000001</v>
      </c>
      <c r="I22" s="35">
        <v>155.70310000000001</v>
      </c>
      <c r="J22" s="35">
        <v>155.16409999999999</v>
      </c>
      <c r="K22" s="35">
        <v>159.1429</v>
      </c>
      <c r="L22" s="35">
        <v>163.9641</v>
      </c>
      <c r="M22" s="46">
        <v>168.22839999999999</v>
      </c>
      <c r="N22" s="51">
        <f>IF(SUM('Total Number of Participants'!B22:M22)&gt;0,'Food Costs'!N22/SUM('Total Number of Participants'!B22:M22)," ")</f>
        <v>149.27054070532728</v>
      </c>
      <c r="O22" s="5"/>
    </row>
    <row r="23" spans="1:15" ht="12" customHeight="1" x14ac:dyDescent="0.25">
      <c r="A23" s="7" t="str">
        <f>'Pregnant Women Participating'!A23</f>
        <v>Virginia</v>
      </c>
      <c r="B23" s="34">
        <v>7.7163000000000004</v>
      </c>
      <c r="C23" s="35">
        <v>50.075600000000001</v>
      </c>
      <c r="D23" s="35">
        <v>72.786500000000004</v>
      </c>
      <c r="E23" s="35">
        <v>12.2758</v>
      </c>
      <c r="F23" s="35">
        <v>73.082899999999995</v>
      </c>
      <c r="G23" s="35">
        <v>74.334900000000005</v>
      </c>
      <c r="H23" s="35">
        <v>34.5749</v>
      </c>
      <c r="I23" s="35">
        <v>74.996700000000004</v>
      </c>
      <c r="J23" s="35">
        <v>54.547499999999999</v>
      </c>
      <c r="K23" s="35">
        <v>36.162300000000002</v>
      </c>
      <c r="L23" s="35">
        <v>76.850999999999999</v>
      </c>
      <c r="M23" s="46">
        <v>56.307000000000002</v>
      </c>
      <c r="N23" s="51">
        <f>IF(SUM('Total Number of Participants'!B23:M23)&gt;0,'Food Costs'!N23/SUM('Total Number of Participants'!B23:M23)," ")</f>
        <v>51.741788703499175</v>
      </c>
      <c r="O23" s="5"/>
    </row>
    <row r="24" spans="1:15" ht="12" customHeight="1" x14ac:dyDescent="0.25">
      <c r="A24" s="7" t="str">
        <f>'Pregnant Women Participating'!A24</f>
        <v>West Virginia</v>
      </c>
      <c r="B24" s="34">
        <v>53.936700000000002</v>
      </c>
      <c r="C24" s="35">
        <v>54.355800000000002</v>
      </c>
      <c r="D24" s="35">
        <v>54.811100000000003</v>
      </c>
      <c r="E24" s="35">
        <v>56.845799999999997</v>
      </c>
      <c r="F24" s="35">
        <v>54.298999999999999</v>
      </c>
      <c r="G24" s="35">
        <v>56.4238</v>
      </c>
      <c r="H24" s="35">
        <v>58.331400000000002</v>
      </c>
      <c r="I24" s="35">
        <v>56.804299999999998</v>
      </c>
      <c r="J24" s="35">
        <v>59.182000000000002</v>
      </c>
      <c r="K24" s="35">
        <v>59.6616</v>
      </c>
      <c r="L24" s="35">
        <v>61.336199999999998</v>
      </c>
      <c r="M24" s="46">
        <v>67.353999999999999</v>
      </c>
      <c r="N24" s="51">
        <f>IF(SUM('Total Number of Participants'!B24:M24)&gt;0,'Food Costs'!N24/SUM('Total Number of Participants'!B24:M24)," ")</f>
        <v>57.742598272698629</v>
      </c>
      <c r="O24" s="5"/>
    </row>
    <row r="25" spans="1:15" s="17" customFormat="1" ht="24.75" customHeight="1" x14ac:dyDescent="0.25">
      <c r="A25" s="14" t="str">
        <f>'Pregnant Women Participating'!A25</f>
        <v>Mid-Atlantic Region</v>
      </c>
      <c r="B25" s="36">
        <v>68.904799999999994</v>
      </c>
      <c r="C25" s="37">
        <v>66.137699999999995</v>
      </c>
      <c r="D25" s="37">
        <v>79.756500000000003</v>
      </c>
      <c r="E25" s="37">
        <v>65.391199999999998</v>
      </c>
      <c r="F25" s="37">
        <v>77.268799999999999</v>
      </c>
      <c r="G25" s="37">
        <v>77.772000000000006</v>
      </c>
      <c r="H25" s="37">
        <v>74.307100000000005</v>
      </c>
      <c r="I25" s="37">
        <v>83.692999999999998</v>
      </c>
      <c r="J25" s="37">
        <v>77.301900000000003</v>
      </c>
      <c r="K25" s="37">
        <v>75.431399999999996</v>
      </c>
      <c r="L25" s="37">
        <v>78.613299999999995</v>
      </c>
      <c r="M25" s="45">
        <v>83.906099999999995</v>
      </c>
      <c r="N25" s="52">
        <f>IF(SUM('Total Number of Participants'!B25:M25)&gt;0,'Food Costs'!N25/SUM('Total Number of Participants'!B25:M25)," ")</f>
        <v>75.73607213524744</v>
      </c>
      <c r="O25" s="5"/>
    </row>
    <row r="26" spans="1:15" ht="12" customHeight="1" x14ac:dyDescent="0.25">
      <c r="A26" s="7" t="str">
        <f>'Pregnant Women Participating'!A26</f>
        <v>Alabama</v>
      </c>
      <c r="B26" s="34">
        <v>52.153799999999997</v>
      </c>
      <c r="C26" s="35">
        <v>54.8322</v>
      </c>
      <c r="D26" s="35">
        <v>50.038400000000003</v>
      </c>
      <c r="E26" s="35">
        <v>65.584999999999994</v>
      </c>
      <c r="F26" s="35">
        <v>50.8431</v>
      </c>
      <c r="G26" s="35">
        <v>49.904400000000003</v>
      </c>
      <c r="H26" s="35">
        <v>86.8904</v>
      </c>
      <c r="I26" s="35">
        <v>32.629300000000001</v>
      </c>
      <c r="J26" s="35">
        <v>49.025100000000002</v>
      </c>
      <c r="K26" s="35">
        <v>64.394900000000007</v>
      </c>
      <c r="L26" s="35">
        <v>52.2986</v>
      </c>
      <c r="M26" s="46">
        <v>64.992400000000004</v>
      </c>
      <c r="N26" s="51">
        <f>IF(SUM('Total Number of Participants'!B26:M26)&gt;0,'Food Costs'!N26/SUM('Total Number of Participants'!B26:M26)," ")</f>
        <v>56.131919255520259</v>
      </c>
      <c r="O26" s="5"/>
    </row>
    <row r="27" spans="1:15" ht="12" customHeight="1" x14ac:dyDescent="0.25">
      <c r="A27" s="7" t="str">
        <f>'Pregnant Women Participating'!A27</f>
        <v>Florida</v>
      </c>
      <c r="B27" s="34">
        <v>59.455599999999997</v>
      </c>
      <c r="C27" s="35">
        <v>63.4328</v>
      </c>
      <c r="D27" s="35">
        <v>80.765100000000004</v>
      </c>
      <c r="E27" s="35">
        <v>65.475999999999999</v>
      </c>
      <c r="F27" s="35">
        <v>37.084899999999998</v>
      </c>
      <c r="G27" s="35">
        <v>72.442300000000003</v>
      </c>
      <c r="H27" s="35">
        <v>65.790599999999998</v>
      </c>
      <c r="I27" s="35">
        <v>63.739699999999999</v>
      </c>
      <c r="J27" s="35">
        <v>56.327399999999997</v>
      </c>
      <c r="K27" s="35">
        <v>74.647199999999998</v>
      </c>
      <c r="L27" s="35">
        <v>69.781899999999993</v>
      </c>
      <c r="M27" s="46">
        <v>66.968500000000006</v>
      </c>
      <c r="N27" s="51">
        <f>IF(SUM('Total Number of Participants'!B27:M27)&gt;0,'Food Costs'!N27/SUM('Total Number of Participants'!B27:M27)," ")</f>
        <v>64.665749248774318</v>
      </c>
      <c r="O27" s="5"/>
    </row>
    <row r="28" spans="1:15" ht="12" customHeight="1" x14ac:dyDescent="0.25">
      <c r="A28" s="7" t="str">
        <f>'Pregnant Women Participating'!A28</f>
        <v>Georgia</v>
      </c>
      <c r="B28" s="34">
        <v>51.263199999999998</v>
      </c>
      <c r="C28" s="35">
        <v>53.875700000000002</v>
      </c>
      <c r="D28" s="35">
        <v>53.905299999999997</v>
      </c>
      <c r="E28" s="35">
        <v>62.196399999999997</v>
      </c>
      <c r="F28" s="35">
        <v>59.946899999999999</v>
      </c>
      <c r="G28" s="35">
        <v>60.344000000000001</v>
      </c>
      <c r="H28" s="35">
        <v>61.851999999999997</v>
      </c>
      <c r="I28" s="35">
        <v>61.411499999999997</v>
      </c>
      <c r="J28" s="35">
        <v>62.848199999999999</v>
      </c>
      <c r="K28" s="35">
        <v>69.701800000000006</v>
      </c>
      <c r="L28" s="35">
        <v>63.003900000000002</v>
      </c>
      <c r="M28" s="46">
        <v>64.913200000000003</v>
      </c>
      <c r="N28" s="51">
        <f>IF(SUM('Total Number of Participants'!B28:M28)&gt;0,'Food Costs'!N28/SUM('Total Number of Participants'!B28:M28)," ")</f>
        <v>60.535776000483843</v>
      </c>
      <c r="O28" s="5"/>
    </row>
    <row r="29" spans="1:15" ht="12" customHeight="1" x14ac:dyDescent="0.25">
      <c r="A29" s="7" t="str">
        <f>'Pregnant Women Participating'!A29</f>
        <v>Kentucky</v>
      </c>
      <c r="B29" s="34">
        <v>56.945099999999996</v>
      </c>
      <c r="C29" s="35">
        <v>57.743499999999997</v>
      </c>
      <c r="D29" s="35">
        <v>59.634599999999999</v>
      </c>
      <c r="E29" s="35">
        <v>61.825099999999999</v>
      </c>
      <c r="F29" s="35">
        <v>58.059399999999997</v>
      </c>
      <c r="G29" s="35">
        <v>59.645400000000002</v>
      </c>
      <c r="H29" s="35">
        <v>60.4602</v>
      </c>
      <c r="I29" s="35">
        <v>60.084000000000003</v>
      </c>
      <c r="J29" s="35">
        <v>61.6922</v>
      </c>
      <c r="K29" s="35">
        <v>62.064399999999999</v>
      </c>
      <c r="L29" s="35">
        <v>62.547699999999999</v>
      </c>
      <c r="M29" s="46">
        <v>60.426099999999998</v>
      </c>
      <c r="N29" s="51">
        <f>IF(SUM('Total Number of Participants'!B29:M29)&gt;0,'Food Costs'!N29/SUM('Total Number of Participants'!B29:M29)," ")</f>
        <v>60.114144050021892</v>
      </c>
      <c r="O29" s="5"/>
    </row>
    <row r="30" spans="1:15" ht="12" customHeight="1" x14ac:dyDescent="0.25">
      <c r="A30" s="7" t="str">
        <f>'Pregnant Women Participating'!A30</f>
        <v>Mississippi</v>
      </c>
      <c r="B30" s="34">
        <v>46.276699999999998</v>
      </c>
      <c r="C30" s="35">
        <v>48.4711</v>
      </c>
      <c r="D30" s="35">
        <v>56.662399999999998</v>
      </c>
      <c r="E30" s="35">
        <v>55.189500000000002</v>
      </c>
      <c r="F30" s="35">
        <v>48.323700000000002</v>
      </c>
      <c r="G30" s="35">
        <v>55.942799999999998</v>
      </c>
      <c r="H30" s="35">
        <v>55.962400000000002</v>
      </c>
      <c r="I30" s="35">
        <v>59.329900000000002</v>
      </c>
      <c r="J30" s="35">
        <v>53.414700000000003</v>
      </c>
      <c r="K30" s="35">
        <v>54.724699999999999</v>
      </c>
      <c r="L30" s="35">
        <v>56.506900000000002</v>
      </c>
      <c r="M30" s="46">
        <v>54.479300000000002</v>
      </c>
      <c r="N30" s="51">
        <f>IF(SUM('Total Number of Participants'!B30:M30)&gt;0,'Food Costs'!N30/SUM('Total Number of Participants'!B30:M30)," ")</f>
        <v>53.799090509714944</v>
      </c>
      <c r="O30" s="5"/>
    </row>
    <row r="31" spans="1:15" ht="12" customHeight="1" x14ac:dyDescent="0.25">
      <c r="A31" s="7" t="str">
        <f>'Pregnant Women Participating'!A31</f>
        <v>North Carolina</v>
      </c>
      <c r="B31" s="34">
        <v>48.779800000000002</v>
      </c>
      <c r="C31" s="35">
        <v>51.921599999999998</v>
      </c>
      <c r="D31" s="35">
        <v>59.142200000000003</v>
      </c>
      <c r="E31" s="35">
        <v>59.040199999999999</v>
      </c>
      <c r="F31" s="35">
        <v>57.9253</v>
      </c>
      <c r="G31" s="35">
        <v>58.1524</v>
      </c>
      <c r="H31" s="35">
        <v>58.135300000000001</v>
      </c>
      <c r="I31" s="35">
        <v>60.466000000000001</v>
      </c>
      <c r="J31" s="35">
        <v>59.727400000000003</v>
      </c>
      <c r="K31" s="35">
        <v>61.503300000000003</v>
      </c>
      <c r="L31" s="35">
        <v>53.984099999999998</v>
      </c>
      <c r="M31" s="46">
        <v>69.907899999999998</v>
      </c>
      <c r="N31" s="51">
        <f>IF(SUM('Total Number of Participants'!B31:M31)&gt;0,'Food Costs'!N31/SUM('Total Number of Participants'!B31:M31)," ")</f>
        <v>58.321718643545985</v>
      </c>
      <c r="O31" s="5"/>
    </row>
    <row r="32" spans="1:15" ht="12" customHeight="1" x14ac:dyDescent="0.25">
      <c r="A32" s="7" t="str">
        <f>'Pregnant Women Participating'!A32</f>
        <v>South Carolina</v>
      </c>
      <c r="B32" s="34">
        <v>35.352400000000003</v>
      </c>
      <c r="C32" s="35">
        <v>48.3446</v>
      </c>
      <c r="D32" s="35">
        <v>76.548599999999993</v>
      </c>
      <c r="E32" s="35">
        <v>34.165900000000001</v>
      </c>
      <c r="F32" s="35">
        <v>47.4223</v>
      </c>
      <c r="G32" s="35">
        <v>53.3628</v>
      </c>
      <c r="H32" s="35">
        <v>51.227899999999998</v>
      </c>
      <c r="I32" s="35">
        <v>55.2742</v>
      </c>
      <c r="J32" s="35">
        <v>58.648499999999999</v>
      </c>
      <c r="K32" s="35">
        <v>59.922499999999999</v>
      </c>
      <c r="L32" s="35">
        <v>63.535400000000003</v>
      </c>
      <c r="M32" s="46">
        <v>54.491999999999997</v>
      </c>
      <c r="N32" s="51">
        <f>IF(SUM('Total Number of Participants'!B32:M32)&gt;0,'Food Costs'!N32/SUM('Total Number of Participants'!B32:M32)," ")</f>
        <v>53.201483308586369</v>
      </c>
      <c r="O32" s="5"/>
    </row>
    <row r="33" spans="1:15" ht="12" customHeight="1" x14ac:dyDescent="0.25">
      <c r="A33" s="7" t="str">
        <f>'Pregnant Women Participating'!A33</f>
        <v>Tennessee</v>
      </c>
      <c r="B33" s="34">
        <v>82.332099999999997</v>
      </c>
      <c r="C33" s="35">
        <v>22.9983</v>
      </c>
      <c r="D33" s="35">
        <v>86.706800000000001</v>
      </c>
      <c r="E33" s="35">
        <v>30.234999999999999</v>
      </c>
      <c r="F33" s="35">
        <v>49.311100000000003</v>
      </c>
      <c r="G33" s="35">
        <v>59.871899999999997</v>
      </c>
      <c r="H33" s="35">
        <v>55.616199999999999</v>
      </c>
      <c r="I33" s="35">
        <v>55.221800000000002</v>
      </c>
      <c r="J33" s="35">
        <v>57.061399999999999</v>
      </c>
      <c r="K33" s="35">
        <v>59.282200000000003</v>
      </c>
      <c r="L33" s="35">
        <v>59.753599999999999</v>
      </c>
      <c r="M33" s="46">
        <v>60.640799999999999</v>
      </c>
      <c r="N33" s="51">
        <f>IF(SUM('Total Number of Participants'!B33:M33)&gt;0,'Food Costs'!N33/SUM('Total Number of Participants'!B33:M33)," ")</f>
        <v>56.661935613910366</v>
      </c>
      <c r="O33" s="5"/>
    </row>
    <row r="34" spans="1:15" ht="12" customHeight="1" x14ac:dyDescent="0.25">
      <c r="A34" s="7" t="str">
        <f>'Pregnant Women Participating'!A34</f>
        <v>Choctaw Indians, MS</v>
      </c>
      <c r="B34" s="34">
        <v>-130.68520000000001</v>
      </c>
      <c r="C34" s="35">
        <v>14.5997</v>
      </c>
      <c r="D34" s="35">
        <v>68.166700000000006</v>
      </c>
      <c r="E34" s="35">
        <v>4.2431999999999999</v>
      </c>
      <c r="F34" s="35">
        <v>41.134099999999997</v>
      </c>
      <c r="G34" s="35">
        <v>41.703499999999998</v>
      </c>
      <c r="H34" s="35">
        <v>49.601700000000001</v>
      </c>
      <c r="I34" s="35">
        <v>54.172800000000002</v>
      </c>
      <c r="J34" s="35">
        <v>49.896599999999999</v>
      </c>
      <c r="K34" s="35">
        <v>48.692399999999999</v>
      </c>
      <c r="L34" s="35">
        <v>44.399000000000001</v>
      </c>
      <c r="M34" s="46">
        <v>50.396599999999999</v>
      </c>
      <c r="N34" s="51">
        <f>IF(SUM('Total Number of Participants'!B34:M34)&gt;0,'Food Costs'!N34/SUM('Total Number of Participants'!B34:M34)," ")</f>
        <v>29.245034726453028</v>
      </c>
      <c r="O34" s="5"/>
    </row>
    <row r="35" spans="1:15" ht="12" customHeight="1" x14ac:dyDescent="0.25">
      <c r="A35" s="7" t="str">
        <f>'Pregnant Women Participating'!A35</f>
        <v>Eastern Cherokee, NC</v>
      </c>
      <c r="B35" s="34">
        <v>47.104300000000002</v>
      </c>
      <c r="C35" s="35">
        <v>47.412399999999998</v>
      </c>
      <c r="D35" s="35">
        <v>52.317599999999999</v>
      </c>
      <c r="E35" s="35">
        <v>58.799100000000003</v>
      </c>
      <c r="F35" s="35">
        <v>51.793300000000002</v>
      </c>
      <c r="G35" s="35">
        <v>56.252800000000001</v>
      </c>
      <c r="H35" s="35">
        <v>54.409300000000002</v>
      </c>
      <c r="I35" s="35">
        <v>57.390599999999999</v>
      </c>
      <c r="J35" s="35">
        <v>56.668199999999999</v>
      </c>
      <c r="K35" s="35">
        <v>59.974899999999998</v>
      </c>
      <c r="L35" s="35">
        <v>55.551200000000001</v>
      </c>
      <c r="M35" s="46">
        <v>58.236199999999997</v>
      </c>
      <c r="N35" s="51">
        <f>IF(SUM('Total Number of Participants'!B35:M35)&gt;0,'Food Costs'!N35/SUM('Total Number of Participants'!B35:M35)," ")</f>
        <v>54.69729425028185</v>
      </c>
      <c r="O35" s="5"/>
    </row>
    <row r="36" spans="1:15" s="17" customFormat="1" ht="24.75" customHeight="1" x14ac:dyDescent="0.25">
      <c r="A36" s="14" t="str">
        <f>'Pregnant Women Participating'!A36</f>
        <v>Southeast Region</v>
      </c>
      <c r="B36" s="36">
        <v>55.450800000000001</v>
      </c>
      <c r="C36" s="37">
        <v>53.107900000000001</v>
      </c>
      <c r="D36" s="37">
        <v>67.905799999999999</v>
      </c>
      <c r="E36" s="37">
        <v>57.497599999999998</v>
      </c>
      <c r="F36" s="37">
        <v>49.428100000000001</v>
      </c>
      <c r="G36" s="37">
        <v>62.040700000000001</v>
      </c>
      <c r="H36" s="37">
        <v>62.645499999999998</v>
      </c>
      <c r="I36" s="37">
        <v>58.4512</v>
      </c>
      <c r="J36" s="37">
        <v>57.918799999999997</v>
      </c>
      <c r="K36" s="37">
        <v>66.408900000000003</v>
      </c>
      <c r="L36" s="37">
        <v>61.9955</v>
      </c>
      <c r="M36" s="45">
        <v>64.475800000000007</v>
      </c>
      <c r="N36" s="52">
        <f>IF(SUM('Total Number of Participants'!B36:M36)&gt;0,'Food Costs'!N36/SUM('Total Number of Participants'!B36:M36)," ")</f>
        <v>59.815220286383465</v>
      </c>
      <c r="O36" s="5"/>
    </row>
    <row r="37" spans="1:15" ht="12" customHeight="1" x14ac:dyDescent="0.25">
      <c r="A37" s="7" t="str">
        <f>'Pregnant Women Participating'!A37</f>
        <v>Illinois</v>
      </c>
      <c r="B37" s="34">
        <v>64.229200000000006</v>
      </c>
      <c r="C37" s="35">
        <v>67.185299999999998</v>
      </c>
      <c r="D37" s="35">
        <v>60.625100000000003</v>
      </c>
      <c r="E37" s="35">
        <v>70.020399999999995</v>
      </c>
      <c r="F37" s="35">
        <v>54.387500000000003</v>
      </c>
      <c r="G37" s="35">
        <v>58.585999999999999</v>
      </c>
      <c r="H37" s="35">
        <v>80.465299999999999</v>
      </c>
      <c r="I37" s="35">
        <v>58.4831</v>
      </c>
      <c r="J37" s="35">
        <v>67.53</v>
      </c>
      <c r="K37" s="35">
        <v>64.041200000000003</v>
      </c>
      <c r="L37" s="35">
        <v>65.722300000000004</v>
      </c>
      <c r="M37" s="46">
        <v>64.8155</v>
      </c>
      <c r="N37" s="51">
        <f>IF(SUM('Total Number of Participants'!B37:M37)&gt;0,'Food Costs'!N37/SUM('Total Number of Participants'!B37:M37)," ")</f>
        <v>64.687821465014096</v>
      </c>
      <c r="O37" s="5"/>
    </row>
    <row r="38" spans="1:15" ht="12" customHeight="1" x14ac:dyDescent="0.25">
      <c r="A38" s="7" t="str">
        <f>'Pregnant Women Participating'!A38</f>
        <v>Indiana</v>
      </c>
      <c r="B38" s="34">
        <v>56.614100000000001</v>
      </c>
      <c r="C38" s="35">
        <v>54.891599999999997</v>
      </c>
      <c r="D38" s="35">
        <v>69.076499999999996</v>
      </c>
      <c r="E38" s="35">
        <v>81.164900000000003</v>
      </c>
      <c r="F38" s="35">
        <v>77.046099999999996</v>
      </c>
      <c r="G38" s="35">
        <v>12.201000000000001</v>
      </c>
      <c r="H38" s="35">
        <v>68.220600000000005</v>
      </c>
      <c r="I38" s="35">
        <v>78.380099999999999</v>
      </c>
      <c r="J38" s="35">
        <v>31.659099999999999</v>
      </c>
      <c r="K38" s="35">
        <v>69.979399999999998</v>
      </c>
      <c r="L38" s="35">
        <v>58.9208</v>
      </c>
      <c r="M38" s="46">
        <v>61.6646</v>
      </c>
      <c r="N38" s="51">
        <f>IF(SUM('Total Number of Participants'!B38:M38)&gt;0,'Food Costs'!N38/SUM('Total Number of Participants'!B38:M38)," ")</f>
        <v>59.9656985622576</v>
      </c>
      <c r="O38" s="5"/>
    </row>
    <row r="39" spans="1:15" ht="12" customHeight="1" x14ac:dyDescent="0.25">
      <c r="A39" s="7" t="str">
        <f>'Pregnant Women Participating'!A39</f>
        <v>Iowa</v>
      </c>
      <c r="B39" s="34">
        <v>54.5167</v>
      </c>
      <c r="C39" s="35">
        <v>54.683399999999999</v>
      </c>
      <c r="D39" s="35">
        <v>54.4758</v>
      </c>
      <c r="E39" s="35">
        <v>55.100700000000003</v>
      </c>
      <c r="F39" s="35">
        <v>52.878</v>
      </c>
      <c r="G39" s="35">
        <v>52.767800000000001</v>
      </c>
      <c r="H39" s="35">
        <v>55.140700000000002</v>
      </c>
      <c r="I39" s="35">
        <v>53.936500000000002</v>
      </c>
      <c r="J39" s="35">
        <v>53.165700000000001</v>
      </c>
      <c r="K39" s="35">
        <v>56.5715</v>
      </c>
      <c r="L39" s="35">
        <v>55.365600000000001</v>
      </c>
      <c r="M39" s="46">
        <v>54.839199999999998</v>
      </c>
      <c r="N39" s="51">
        <f>IF(SUM('Total Number of Participants'!B39:M39)&gt;0,'Food Costs'!N39/SUM('Total Number of Participants'!B39:M39)," ")</f>
        <v>54.454127015006833</v>
      </c>
      <c r="O39" s="5"/>
    </row>
    <row r="40" spans="1:15" ht="12" customHeight="1" x14ac:dyDescent="0.25">
      <c r="A40" s="7" t="str">
        <f>'Pregnant Women Participating'!A40</f>
        <v>Michigan</v>
      </c>
      <c r="B40" s="34">
        <v>52.7089</v>
      </c>
      <c r="C40" s="35">
        <v>51.2515</v>
      </c>
      <c r="D40" s="35">
        <v>51.516300000000001</v>
      </c>
      <c r="E40" s="35">
        <v>61.924999999999997</v>
      </c>
      <c r="F40" s="35">
        <v>51.1479</v>
      </c>
      <c r="G40" s="35">
        <v>51.863</v>
      </c>
      <c r="H40" s="35">
        <v>58.672699999999999</v>
      </c>
      <c r="I40" s="35">
        <v>57.859699999999997</v>
      </c>
      <c r="J40" s="35">
        <v>50.787100000000002</v>
      </c>
      <c r="K40" s="35">
        <v>64.0578</v>
      </c>
      <c r="L40" s="35">
        <v>56.118400000000001</v>
      </c>
      <c r="M40" s="46">
        <v>62.808900000000001</v>
      </c>
      <c r="N40" s="51">
        <f>IF(SUM('Total Number of Participants'!B40:M40)&gt;0,'Food Costs'!N40/SUM('Total Number of Participants'!B40:M40)," ")</f>
        <v>55.847444538577456</v>
      </c>
      <c r="O40" s="5"/>
    </row>
    <row r="41" spans="1:15" ht="12" customHeight="1" x14ac:dyDescent="0.25">
      <c r="A41" s="7" t="str">
        <f>'Pregnant Women Participating'!A41</f>
        <v>Minnesota</v>
      </c>
      <c r="B41" s="34">
        <v>54.287999999999997</v>
      </c>
      <c r="C41" s="35">
        <v>55.955100000000002</v>
      </c>
      <c r="D41" s="35">
        <v>55.929200000000002</v>
      </c>
      <c r="E41" s="35">
        <v>56.91</v>
      </c>
      <c r="F41" s="35">
        <v>55.188200000000002</v>
      </c>
      <c r="G41" s="35">
        <v>55.550699999999999</v>
      </c>
      <c r="H41" s="35">
        <v>57.186300000000003</v>
      </c>
      <c r="I41" s="35">
        <v>55.418799999999997</v>
      </c>
      <c r="J41" s="35">
        <v>56.4084</v>
      </c>
      <c r="K41" s="35">
        <v>56.745600000000003</v>
      </c>
      <c r="L41" s="35">
        <v>57.995699999999999</v>
      </c>
      <c r="M41" s="46">
        <v>57.623399999999997</v>
      </c>
      <c r="N41" s="51">
        <f>IF(SUM('Total Number of Participants'!B41:M41)&gt;0,'Food Costs'!N41/SUM('Total Number of Participants'!B41:M41)," ")</f>
        <v>56.2663555476583</v>
      </c>
      <c r="O41" s="5"/>
    </row>
    <row r="42" spans="1:15" ht="12" customHeight="1" x14ac:dyDescent="0.25">
      <c r="A42" s="7" t="str">
        <f>'Pregnant Women Participating'!A42</f>
        <v>Ohio</v>
      </c>
      <c r="B42" s="34">
        <v>21.695699999999999</v>
      </c>
      <c r="C42" s="35">
        <v>52.398499999999999</v>
      </c>
      <c r="D42" s="35">
        <v>76.231200000000001</v>
      </c>
      <c r="E42" s="35">
        <v>54.660299999999999</v>
      </c>
      <c r="F42" s="35">
        <v>56.637500000000003</v>
      </c>
      <c r="G42" s="35">
        <v>53.715000000000003</v>
      </c>
      <c r="H42" s="35">
        <v>58.3185</v>
      </c>
      <c r="I42" s="35">
        <v>58.223300000000002</v>
      </c>
      <c r="J42" s="35">
        <v>60.060400000000001</v>
      </c>
      <c r="K42" s="35">
        <v>60.605200000000004</v>
      </c>
      <c r="L42" s="35">
        <v>62.735999999999997</v>
      </c>
      <c r="M42" s="46">
        <v>58.928199999999997</v>
      </c>
      <c r="N42" s="51">
        <f>IF(SUM('Total Number of Participants'!B42:M42)&gt;0,'Food Costs'!N42/SUM('Total Number of Participants'!B42:M42)," ")</f>
        <v>56.104444180395284</v>
      </c>
      <c r="O42" s="5"/>
    </row>
    <row r="43" spans="1:15" ht="12" customHeight="1" x14ac:dyDescent="0.25">
      <c r="A43" s="7" t="str">
        <f>'Pregnant Women Participating'!A43</f>
        <v>Wisconsin</v>
      </c>
      <c r="B43" s="34">
        <v>67.954400000000007</v>
      </c>
      <c r="C43" s="35">
        <v>45.181399999999996</v>
      </c>
      <c r="D43" s="35">
        <v>45.703299999999999</v>
      </c>
      <c r="E43" s="35">
        <v>24.0017</v>
      </c>
      <c r="F43" s="35">
        <v>44.633600000000001</v>
      </c>
      <c r="G43" s="35">
        <v>46.027900000000002</v>
      </c>
      <c r="H43" s="35">
        <v>47.777099999999997</v>
      </c>
      <c r="I43" s="35">
        <v>47.425800000000002</v>
      </c>
      <c r="J43" s="35">
        <v>48.285600000000002</v>
      </c>
      <c r="K43" s="35">
        <v>49.5944</v>
      </c>
      <c r="L43" s="35">
        <v>49.277900000000002</v>
      </c>
      <c r="M43" s="46">
        <v>48.79</v>
      </c>
      <c r="N43" s="51">
        <f>IF(SUM('Total Number of Participants'!B43:M43)&gt;0,'Food Costs'!N43/SUM('Total Number of Participants'!B43:M43)," ")</f>
        <v>47.089732232444874</v>
      </c>
      <c r="O43" s="5"/>
    </row>
    <row r="44" spans="1:15" s="17" customFormat="1" ht="24.75" customHeight="1" x14ac:dyDescent="0.25">
      <c r="A44" s="14" t="str">
        <f>'Pregnant Women Participating'!A44</f>
        <v>Midwest Region</v>
      </c>
      <c r="B44" s="36">
        <v>51.139099999999999</v>
      </c>
      <c r="C44" s="37">
        <v>54.954599999999999</v>
      </c>
      <c r="D44" s="37">
        <v>60.695900000000002</v>
      </c>
      <c r="E44" s="37">
        <v>60.350900000000003</v>
      </c>
      <c r="F44" s="37">
        <v>56.829300000000003</v>
      </c>
      <c r="G44" s="37">
        <v>46.905799999999999</v>
      </c>
      <c r="H44" s="37">
        <v>62.607700000000001</v>
      </c>
      <c r="I44" s="37">
        <v>59.818600000000004</v>
      </c>
      <c r="J44" s="37">
        <v>52.997399999999999</v>
      </c>
      <c r="K44" s="37">
        <v>61.672499999999999</v>
      </c>
      <c r="L44" s="37">
        <v>59.062600000000003</v>
      </c>
      <c r="M44" s="45">
        <v>59.818199999999997</v>
      </c>
      <c r="N44" s="52">
        <f>IF(SUM('Total Number of Participants'!B44:M44)&gt;0,'Food Costs'!N44/SUM('Total Number of Participants'!B44:M44)," ")</f>
        <v>57.238386531352766</v>
      </c>
      <c r="O44" s="5"/>
    </row>
    <row r="45" spans="1:15" ht="12" customHeight="1" x14ac:dyDescent="0.25">
      <c r="A45" s="7" t="str">
        <f>'Pregnant Women Participating'!A45</f>
        <v>Arizona</v>
      </c>
      <c r="B45" s="34">
        <v>54.367400000000004</v>
      </c>
      <c r="C45" s="35">
        <v>54.6509</v>
      </c>
      <c r="D45" s="35">
        <v>55.711199999999998</v>
      </c>
      <c r="E45" s="35">
        <v>57.329799999999999</v>
      </c>
      <c r="F45" s="35">
        <v>55.318100000000001</v>
      </c>
      <c r="G45" s="35">
        <v>57.3371</v>
      </c>
      <c r="H45" s="35">
        <v>57.991799999999998</v>
      </c>
      <c r="I45" s="35">
        <v>56.798499999999997</v>
      </c>
      <c r="J45" s="35">
        <v>58.498899999999999</v>
      </c>
      <c r="K45" s="35">
        <v>59.820999999999998</v>
      </c>
      <c r="L45" s="35">
        <v>61.47</v>
      </c>
      <c r="M45" s="46">
        <v>59.199800000000003</v>
      </c>
      <c r="N45" s="51">
        <f>IF(SUM('Total Number of Participants'!B45:M45)&gt;0,'Food Costs'!N45/SUM('Total Number of Participants'!B45:M45)," ")</f>
        <v>57.423632517199749</v>
      </c>
      <c r="O45" s="5"/>
    </row>
    <row r="46" spans="1:15" ht="12" customHeight="1" x14ac:dyDescent="0.25">
      <c r="A46" s="7" t="str">
        <f>'Pregnant Women Participating'!A46</f>
        <v>Arkansas</v>
      </c>
      <c r="B46" s="34">
        <v>36.292700000000004</v>
      </c>
      <c r="C46" s="35">
        <v>40.1128</v>
      </c>
      <c r="D46" s="35">
        <v>59.3703</v>
      </c>
      <c r="E46" s="35">
        <v>62.085599999999999</v>
      </c>
      <c r="F46" s="35">
        <v>58.054000000000002</v>
      </c>
      <c r="G46" s="35">
        <v>75.845100000000002</v>
      </c>
      <c r="H46" s="35">
        <v>61.109299999999998</v>
      </c>
      <c r="I46" s="35">
        <v>59.986199999999997</v>
      </c>
      <c r="J46" s="35">
        <v>53.8521</v>
      </c>
      <c r="K46" s="35">
        <v>87.274199999999993</v>
      </c>
      <c r="L46" s="35">
        <v>57.730899999999998</v>
      </c>
      <c r="M46" s="46">
        <v>64.235399999999998</v>
      </c>
      <c r="N46" s="51">
        <f>IF(SUM('Total Number of Participants'!B46:M46)&gt;0,'Food Costs'!N46/SUM('Total Number of Participants'!B46:M46)," ")</f>
        <v>59.810605619334069</v>
      </c>
      <c r="O46" s="5"/>
    </row>
    <row r="47" spans="1:15" ht="12" customHeight="1" x14ac:dyDescent="0.25">
      <c r="A47" s="7" t="str">
        <f>'Pregnant Women Participating'!A47</f>
        <v>Louisiana</v>
      </c>
      <c r="B47" s="34">
        <v>48.355699999999999</v>
      </c>
      <c r="C47" s="35">
        <v>50.876600000000003</v>
      </c>
      <c r="D47" s="35">
        <v>73.975300000000004</v>
      </c>
      <c r="E47" s="35">
        <v>32.589300000000001</v>
      </c>
      <c r="F47" s="35">
        <v>58.744999999999997</v>
      </c>
      <c r="G47" s="35">
        <v>56.467599999999997</v>
      </c>
      <c r="H47" s="35">
        <v>63.704700000000003</v>
      </c>
      <c r="I47" s="35">
        <v>87.858900000000006</v>
      </c>
      <c r="J47" s="35">
        <v>37.5822</v>
      </c>
      <c r="K47" s="35">
        <v>64.537999999999997</v>
      </c>
      <c r="L47" s="35">
        <v>68.128100000000003</v>
      </c>
      <c r="M47" s="46">
        <v>75.752499999999998</v>
      </c>
      <c r="N47" s="51">
        <f>IF(SUM('Total Number of Participants'!B47:M47)&gt;0,'Food Costs'!N47/SUM('Total Number of Participants'!B47:M47)," ")</f>
        <v>59.999024734290714</v>
      </c>
      <c r="O47" s="5"/>
    </row>
    <row r="48" spans="1:15" ht="12" customHeight="1" x14ac:dyDescent="0.25">
      <c r="A48" s="7" t="str">
        <f>'Pregnant Women Participating'!A48</f>
        <v>New Mexico</v>
      </c>
      <c r="B48" s="34">
        <v>45.526899999999998</v>
      </c>
      <c r="C48" s="35">
        <v>53.982799999999997</v>
      </c>
      <c r="D48" s="35">
        <v>56.342100000000002</v>
      </c>
      <c r="E48" s="35">
        <v>61.4024</v>
      </c>
      <c r="F48" s="35">
        <v>61.063899999999997</v>
      </c>
      <c r="G48" s="35">
        <v>60.308700000000002</v>
      </c>
      <c r="H48" s="35">
        <v>62.887799999999999</v>
      </c>
      <c r="I48" s="35">
        <v>63.3384</v>
      </c>
      <c r="J48" s="35">
        <v>63.662599999999998</v>
      </c>
      <c r="K48" s="35">
        <v>66.5107</v>
      </c>
      <c r="L48" s="35">
        <v>64.103399999999993</v>
      </c>
      <c r="M48" s="46">
        <v>65.0749</v>
      </c>
      <c r="N48" s="51">
        <f>IF(SUM('Total Number of Participants'!B48:M48)&gt;0,'Food Costs'!N48/SUM('Total Number of Participants'!B48:M48)," ")</f>
        <v>60.444710643182127</v>
      </c>
      <c r="O48" s="5"/>
    </row>
    <row r="49" spans="1:15" ht="12" customHeight="1" x14ac:dyDescent="0.25">
      <c r="A49" s="7" t="str">
        <f>'Pregnant Women Participating'!A49</f>
        <v>Oklahoma</v>
      </c>
      <c r="B49" s="34">
        <v>47.059600000000003</v>
      </c>
      <c r="C49" s="35">
        <v>44.375700000000002</v>
      </c>
      <c r="D49" s="35">
        <v>47.494300000000003</v>
      </c>
      <c r="E49" s="35">
        <v>49.8369</v>
      </c>
      <c r="F49" s="35">
        <v>42.639400000000002</v>
      </c>
      <c r="G49" s="35">
        <v>49.887799999999999</v>
      </c>
      <c r="H49" s="35">
        <v>47.940100000000001</v>
      </c>
      <c r="I49" s="35">
        <v>46.4529</v>
      </c>
      <c r="J49" s="35">
        <v>41.588999999999999</v>
      </c>
      <c r="K49" s="35">
        <v>49.785899999999998</v>
      </c>
      <c r="L49" s="35">
        <v>51.121200000000002</v>
      </c>
      <c r="M49" s="46">
        <v>49.649700000000003</v>
      </c>
      <c r="N49" s="51">
        <f>IF(SUM('Total Number of Participants'!B49:M49)&gt;0,'Food Costs'!N49/SUM('Total Number of Participants'!B49:M49)," ")</f>
        <v>47.335204820219886</v>
      </c>
      <c r="O49" s="5"/>
    </row>
    <row r="50" spans="1:15" ht="12" customHeight="1" x14ac:dyDescent="0.25">
      <c r="A50" s="7" t="str">
        <f>'Pregnant Women Participating'!A50</f>
        <v>Texas</v>
      </c>
      <c r="B50" s="34">
        <v>20.589700000000001</v>
      </c>
      <c r="C50" s="35">
        <v>40.767899999999997</v>
      </c>
      <c r="D50" s="35">
        <v>53.402200000000001</v>
      </c>
      <c r="E50" s="35">
        <v>47.281500000000001</v>
      </c>
      <c r="F50" s="35">
        <v>47.372399999999999</v>
      </c>
      <c r="G50" s="35">
        <v>43.267299999999999</v>
      </c>
      <c r="H50" s="35">
        <v>49.466000000000001</v>
      </c>
      <c r="I50" s="35">
        <v>50.315100000000001</v>
      </c>
      <c r="J50" s="35">
        <v>45.923999999999999</v>
      </c>
      <c r="K50" s="35">
        <v>52.431800000000003</v>
      </c>
      <c r="L50" s="35">
        <v>45.7911</v>
      </c>
      <c r="M50" s="46">
        <v>63.913600000000002</v>
      </c>
      <c r="N50" s="51">
        <f>IF(SUM('Total Number of Participants'!B50:M50)&gt;0,'Food Costs'!N50/SUM('Total Number of Participants'!B50:M50)," ")</f>
        <v>46.712622529794139</v>
      </c>
      <c r="O50" s="5"/>
    </row>
    <row r="51" spans="1:15" ht="12" customHeight="1" x14ac:dyDescent="0.25">
      <c r="A51" s="7" t="str">
        <f>'Pregnant Women Participating'!A51</f>
        <v>Utah</v>
      </c>
      <c r="B51" s="34">
        <v>52.9801</v>
      </c>
      <c r="C51" s="35">
        <v>54.625599999999999</v>
      </c>
      <c r="D51" s="35">
        <v>55.1357</v>
      </c>
      <c r="E51" s="35">
        <v>63.981299999999997</v>
      </c>
      <c r="F51" s="35">
        <v>56.854799999999997</v>
      </c>
      <c r="G51" s="35">
        <v>57.55</v>
      </c>
      <c r="H51" s="35">
        <v>61.536999999999999</v>
      </c>
      <c r="I51" s="35">
        <v>62.9602</v>
      </c>
      <c r="J51" s="35">
        <v>60.479900000000001</v>
      </c>
      <c r="K51" s="35">
        <v>58.413800000000002</v>
      </c>
      <c r="L51" s="35">
        <v>58.6325</v>
      </c>
      <c r="M51" s="46">
        <v>65.28</v>
      </c>
      <c r="N51" s="51">
        <f>IF(SUM('Total Number of Participants'!B51:M51)&gt;0,'Food Costs'!N51/SUM('Total Number of Participants'!B51:M51)," ")</f>
        <v>59.089327023335862</v>
      </c>
      <c r="O51" s="5"/>
    </row>
    <row r="52" spans="1:15" ht="12" customHeight="1" x14ac:dyDescent="0.25">
      <c r="A52" s="7" t="str">
        <f>'Pregnant Women Participating'!A52</f>
        <v>Inter-Tribal Council, AZ</v>
      </c>
      <c r="B52" s="34">
        <v>24.840299999999999</v>
      </c>
      <c r="C52" s="35">
        <v>48.473300000000002</v>
      </c>
      <c r="D52" s="35">
        <v>50.290799999999997</v>
      </c>
      <c r="E52" s="35">
        <v>30.432200000000002</v>
      </c>
      <c r="F52" s="35">
        <v>70.513800000000003</v>
      </c>
      <c r="G52" s="35">
        <v>50.961599999999997</v>
      </c>
      <c r="H52" s="35">
        <v>53.449800000000003</v>
      </c>
      <c r="I52" s="35">
        <v>53.1173</v>
      </c>
      <c r="J52" s="35">
        <v>54.555700000000002</v>
      </c>
      <c r="K52" s="35">
        <v>56.158999999999999</v>
      </c>
      <c r="L52" s="35">
        <v>56.410499999999999</v>
      </c>
      <c r="M52" s="46">
        <v>53.564599999999999</v>
      </c>
      <c r="N52" s="51">
        <f>IF(SUM('Total Number of Participants'!B52:M52)&gt;0,'Food Costs'!N52/SUM('Total Number of Participants'!B52:M52)," ")</f>
        <v>50.33844921751917</v>
      </c>
      <c r="O52" s="5"/>
    </row>
    <row r="53" spans="1:15" ht="12" customHeight="1" x14ac:dyDescent="0.25">
      <c r="A53" s="7" t="str">
        <f>'Pregnant Women Participating'!A53</f>
        <v>Navajo Nation, AZ</v>
      </c>
      <c r="B53" s="34">
        <v>60.912300000000002</v>
      </c>
      <c r="C53" s="35">
        <v>63.415100000000002</v>
      </c>
      <c r="D53" s="35">
        <v>63.0441</v>
      </c>
      <c r="E53" s="35">
        <v>67.364199999999997</v>
      </c>
      <c r="F53" s="35">
        <v>56.958599999999997</v>
      </c>
      <c r="G53" s="35">
        <v>63.375399999999999</v>
      </c>
      <c r="H53" s="35">
        <v>63.302799999999998</v>
      </c>
      <c r="I53" s="35">
        <v>65.770600000000002</v>
      </c>
      <c r="J53" s="35">
        <v>64.380499999999998</v>
      </c>
      <c r="K53" s="35">
        <v>67.504999999999995</v>
      </c>
      <c r="L53" s="35">
        <v>62.991700000000002</v>
      </c>
      <c r="M53" s="46">
        <v>64.677400000000006</v>
      </c>
      <c r="N53" s="51">
        <f>IF(SUM('Total Number of Participants'!B53:M53)&gt;0,'Food Costs'!N53/SUM('Total Number of Participants'!B53:M53)," ")</f>
        <v>63.660553058063542</v>
      </c>
      <c r="O53" s="5"/>
    </row>
    <row r="54" spans="1:15" ht="12" customHeight="1" x14ac:dyDescent="0.25">
      <c r="A54" s="7" t="str">
        <f>'Pregnant Women Participating'!A54</f>
        <v>Acoma, Canoncito &amp; Laguna, NM</v>
      </c>
      <c r="B54" s="34">
        <v>68.749099999999999</v>
      </c>
      <c r="C54" s="35">
        <v>36.912799999999997</v>
      </c>
      <c r="D54" s="35">
        <v>76.982600000000005</v>
      </c>
      <c r="E54" s="35">
        <v>59.375</v>
      </c>
      <c r="F54" s="35">
        <v>92</v>
      </c>
      <c r="G54" s="35">
        <v>50.108199999999997</v>
      </c>
      <c r="H54" s="35">
        <v>61.054400000000001</v>
      </c>
      <c r="I54" s="35">
        <v>71.470399999999998</v>
      </c>
      <c r="J54" s="35">
        <v>50.368099999999998</v>
      </c>
      <c r="K54" s="35">
        <v>90</v>
      </c>
      <c r="L54" s="35">
        <v>48.2759</v>
      </c>
      <c r="M54" s="46">
        <v>54.554099999999998</v>
      </c>
      <c r="N54" s="51">
        <f>IF(SUM('Total Number of Participants'!B54:M54)&gt;0,'Food Costs'!N54/SUM('Total Number of Participants'!B54:M54)," ")</f>
        <v>63.270225187656379</v>
      </c>
      <c r="O54" s="5"/>
    </row>
    <row r="55" spans="1:15" ht="12" customHeight="1" x14ac:dyDescent="0.25">
      <c r="A55" s="7" t="str">
        <f>'Pregnant Women Participating'!A55</f>
        <v>Eight Northern Pueblos, NM</v>
      </c>
      <c r="B55" s="34">
        <v>77.329499999999996</v>
      </c>
      <c r="C55" s="35">
        <v>72.645099999999999</v>
      </c>
      <c r="D55" s="35">
        <v>66.881900000000002</v>
      </c>
      <c r="E55" s="35">
        <v>82.464200000000005</v>
      </c>
      <c r="F55" s="35">
        <v>81.823099999999997</v>
      </c>
      <c r="G55" s="35">
        <v>77.094499999999996</v>
      </c>
      <c r="H55" s="35">
        <v>70.864699999999999</v>
      </c>
      <c r="I55" s="35">
        <v>81.317400000000006</v>
      </c>
      <c r="J55" s="35">
        <v>72.650800000000004</v>
      </c>
      <c r="K55" s="35">
        <v>79.760300000000001</v>
      </c>
      <c r="L55" s="35">
        <v>69.982299999999995</v>
      </c>
      <c r="M55" s="46">
        <v>69.7898</v>
      </c>
      <c r="N55" s="51">
        <f>IF(SUM('Total Number of Participants'!B55:M55)&gt;0,'Food Costs'!N55/SUM('Total Number of Participants'!B55:M55)," ")</f>
        <v>75.12835020845742</v>
      </c>
      <c r="O55" s="5"/>
    </row>
    <row r="56" spans="1:15" ht="12" customHeight="1" x14ac:dyDescent="0.25">
      <c r="A56" s="7" t="str">
        <f>'Pregnant Women Participating'!A56</f>
        <v>Five Sandoval Pueblos, NM</v>
      </c>
      <c r="B56" s="34">
        <v>87.047899999999998</v>
      </c>
      <c r="C56" s="35">
        <v>68.382599999999996</v>
      </c>
      <c r="D56" s="35">
        <v>72.691699999999997</v>
      </c>
      <c r="E56" s="35">
        <v>87.690100000000001</v>
      </c>
      <c r="F56" s="35">
        <v>72.579300000000003</v>
      </c>
      <c r="G56" s="35">
        <v>79.299300000000002</v>
      </c>
      <c r="H56" s="35">
        <v>73.945899999999995</v>
      </c>
      <c r="I56" s="35">
        <v>82.033100000000005</v>
      </c>
      <c r="J56" s="35">
        <v>74.55</v>
      </c>
      <c r="K56" s="35">
        <v>80.442999999999998</v>
      </c>
      <c r="L56" s="35">
        <v>72.210499999999996</v>
      </c>
      <c r="M56" s="46">
        <v>83.949399999999997</v>
      </c>
      <c r="N56" s="51">
        <f>IF(SUM('Total Number of Participants'!B56:M56)&gt;0,'Food Costs'!N56/SUM('Total Number of Participants'!B56:M56)," ")</f>
        <v>77.950568181818184</v>
      </c>
      <c r="O56" s="5"/>
    </row>
    <row r="57" spans="1:15" ht="12" customHeight="1" x14ac:dyDescent="0.25">
      <c r="A57" s="7" t="str">
        <f>'Pregnant Women Participating'!A57</f>
        <v>Isleta Pueblo, NM</v>
      </c>
      <c r="B57" s="34">
        <v>67.042400000000001</v>
      </c>
      <c r="C57" s="35">
        <v>66.200599999999994</v>
      </c>
      <c r="D57" s="35">
        <v>63.263100000000001</v>
      </c>
      <c r="E57" s="35">
        <v>68.390500000000003</v>
      </c>
      <c r="F57" s="35">
        <v>66.138000000000005</v>
      </c>
      <c r="G57" s="35">
        <v>74.7393</v>
      </c>
      <c r="H57" s="35">
        <v>52.035400000000003</v>
      </c>
      <c r="I57" s="35">
        <v>66.510599999999997</v>
      </c>
      <c r="J57" s="35">
        <v>64.4452</v>
      </c>
      <c r="K57" s="35">
        <v>68.412199999999999</v>
      </c>
      <c r="L57" s="35">
        <v>64.744299999999996</v>
      </c>
      <c r="M57" s="46">
        <v>66.407200000000003</v>
      </c>
      <c r="N57" s="51">
        <f>IF(SUM('Total Number of Participants'!B57:M57)&gt;0,'Food Costs'!N57/SUM('Total Number of Participants'!B57:M57)," ")</f>
        <v>65.683201435914171</v>
      </c>
      <c r="O57" s="5"/>
    </row>
    <row r="58" spans="1:15" ht="12" customHeight="1" x14ac:dyDescent="0.25">
      <c r="A58" s="7" t="str">
        <f>'Pregnant Women Participating'!A58</f>
        <v>San Felipe Pueblo, NM</v>
      </c>
      <c r="B58" s="34">
        <v>181.54669999999999</v>
      </c>
      <c r="C58" s="35">
        <v>171.01759999999999</v>
      </c>
      <c r="D58" s="35">
        <v>210.8563</v>
      </c>
      <c r="E58" s="35">
        <v>166.90870000000001</v>
      </c>
      <c r="F58" s="35">
        <v>154.21080000000001</v>
      </c>
      <c r="G58" s="35">
        <v>188.39660000000001</v>
      </c>
      <c r="H58" s="35">
        <v>160.70689999999999</v>
      </c>
      <c r="I58" s="35">
        <v>188.96190000000001</v>
      </c>
      <c r="J58" s="35">
        <v>58.434600000000003</v>
      </c>
      <c r="K58" s="35">
        <v>152.3184</v>
      </c>
      <c r="L58" s="35">
        <v>135.83000000000001</v>
      </c>
      <c r="M58" s="46">
        <v>193.52029999999999</v>
      </c>
      <c r="N58" s="51">
        <f>IF(SUM('Total Number of Participants'!B58:M58)&gt;0,'Food Costs'!N58/SUM('Total Number of Participants'!B58:M58)," ")</f>
        <v>162.07810218978102</v>
      </c>
      <c r="O58" s="5"/>
    </row>
    <row r="59" spans="1:15" ht="12" customHeight="1" x14ac:dyDescent="0.25">
      <c r="A59" s="7" t="str">
        <f>'Pregnant Women Participating'!A59</f>
        <v>Santo Domingo Tribe, NM</v>
      </c>
      <c r="B59" s="34">
        <v>165.11609999999999</v>
      </c>
      <c r="C59" s="35">
        <v>157.31360000000001</v>
      </c>
      <c r="D59" s="35">
        <v>217.08850000000001</v>
      </c>
      <c r="E59" s="35">
        <v>169.25</v>
      </c>
      <c r="F59" s="35">
        <v>169.768</v>
      </c>
      <c r="G59" s="35">
        <v>163.0574</v>
      </c>
      <c r="H59" s="35">
        <v>164.6942</v>
      </c>
      <c r="I59" s="35">
        <v>166.00810000000001</v>
      </c>
      <c r="J59" s="35">
        <v>200.30080000000001</v>
      </c>
      <c r="K59" s="35">
        <v>162.21539999999999</v>
      </c>
      <c r="L59" s="35">
        <v>167.291</v>
      </c>
      <c r="M59" s="46">
        <v>238.80770000000001</v>
      </c>
      <c r="N59" s="51">
        <f>IF(SUM('Total Number of Participants'!B59:M59)&gt;0,'Food Costs'!N59/SUM('Total Number of Participants'!B59:M59)," ")</f>
        <v>178.52254098360655</v>
      </c>
      <c r="O59" s="5"/>
    </row>
    <row r="60" spans="1:15" ht="12" customHeight="1" x14ac:dyDescent="0.25">
      <c r="A60" s="7" t="str">
        <f>'Pregnant Women Participating'!A60</f>
        <v>Zuni Pueblo, NM</v>
      </c>
      <c r="B60" s="34">
        <v>74.2393</v>
      </c>
      <c r="C60" s="35">
        <v>71.740700000000004</v>
      </c>
      <c r="D60" s="35">
        <v>73.481200000000001</v>
      </c>
      <c r="E60" s="35">
        <v>72.981099999999998</v>
      </c>
      <c r="F60" s="35">
        <v>65.506600000000006</v>
      </c>
      <c r="G60" s="35">
        <v>63.978000000000002</v>
      </c>
      <c r="H60" s="35">
        <v>69.949399999999997</v>
      </c>
      <c r="I60" s="35">
        <v>67.836600000000004</v>
      </c>
      <c r="J60" s="35">
        <v>65.8429</v>
      </c>
      <c r="K60" s="35">
        <v>68.269900000000007</v>
      </c>
      <c r="L60" s="35">
        <v>67.233400000000003</v>
      </c>
      <c r="M60" s="46">
        <v>70.473500000000001</v>
      </c>
      <c r="N60" s="51">
        <f>IF(SUM('Total Number of Participants'!B60:M60)&gt;0,'Food Costs'!N60/SUM('Total Number of Participants'!B60:M60)," ")</f>
        <v>69.144709246901812</v>
      </c>
      <c r="O60" s="5"/>
    </row>
    <row r="61" spans="1:15" ht="12" customHeight="1" x14ac:dyDescent="0.25">
      <c r="A61" s="7" t="str">
        <f>'Pregnant Women Participating'!A61</f>
        <v>Cherokee Nation, OK</v>
      </c>
      <c r="B61" s="34">
        <v>50.079799999999999</v>
      </c>
      <c r="C61" s="35">
        <v>47.288699999999999</v>
      </c>
      <c r="D61" s="35">
        <v>44.738799999999998</v>
      </c>
      <c r="E61" s="35">
        <v>50.7348</v>
      </c>
      <c r="F61" s="35">
        <v>48.407800000000002</v>
      </c>
      <c r="G61" s="35">
        <v>51.717700000000001</v>
      </c>
      <c r="H61" s="35">
        <v>48.915100000000002</v>
      </c>
      <c r="I61" s="35">
        <v>53.452100000000002</v>
      </c>
      <c r="J61" s="35">
        <v>56.212200000000003</v>
      </c>
      <c r="K61" s="35">
        <v>57.108699999999999</v>
      </c>
      <c r="L61" s="35">
        <v>57.443899999999999</v>
      </c>
      <c r="M61" s="46">
        <v>54.493499999999997</v>
      </c>
      <c r="N61" s="51">
        <f>IF(SUM('Total Number of Participants'!B61:M61)&gt;0,'Food Costs'!N61/SUM('Total Number of Participants'!B61:M61)," ")</f>
        <v>51.707473056728908</v>
      </c>
      <c r="O61" s="5"/>
    </row>
    <row r="62" spans="1:15" ht="12" customHeight="1" x14ac:dyDescent="0.25">
      <c r="A62" s="7" t="str">
        <f>'Pregnant Women Participating'!A62</f>
        <v>Chickasaw Nation, OK</v>
      </c>
      <c r="B62" s="34">
        <v>44.729399999999998</v>
      </c>
      <c r="C62" s="35">
        <v>40.181100000000001</v>
      </c>
      <c r="D62" s="35">
        <v>67.817999999999998</v>
      </c>
      <c r="E62" s="35">
        <v>26.371700000000001</v>
      </c>
      <c r="F62" s="35">
        <v>40.4467</v>
      </c>
      <c r="G62" s="35">
        <v>44.8003</v>
      </c>
      <c r="H62" s="35">
        <v>20.380700000000001</v>
      </c>
      <c r="I62" s="35">
        <v>45.604399999999998</v>
      </c>
      <c r="J62" s="35">
        <v>68.109700000000004</v>
      </c>
      <c r="K62" s="35">
        <v>48.540399999999998</v>
      </c>
      <c r="L62" s="35">
        <v>22.688300000000002</v>
      </c>
      <c r="M62" s="46">
        <v>48.555500000000002</v>
      </c>
      <c r="N62" s="51">
        <f>IF(SUM('Total Number of Participants'!B62:M62)&gt;0,'Food Costs'!N62/SUM('Total Number of Participants'!B62:M62)," ")</f>
        <v>43.08963452716818</v>
      </c>
      <c r="O62" s="5"/>
    </row>
    <row r="63" spans="1:15" ht="12" customHeight="1" x14ac:dyDescent="0.25">
      <c r="A63" s="7" t="str">
        <f>'Pregnant Women Participating'!A63</f>
        <v>Choctaw Nation, OK</v>
      </c>
      <c r="B63" s="34">
        <v>1.5865</v>
      </c>
      <c r="C63" s="35">
        <v>63.582000000000001</v>
      </c>
      <c r="D63" s="35">
        <v>-33.555599999999998</v>
      </c>
      <c r="E63" s="35">
        <v>14.9239</v>
      </c>
      <c r="F63" s="35">
        <v>11.133800000000001</v>
      </c>
      <c r="G63" s="35">
        <v>18.0884</v>
      </c>
      <c r="H63" s="35">
        <v>20.3096</v>
      </c>
      <c r="I63" s="35">
        <v>15.3316</v>
      </c>
      <c r="J63" s="35">
        <v>17.916599999999999</v>
      </c>
      <c r="K63" s="35">
        <v>18.433800000000002</v>
      </c>
      <c r="L63" s="35">
        <v>19.031099999999999</v>
      </c>
      <c r="M63" s="46">
        <v>38.117199999999997</v>
      </c>
      <c r="N63" s="51">
        <f>IF(SUM('Total Number of Participants'!B63:M63)&gt;0,'Food Costs'!N63/SUM('Total Number of Participants'!B63:M63)," ")</f>
        <v>17.027719377688651</v>
      </c>
      <c r="O63" s="5"/>
    </row>
    <row r="64" spans="1:15" ht="12" customHeight="1" x14ac:dyDescent="0.25">
      <c r="A64" s="7" t="str">
        <f>'Pregnant Women Participating'!A64</f>
        <v>Citizen Potawatomi Nation, OK</v>
      </c>
      <c r="B64" s="34">
        <v>46.700699999999998</v>
      </c>
      <c r="C64" s="35">
        <v>45.290500000000002</v>
      </c>
      <c r="D64" s="35">
        <v>45.465600000000002</v>
      </c>
      <c r="E64" s="35">
        <v>45.177399999999999</v>
      </c>
      <c r="F64" s="35">
        <v>38.404400000000003</v>
      </c>
      <c r="G64" s="35">
        <v>43.033099999999997</v>
      </c>
      <c r="H64" s="35">
        <v>43.754100000000001</v>
      </c>
      <c r="I64" s="35">
        <v>44.404299999999999</v>
      </c>
      <c r="J64" s="35">
        <v>45.4024</v>
      </c>
      <c r="K64" s="35">
        <v>50.360700000000001</v>
      </c>
      <c r="L64" s="35">
        <v>52.674399999999999</v>
      </c>
      <c r="M64" s="46">
        <v>55.089700000000001</v>
      </c>
      <c r="N64" s="51">
        <f>IF(SUM('Total Number of Participants'!B64:M64)&gt;0,'Food Costs'!N64/SUM('Total Number of Participants'!B64:M64)," ")</f>
        <v>46.292752393649252</v>
      </c>
      <c r="O64" s="5"/>
    </row>
    <row r="65" spans="1:15" ht="12" customHeight="1" x14ac:dyDescent="0.25">
      <c r="A65" s="7" t="str">
        <f>'Pregnant Women Participating'!A65</f>
        <v>Inter-Tribal Council, OK</v>
      </c>
      <c r="B65" s="34">
        <v>71.853399999999993</v>
      </c>
      <c r="C65" s="35">
        <v>61.970799999999997</v>
      </c>
      <c r="D65" s="35">
        <v>62.049500000000002</v>
      </c>
      <c r="E65" s="35">
        <v>64.021199999999993</v>
      </c>
      <c r="F65" s="35">
        <v>61.636000000000003</v>
      </c>
      <c r="G65" s="35">
        <v>64.511200000000002</v>
      </c>
      <c r="H65" s="35">
        <v>67.624600000000001</v>
      </c>
      <c r="I65" s="35">
        <v>65.909199999999998</v>
      </c>
      <c r="J65" s="35">
        <v>67.890799999999999</v>
      </c>
      <c r="K65" s="35">
        <v>68.4696</v>
      </c>
      <c r="L65" s="35">
        <v>67.355400000000003</v>
      </c>
      <c r="M65" s="46">
        <v>64.924300000000002</v>
      </c>
      <c r="N65" s="51">
        <f>IF(SUM('Total Number of Participants'!B65:M65)&gt;0,'Food Costs'!N65/SUM('Total Number of Participants'!B65:M65)," ")</f>
        <v>65.72122327622823</v>
      </c>
      <c r="O65" s="5"/>
    </row>
    <row r="66" spans="1:15" ht="12" customHeight="1" x14ac:dyDescent="0.25">
      <c r="A66" s="7" t="str">
        <f>'Pregnant Women Participating'!A66</f>
        <v>Muscogee Creek Nation, OK</v>
      </c>
      <c r="B66" s="34">
        <v>46.491700000000002</v>
      </c>
      <c r="C66" s="35">
        <v>44.570500000000003</v>
      </c>
      <c r="D66" s="35">
        <v>46.173499999999997</v>
      </c>
      <c r="E66" s="35">
        <v>66.693899999999999</v>
      </c>
      <c r="F66" s="35">
        <v>44.872100000000003</v>
      </c>
      <c r="G66" s="35">
        <v>48.290100000000002</v>
      </c>
      <c r="H66" s="35">
        <v>65.988399999999999</v>
      </c>
      <c r="I66" s="35">
        <v>48.370100000000001</v>
      </c>
      <c r="J66" s="35">
        <v>51.817900000000002</v>
      </c>
      <c r="K66" s="35">
        <v>68.064599999999999</v>
      </c>
      <c r="L66" s="35">
        <v>67.492800000000003</v>
      </c>
      <c r="M66" s="46">
        <v>67.306399999999996</v>
      </c>
      <c r="N66" s="51">
        <f>IF(SUM('Total Number of Participants'!B66:M66)&gt;0,'Food Costs'!N66/SUM('Total Number of Participants'!B66:M66)," ")</f>
        <v>55.405409389048565</v>
      </c>
      <c r="O66" s="5"/>
    </row>
    <row r="67" spans="1:15" ht="12" customHeight="1" x14ac:dyDescent="0.25">
      <c r="A67" s="7" t="str">
        <f>'Pregnant Women Participating'!A67</f>
        <v>Osage Tribal Council, OK</v>
      </c>
      <c r="B67" s="34">
        <v>-6.2377000000000002</v>
      </c>
      <c r="C67" s="35">
        <v>41.3889</v>
      </c>
      <c r="D67" s="35">
        <v>37.782699999999998</v>
      </c>
      <c r="E67" s="35">
        <v>25.059100000000001</v>
      </c>
      <c r="F67" s="35">
        <v>37.984099999999998</v>
      </c>
      <c r="G67" s="35">
        <v>66.316999999999993</v>
      </c>
      <c r="H67" s="35">
        <v>21.321899999999999</v>
      </c>
      <c r="I67" s="35">
        <v>43.968400000000003</v>
      </c>
      <c r="J67" s="35">
        <v>66.491600000000005</v>
      </c>
      <c r="K67" s="35">
        <v>29.1172</v>
      </c>
      <c r="L67" s="35">
        <v>71.025700000000001</v>
      </c>
      <c r="M67" s="46">
        <v>44.8919</v>
      </c>
      <c r="N67" s="51">
        <f>IF(SUM('Total Number of Participants'!B67:M67)&gt;0,'Food Costs'!N67/SUM('Total Number of Participants'!B67:M67)," ")</f>
        <v>39.505791413961234</v>
      </c>
      <c r="O67" s="5"/>
    </row>
    <row r="68" spans="1:15" ht="12" customHeight="1" x14ac:dyDescent="0.25">
      <c r="A68" s="7" t="str">
        <f>'Pregnant Women Participating'!A68</f>
        <v>Otoe-Missouria Tribe, OK</v>
      </c>
      <c r="B68" s="34">
        <v>50.834499999999998</v>
      </c>
      <c r="C68" s="35">
        <v>31.7636</v>
      </c>
      <c r="D68" s="35">
        <v>44.6145</v>
      </c>
      <c r="E68" s="35">
        <v>73.196600000000004</v>
      </c>
      <c r="F68" s="35">
        <v>47.0642</v>
      </c>
      <c r="G68" s="35">
        <v>43.76</v>
      </c>
      <c r="H68" s="35">
        <v>49.301900000000003</v>
      </c>
      <c r="I68" s="35">
        <v>25.351500000000001</v>
      </c>
      <c r="J68" s="35">
        <v>60.860999999999997</v>
      </c>
      <c r="K68" s="35">
        <v>44.450699999999998</v>
      </c>
      <c r="L68" s="35">
        <v>50.422899999999998</v>
      </c>
      <c r="M68" s="46">
        <v>49.283000000000001</v>
      </c>
      <c r="N68" s="51">
        <f>IF(SUM('Total Number of Participants'!B68:M68)&gt;0,'Food Costs'!N68/SUM('Total Number of Participants'!B68:M68)," ")</f>
        <v>47.651466666666664</v>
      </c>
      <c r="O68" s="5"/>
    </row>
    <row r="69" spans="1:15" ht="12" customHeight="1" x14ac:dyDescent="0.25">
      <c r="A69" s="7" t="str">
        <f>'Pregnant Women Participating'!A69</f>
        <v>Wichita, Caddo &amp; Delaware (WCD), OK</v>
      </c>
      <c r="B69" s="34">
        <v>41.318399999999997</v>
      </c>
      <c r="C69" s="35">
        <v>41.830199999999998</v>
      </c>
      <c r="D69" s="35">
        <v>44.675800000000002</v>
      </c>
      <c r="E69" s="35">
        <v>45.805300000000003</v>
      </c>
      <c r="F69" s="35">
        <v>42.923000000000002</v>
      </c>
      <c r="G69" s="35">
        <v>46.965899999999998</v>
      </c>
      <c r="H69" s="35">
        <v>44.489699999999999</v>
      </c>
      <c r="I69" s="35">
        <v>45.512300000000003</v>
      </c>
      <c r="J69" s="35">
        <v>45.997700000000002</v>
      </c>
      <c r="K69" s="35">
        <v>67.775999999999996</v>
      </c>
      <c r="L69" s="35">
        <v>25.6647</v>
      </c>
      <c r="M69" s="46">
        <v>48.638300000000001</v>
      </c>
      <c r="N69" s="51">
        <f>IF(SUM('Total Number of Participants'!B69:M69)&gt;0,'Food Costs'!N69/SUM('Total Number of Participants'!B69:M69)," ")</f>
        <v>45.142004949971444</v>
      </c>
      <c r="O69" s="5"/>
    </row>
    <row r="70" spans="1:15" s="17" customFormat="1" ht="24.75" customHeight="1" x14ac:dyDescent="0.25">
      <c r="A70" s="14" t="str">
        <f>'Pregnant Women Participating'!A70</f>
        <v>Southwest Region</v>
      </c>
      <c r="B70" s="36">
        <v>31.008600000000001</v>
      </c>
      <c r="C70" s="37">
        <v>44.467599999999997</v>
      </c>
      <c r="D70" s="37">
        <v>54.971499999999999</v>
      </c>
      <c r="E70" s="37">
        <v>48.991500000000002</v>
      </c>
      <c r="F70" s="37">
        <v>50.124200000000002</v>
      </c>
      <c r="G70" s="37">
        <v>49.057400000000001</v>
      </c>
      <c r="H70" s="37">
        <v>52.686</v>
      </c>
      <c r="I70" s="37">
        <v>54.979500000000002</v>
      </c>
      <c r="J70" s="37">
        <v>48.131300000000003</v>
      </c>
      <c r="K70" s="37">
        <v>56.440100000000001</v>
      </c>
      <c r="L70" s="37">
        <v>51.329900000000002</v>
      </c>
      <c r="M70" s="45">
        <v>63.31</v>
      </c>
      <c r="N70" s="52">
        <f>IF(SUM('Total Number of Participants'!B70:M70)&gt;0,'Food Costs'!N70/SUM('Total Number of Participants'!B70:M70)," ")</f>
        <v>50.490990133735579</v>
      </c>
      <c r="O70" s="5"/>
    </row>
    <row r="71" spans="1:15" ht="12" customHeight="1" x14ac:dyDescent="0.25">
      <c r="A71" s="7" t="str">
        <f>'Pregnant Women Participating'!A71</f>
        <v>Colorado</v>
      </c>
      <c r="B71" s="34">
        <v>54.692999999999998</v>
      </c>
      <c r="C71" s="35">
        <v>54.897100000000002</v>
      </c>
      <c r="D71" s="35">
        <v>55.427399999999999</v>
      </c>
      <c r="E71" s="35">
        <v>57.490400000000001</v>
      </c>
      <c r="F71" s="35">
        <v>56.579700000000003</v>
      </c>
      <c r="G71" s="35">
        <v>55.6646</v>
      </c>
      <c r="H71" s="35">
        <v>55.893999999999998</v>
      </c>
      <c r="I71" s="35">
        <v>56.695999999999998</v>
      </c>
      <c r="J71" s="35">
        <v>55.9024</v>
      </c>
      <c r="K71" s="35">
        <v>57.686500000000002</v>
      </c>
      <c r="L71" s="35">
        <v>57.571599999999997</v>
      </c>
      <c r="M71" s="46">
        <v>57.5901</v>
      </c>
      <c r="N71" s="51">
        <f>IF(SUM('Total Number of Participants'!B71:M71)&gt;0,'Food Costs'!N71/SUM('Total Number of Participants'!B71:M71)," ")</f>
        <v>56.350536936982131</v>
      </c>
      <c r="O71" s="5"/>
    </row>
    <row r="72" spans="1:15" ht="12" customHeight="1" x14ac:dyDescent="0.25">
      <c r="A72" s="7" t="str">
        <f>'Pregnant Women Participating'!A72</f>
        <v>Kansas</v>
      </c>
      <c r="B72" s="34">
        <v>50.585000000000001</v>
      </c>
      <c r="C72" s="35">
        <v>51.834299999999999</v>
      </c>
      <c r="D72" s="35">
        <v>52.526800000000001</v>
      </c>
      <c r="E72" s="35">
        <v>55.080300000000001</v>
      </c>
      <c r="F72" s="35">
        <v>51.1008</v>
      </c>
      <c r="G72" s="35">
        <v>52.750599999999999</v>
      </c>
      <c r="H72" s="35">
        <v>55.572699999999998</v>
      </c>
      <c r="I72" s="35">
        <v>53.8904</v>
      </c>
      <c r="J72" s="35">
        <v>56.365499999999997</v>
      </c>
      <c r="K72" s="35">
        <v>56.311700000000002</v>
      </c>
      <c r="L72" s="35">
        <v>58.465400000000002</v>
      </c>
      <c r="M72" s="46">
        <v>55.410200000000003</v>
      </c>
      <c r="N72" s="51">
        <f>IF(SUM('Total Number of Participants'!B72:M72)&gt;0,'Food Costs'!N72/SUM('Total Number of Participants'!B72:M72)," ")</f>
        <v>54.187056837171845</v>
      </c>
      <c r="O72" s="5"/>
    </row>
    <row r="73" spans="1:15" ht="12" customHeight="1" x14ac:dyDescent="0.25">
      <c r="A73" s="7" t="str">
        <f>'Pregnant Women Participating'!A73</f>
        <v>Missouri</v>
      </c>
      <c r="B73" s="34">
        <v>16.2789</v>
      </c>
      <c r="C73" s="35">
        <v>15.3827</v>
      </c>
      <c r="D73" s="35">
        <v>88.848100000000002</v>
      </c>
      <c r="E73" s="35">
        <v>29.7255</v>
      </c>
      <c r="F73" s="35">
        <v>48.529000000000003</v>
      </c>
      <c r="G73" s="35">
        <v>48.085700000000003</v>
      </c>
      <c r="H73" s="35">
        <v>51.808599999999998</v>
      </c>
      <c r="I73" s="35">
        <v>50.714500000000001</v>
      </c>
      <c r="J73" s="35">
        <v>47.720100000000002</v>
      </c>
      <c r="K73" s="35">
        <v>55.623199999999997</v>
      </c>
      <c r="L73" s="35">
        <v>50.161799999999999</v>
      </c>
      <c r="M73" s="46">
        <v>74.905199999999994</v>
      </c>
      <c r="N73" s="51">
        <f>IF(SUM('Total Number of Participants'!B73:M73)&gt;0,'Food Costs'!N73/SUM('Total Number of Participants'!B73:M73)," ")</f>
        <v>48.288361118701118</v>
      </c>
      <c r="O73" s="5"/>
    </row>
    <row r="74" spans="1:15" ht="12" customHeight="1" x14ac:dyDescent="0.25">
      <c r="A74" s="7" t="str">
        <f>'Pregnant Women Participating'!A74</f>
        <v>Montana</v>
      </c>
      <c r="B74" s="34">
        <v>25.414400000000001</v>
      </c>
      <c r="C74" s="35">
        <v>49.310299999999998</v>
      </c>
      <c r="D74" s="35">
        <v>67.955699999999993</v>
      </c>
      <c r="E74" s="35">
        <v>39.7395</v>
      </c>
      <c r="F74" s="35">
        <v>51.957999999999998</v>
      </c>
      <c r="G74" s="35">
        <v>49.416800000000002</v>
      </c>
      <c r="H74" s="35">
        <v>55.070399999999999</v>
      </c>
      <c r="I74" s="35">
        <v>53.858199999999997</v>
      </c>
      <c r="J74" s="35">
        <v>68.1297</v>
      </c>
      <c r="K74" s="35">
        <v>39.302799999999998</v>
      </c>
      <c r="L74" s="35">
        <v>51.707000000000001</v>
      </c>
      <c r="M74" s="46">
        <v>81.193799999999996</v>
      </c>
      <c r="N74" s="51">
        <f>IF(SUM('Total Number of Participants'!B74:M74)&gt;0,'Food Costs'!N74/SUM('Total Number of Participants'!B74:M74)," ")</f>
        <v>52.60452653295409</v>
      </c>
      <c r="O74" s="5"/>
    </row>
    <row r="75" spans="1:15" ht="12" customHeight="1" x14ac:dyDescent="0.25">
      <c r="A75" s="7" t="str">
        <f>'Pregnant Women Participating'!A75</f>
        <v>Nebraska</v>
      </c>
      <c r="B75" s="34">
        <v>51.799300000000002</v>
      </c>
      <c r="C75" s="35">
        <v>50.503999999999998</v>
      </c>
      <c r="D75" s="35">
        <v>52.866999999999997</v>
      </c>
      <c r="E75" s="35">
        <v>53.060099999999998</v>
      </c>
      <c r="F75" s="35">
        <v>52.143700000000003</v>
      </c>
      <c r="G75" s="35">
        <v>53.651299999999999</v>
      </c>
      <c r="H75" s="35">
        <v>52.551400000000001</v>
      </c>
      <c r="I75" s="35">
        <v>54.804499999999997</v>
      </c>
      <c r="J75" s="35">
        <v>54.205800000000004</v>
      </c>
      <c r="K75" s="35">
        <v>57.126300000000001</v>
      </c>
      <c r="L75" s="35">
        <v>55.552500000000002</v>
      </c>
      <c r="M75" s="46">
        <v>53.656100000000002</v>
      </c>
      <c r="N75" s="51">
        <f>IF(SUM('Total Number of Participants'!B75:M75)&gt;0,'Food Costs'!N75/SUM('Total Number of Participants'!B75:M75)," ")</f>
        <v>53.506739596224534</v>
      </c>
      <c r="O75" s="5"/>
    </row>
    <row r="76" spans="1:15" ht="12" customHeight="1" x14ac:dyDescent="0.25">
      <c r="A76" s="7" t="str">
        <f>'Pregnant Women Participating'!A76</f>
        <v>North Dakota</v>
      </c>
      <c r="B76" s="34">
        <v>49.189500000000002</v>
      </c>
      <c r="C76" s="35">
        <v>56.221800000000002</v>
      </c>
      <c r="D76" s="35">
        <v>73.620099999999994</v>
      </c>
      <c r="E76" s="35">
        <v>30.075700000000001</v>
      </c>
      <c r="F76" s="35">
        <v>53.5242</v>
      </c>
      <c r="G76" s="35">
        <v>76.152199999999993</v>
      </c>
      <c r="H76" s="35">
        <v>39.033099999999997</v>
      </c>
      <c r="I76" s="35">
        <v>60.351700000000001</v>
      </c>
      <c r="J76" s="35">
        <v>49.731299999999997</v>
      </c>
      <c r="K76" s="35">
        <v>85.209500000000006</v>
      </c>
      <c r="L76" s="35">
        <v>34.606999999999999</v>
      </c>
      <c r="M76" s="46">
        <v>6.9969999999999999</v>
      </c>
      <c r="N76" s="51">
        <f>IF(SUM('Total Number of Participants'!B76:M76)&gt;0,'Food Costs'!N76/SUM('Total Number of Participants'!B76:M76)," ")</f>
        <v>51.15692980114774</v>
      </c>
      <c r="O76" s="5"/>
    </row>
    <row r="77" spans="1:15" ht="12" customHeight="1" x14ac:dyDescent="0.25">
      <c r="A77" s="7" t="str">
        <f>'Pregnant Women Participating'!A77</f>
        <v>South Dakota</v>
      </c>
      <c r="B77" s="34">
        <v>46.563400000000001</v>
      </c>
      <c r="C77" s="35">
        <v>46.972900000000003</v>
      </c>
      <c r="D77" s="35">
        <v>73.475800000000007</v>
      </c>
      <c r="E77" s="35">
        <v>32.401499999999999</v>
      </c>
      <c r="F77" s="35">
        <v>46.492800000000003</v>
      </c>
      <c r="G77" s="35">
        <v>74.750900000000001</v>
      </c>
      <c r="H77" s="35">
        <v>49.105800000000002</v>
      </c>
      <c r="I77" s="35">
        <v>30.696300000000001</v>
      </c>
      <c r="J77" s="35">
        <v>51.0642</v>
      </c>
      <c r="K77" s="35">
        <v>55.071199999999997</v>
      </c>
      <c r="L77" s="35">
        <v>29.197800000000001</v>
      </c>
      <c r="M77" s="46">
        <v>73.655900000000003</v>
      </c>
      <c r="N77" s="51">
        <f>IF(SUM('Total Number of Participants'!B77:M77)&gt;0,'Food Costs'!N77/SUM('Total Number of Participants'!B77:M77)," ")</f>
        <v>50.737018827936318</v>
      </c>
      <c r="O77" s="5"/>
    </row>
    <row r="78" spans="1:15" ht="12" customHeight="1" x14ac:dyDescent="0.25">
      <c r="A78" s="7" t="str">
        <f>'Pregnant Women Participating'!A78</f>
        <v>Wyoming</v>
      </c>
      <c r="B78" s="34">
        <v>50.345599999999997</v>
      </c>
      <c r="C78" s="35">
        <v>50.794400000000003</v>
      </c>
      <c r="D78" s="35">
        <v>53.969900000000003</v>
      </c>
      <c r="E78" s="35">
        <v>55.857900000000001</v>
      </c>
      <c r="F78" s="35">
        <v>54.258800000000001</v>
      </c>
      <c r="G78" s="35">
        <v>57.639299999999999</v>
      </c>
      <c r="H78" s="35">
        <v>51.731499999999997</v>
      </c>
      <c r="I78" s="35">
        <v>57.728299999999997</v>
      </c>
      <c r="J78" s="35">
        <v>59.491100000000003</v>
      </c>
      <c r="K78" s="35">
        <v>58.280500000000004</v>
      </c>
      <c r="L78" s="35">
        <v>58.046599999999998</v>
      </c>
      <c r="M78" s="46">
        <v>64.186700000000002</v>
      </c>
      <c r="N78" s="51">
        <f>IF(SUM('Total Number of Participants'!B78:M78)&gt;0,'Food Costs'!N78/SUM('Total Number of Participants'!B78:M78)," ")</f>
        <v>56.014681203391902</v>
      </c>
      <c r="O78" s="5"/>
    </row>
    <row r="79" spans="1:15" ht="12" customHeight="1" x14ac:dyDescent="0.25">
      <c r="A79" s="7" t="str">
        <f>'Pregnant Women Participating'!A79</f>
        <v>Ute Mountain Ute Tribe, CO</v>
      </c>
      <c r="B79" s="34">
        <v>73.081299999999999</v>
      </c>
      <c r="C79" s="35">
        <v>66.343800000000002</v>
      </c>
      <c r="D79" s="35">
        <v>64.5</v>
      </c>
      <c r="E79" s="35">
        <v>62.689700000000002</v>
      </c>
      <c r="F79" s="35">
        <v>63.6081</v>
      </c>
      <c r="G79" s="35">
        <v>64.496499999999997</v>
      </c>
      <c r="H79" s="35">
        <v>70.052199999999999</v>
      </c>
      <c r="I79" s="35">
        <v>70.0672</v>
      </c>
      <c r="J79" s="35">
        <v>78.783600000000007</v>
      </c>
      <c r="K79" s="35">
        <v>69.556299999999993</v>
      </c>
      <c r="L79" s="35">
        <v>70.464799999999997</v>
      </c>
      <c r="M79" s="46">
        <v>74.621399999999994</v>
      </c>
      <c r="N79" s="51">
        <f>IF(SUM('Total Number of Participants'!B79:M79)&gt;0,'Food Costs'!N79/SUM('Total Number of Participants'!B79:M79)," ")</f>
        <v>68.910963052695337</v>
      </c>
      <c r="O79" s="5"/>
    </row>
    <row r="80" spans="1:15" ht="12" customHeight="1" x14ac:dyDescent="0.25">
      <c r="A80" s="7" t="str">
        <f>'Pregnant Women Participating'!A80</f>
        <v>Omaha Sioux, NE</v>
      </c>
      <c r="B80" s="34">
        <v>69.102199999999996</v>
      </c>
      <c r="C80" s="35">
        <v>69.307299999999998</v>
      </c>
      <c r="D80" s="35">
        <v>69.871600000000001</v>
      </c>
      <c r="E80" s="35">
        <v>75.741200000000006</v>
      </c>
      <c r="F80" s="35">
        <v>68.603700000000003</v>
      </c>
      <c r="G80" s="35">
        <v>61.933300000000003</v>
      </c>
      <c r="H80" s="35">
        <v>70.562799999999996</v>
      </c>
      <c r="I80" s="35">
        <v>68.546999999999997</v>
      </c>
      <c r="J80" s="35">
        <v>64.228099999999998</v>
      </c>
      <c r="K80" s="35">
        <v>71.595699999999994</v>
      </c>
      <c r="L80" s="35">
        <v>67.238100000000003</v>
      </c>
      <c r="M80" s="46">
        <v>62.2532</v>
      </c>
      <c r="N80" s="51">
        <f>IF(SUM('Total Number of Participants'!B80:M80)&gt;0,'Food Costs'!N80/SUM('Total Number of Participants'!B80:M80)," ")</f>
        <v>68.236938925680647</v>
      </c>
      <c r="O80" s="5"/>
    </row>
    <row r="81" spans="1:15" ht="12" customHeight="1" x14ac:dyDescent="0.25">
      <c r="A81" s="7" t="str">
        <f>'Pregnant Women Participating'!A81</f>
        <v>Santee Sioux, NE</v>
      </c>
      <c r="B81" s="34">
        <v>72.0351</v>
      </c>
      <c r="C81" s="35">
        <v>47.673099999999998</v>
      </c>
      <c r="D81" s="35">
        <v>77.8125</v>
      </c>
      <c r="E81" s="35">
        <v>75.803600000000003</v>
      </c>
      <c r="F81" s="35">
        <v>71.442300000000003</v>
      </c>
      <c r="G81" s="35">
        <v>77.269199999999998</v>
      </c>
      <c r="H81" s="35">
        <v>91.410700000000006</v>
      </c>
      <c r="I81" s="35">
        <v>75.932199999999995</v>
      </c>
      <c r="J81" s="35">
        <v>80.951599999999999</v>
      </c>
      <c r="K81" s="35">
        <v>85.169499999999999</v>
      </c>
      <c r="L81" s="35">
        <v>93.783299999999997</v>
      </c>
      <c r="M81" s="46">
        <v>72.661299999999997</v>
      </c>
      <c r="N81" s="51">
        <f>IF(SUM('Total Number of Participants'!B81:M81)&gt;0,'Food Costs'!N81/SUM('Total Number of Participants'!B81:M81)," ")</f>
        <v>77.145185185185184</v>
      </c>
      <c r="O81" s="5"/>
    </row>
    <row r="82" spans="1:15" ht="12" customHeight="1" x14ac:dyDescent="0.25">
      <c r="A82" s="7" t="str">
        <f>'Pregnant Women Participating'!A82</f>
        <v>Winnebago Tribe, NE</v>
      </c>
      <c r="B82" s="34">
        <v>61.074300000000001</v>
      </c>
      <c r="C82" s="35">
        <v>66.166700000000006</v>
      </c>
      <c r="D82" s="35">
        <v>75.223100000000002</v>
      </c>
      <c r="E82" s="35">
        <v>77.5351</v>
      </c>
      <c r="F82" s="35">
        <v>76.257400000000004</v>
      </c>
      <c r="G82" s="35">
        <v>72.7423</v>
      </c>
      <c r="H82" s="35">
        <v>75.010300000000001</v>
      </c>
      <c r="I82" s="35">
        <v>85.177099999999996</v>
      </c>
      <c r="J82" s="35">
        <v>79.42</v>
      </c>
      <c r="K82" s="35">
        <v>77.033900000000003</v>
      </c>
      <c r="L82" s="35">
        <v>70.601600000000005</v>
      </c>
      <c r="M82" s="46">
        <v>70.0625</v>
      </c>
      <c r="N82" s="51">
        <f>IF(SUM('Total Number of Participants'!B82:M82)&gt;0,'Food Costs'!N82/SUM('Total Number of Participants'!B82:M82)," ")</f>
        <v>73.130591630591624</v>
      </c>
      <c r="O82" s="5"/>
    </row>
    <row r="83" spans="1:15" ht="12" customHeight="1" x14ac:dyDescent="0.25">
      <c r="A83" s="7" t="str">
        <f>'Pregnant Women Participating'!A83</f>
        <v>Standing Rock Sioux Tribe, ND</v>
      </c>
      <c r="B83" s="34">
        <v>85.026499999999999</v>
      </c>
      <c r="C83" s="35">
        <v>88.847300000000004</v>
      </c>
      <c r="D83" s="35">
        <v>84.144000000000005</v>
      </c>
      <c r="E83" s="35">
        <v>87.125</v>
      </c>
      <c r="F83" s="35">
        <v>37.782800000000002</v>
      </c>
      <c r="G83" s="35">
        <v>78.629499999999993</v>
      </c>
      <c r="H83" s="35">
        <v>47.210099999999997</v>
      </c>
      <c r="I83" s="35">
        <v>72.090599999999995</v>
      </c>
      <c r="J83" s="35">
        <v>68.563699999999997</v>
      </c>
      <c r="K83" s="35">
        <v>88.422300000000007</v>
      </c>
      <c r="L83" s="35">
        <v>60.191200000000002</v>
      </c>
      <c r="M83" s="46">
        <v>74.102999999999994</v>
      </c>
      <c r="N83" s="51">
        <f>IF(SUM('Total Number of Participants'!B83:M83)&gt;0,'Food Costs'!N83/SUM('Total Number of Participants'!B83:M83)," ")</f>
        <v>72.594188703885081</v>
      </c>
      <c r="O83" s="5"/>
    </row>
    <row r="84" spans="1:15" ht="12" customHeight="1" x14ac:dyDescent="0.25">
      <c r="A84" s="7" t="str">
        <f>'Pregnant Women Participating'!A84</f>
        <v>Three Affiliated Tribes, ND</v>
      </c>
      <c r="B84" s="34">
        <v>75.795900000000003</v>
      </c>
      <c r="C84" s="35">
        <v>75.838399999999993</v>
      </c>
      <c r="D84" s="35">
        <v>75.857100000000003</v>
      </c>
      <c r="E84" s="35">
        <v>85.674700000000001</v>
      </c>
      <c r="F84" s="35">
        <v>69.372299999999996</v>
      </c>
      <c r="G84" s="35">
        <v>70.775300000000001</v>
      </c>
      <c r="H84" s="35">
        <v>89.931799999999996</v>
      </c>
      <c r="I84" s="35">
        <v>75.976699999999994</v>
      </c>
      <c r="J84" s="35">
        <v>80.28</v>
      </c>
      <c r="K84" s="35">
        <v>91.053799999999995</v>
      </c>
      <c r="L84" s="35">
        <v>91.863600000000005</v>
      </c>
      <c r="M84" s="46">
        <v>105.8462</v>
      </c>
      <c r="N84" s="51">
        <f>IF(SUM('Total Number of Participants'!B84:M84)&gt;0,'Food Costs'!N84/SUM('Total Number of Participants'!B84:M84)," ")</f>
        <v>82.52712477396021</v>
      </c>
      <c r="O84" s="5"/>
    </row>
    <row r="85" spans="1:15" ht="12" customHeight="1" x14ac:dyDescent="0.25">
      <c r="A85" s="7" t="str">
        <f>'Pregnant Women Participating'!A85</f>
        <v>Cheyenne River Sioux, SD</v>
      </c>
      <c r="B85" s="34">
        <v>68.007599999999996</v>
      </c>
      <c r="C85" s="35">
        <v>70.328299999999999</v>
      </c>
      <c r="D85" s="35">
        <v>73.317400000000006</v>
      </c>
      <c r="E85" s="35">
        <v>85.536600000000007</v>
      </c>
      <c r="F85" s="35">
        <v>71.907799999999995</v>
      </c>
      <c r="G85" s="35">
        <v>78.404200000000003</v>
      </c>
      <c r="H85" s="35">
        <v>71.504300000000001</v>
      </c>
      <c r="I85" s="35">
        <v>70.369</v>
      </c>
      <c r="J85" s="35">
        <v>31.3386</v>
      </c>
      <c r="K85" s="35">
        <v>80.197400000000002</v>
      </c>
      <c r="L85" s="35">
        <v>79.1828</v>
      </c>
      <c r="M85" s="46">
        <v>76.469499999999996</v>
      </c>
      <c r="N85" s="51">
        <f>IF(SUM('Total Number of Participants'!B85:M85)&gt;0,'Food Costs'!N85/SUM('Total Number of Participants'!B85:M85)," ")</f>
        <v>71.59153218809648</v>
      </c>
      <c r="O85" s="5"/>
    </row>
    <row r="86" spans="1:15" ht="12" customHeight="1" x14ac:dyDescent="0.25">
      <c r="A86" s="7" t="str">
        <f>'Pregnant Women Participating'!A86</f>
        <v>Rosebud Sioux, SD</v>
      </c>
      <c r="B86" s="34">
        <v>75.838999999999999</v>
      </c>
      <c r="C86" s="35">
        <v>82.139399999999995</v>
      </c>
      <c r="D86" s="35">
        <v>49.604300000000002</v>
      </c>
      <c r="E86" s="35">
        <v>50.910600000000002</v>
      </c>
      <c r="F86" s="35">
        <v>68.952600000000004</v>
      </c>
      <c r="G86" s="35">
        <v>76.5274</v>
      </c>
      <c r="H86" s="35">
        <v>67.221299999999999</v>
      </c>
      <c r="I86" s="35">
        <v>73.832899999999995</v>
      </c>
      <c r="J86" s="35">
        <v>86.555400000000006</v>
      </c>
      <c r="K86" s="35">
        <v>89.345200000000006</v>
      </c>
      <c r="L86" s="35">
        <v>68.942300000000003</v>
      </c>
      <c r="M86" s="46">
        <v>97.090699999999998</v>
      </c>
      <c r="N86" s="51">
        <f>IF(SUM('Total Number of Participants'!B86:M86)&gt;0,'Food Costs'!N86/SUM('Total Number of Participants'!B86:M86)," ")</f>
        <v>73.912483912483907</v>
      </c>
      <c r="O86" s="5"/>
    </row>
    <row r="87" spans="1:15" ht="12" customHeight="1" x14ac:dyDescent="0.25">
      <c r="A87" s="7" t="str">
        <f>'Pregnant Women Participating'!A87</f>
        <v>Northern Arapahoe, WY</v>
      </c>
      <c r="B87" s="34">
        <v>61.311900000000001</v>
      </c>
      <c r="C87" s="35">
        <v>61.752499999999998</v>
      </c>
      <c r="D87" s="35">
        <v>60.689100000000003</v>
      </c>
      <c r="E87" s="35">
        <v>67.313100000000006</v>
      </c>
      <c r="F87" s="35">
        <v>57.110500000000002</v>
      </c>
      <c r="G87" s="35">
        <v>64.522599999999997</v>
      </c>
      <c r="H87" s="35">
        <v>66.043499999999995</v>
      </c>
      <c r="I87" s="35">
        <v>71.7273</v>
      </c>
      <c r="J87" s="35">
        <v>69.518699999999995</v>
      </c>
      <c r="K87" s="35">
        <v>67.073400000000007</v>
      </c>
      <c r="L87" s="35">
        <v>69.531499999999994</v>
      </c>
      <c r="M87" s="46">
        <v>69.486699999999999</v>
      </c>
      <c r="N87" s="51">
        <f>IF(SUM('Total Number of Participants'!B87:M87)&gt;0,'Food Costs'!N87/SUM('Total Number of Participants'!B87:M87)," ")</f>
        <v>65.655326042932359</v>
      </c>
      <c r="O87" s="5"/>
    </row>
    <row r="88" spans="1:15" ht="12" customHeight="1" x14ac:dyDescent="0.25">
      <c r="A88" s="7" t="str">
        <f>'Pregnant Women Participating'!A88</f>
        <v>Shoshone Tribe, WY</v>
      </c>
      <c r="B88" s="34">
        <v>56.444400000000002</v>
      </c>
      <c r="C88" s="35">
        <v>52.567900000000002</v>
      </c>
      <c r="D88" s="35">
        <v>58.7532</v>
      </c>
      <c r="E88" s="35">
        <v>61.436799999999998</v>
      </c>
      <c r="F88" s="35">
        <v>49.0533</v>
      </c>
      <c r="G88" s="35">
        <v>55.2029</v>
      </c>
      <c r="H88" s="35">
        <v>58.351399999999998</v>
      </c>
      <c r="I88" s="35">
        <v>60.148099999999999</v>
      </c>
      <c r="J88" s="35">
        <v>59.296700000000001</v>
      </c>
      <c r="K88" s="35">
        <v>65.287400000000005</v>
      </c>
      <c r="L88" s="35">
        <v>63.5732</v>
      </c>
      <c r="M88" s="46">
        <v>70.530900000000003</v>
      </c>
      <c r="N88" s="51">
        <f>IF(SUM('Total Number of Participants'!B88:M88)&gt;0,'Food Costs'!N88/SUM('Total Number of Participants'!B88:M88)," ")</f>
        <v>59.371282051282051</v>
      </c>
      <c r="O88" s="5"/>
    </row>
    <row r="89" spans="1:15" s="17" customFormat="1" ht="24.75" customHeight="1" x14ac:dyDescent="0.25">
      <c r="A89" s="14" t="str">
        <f>'Pregnant Women Participating'!A89</f>
        <v>Mountain Plains</v>
      </c>
      <c r="B89" s="36">
        <v>40.740200000000002</v>
      </c>
      <c r="C89" s="37">
        <v>41.877600000000001</v>
      </c>
      <c r="D89" s="37">
        <v>66.387100000000004</v>
      </c>
      <c r="E89" s="37">
        <v>45.895499999999998</v>
      </c>
      <c r="F89" s="37">
        <v>52.179000000000002</v>
      </c>
      <c r="G89" s="37">
        <v>54.125999999999998</v>
      </c>
      <c r="H89" s="37">
        <v>53.399799999999999</v>
      </c>
      <c r="I89" s="37">
        <v>53.313099999999999</v>
      </c>
      <c r="J89" s="37">
        <v>53.655799999999999</v>
      </c>
      <c r="K89" s="37">
        <v>56.973100000000002</v>
      </c>
      <c r="L89" s="37">
        <v>53.224699999999999</v>
      </c>
      <c r="M89" s="45">
        <v>62.377699999999997</v>
      </c>
      <c r="N89" s="52">
        <f>IF(SUM('Total Number of Participants'!B89:M89)&gt;0,'Food Costs'!N89/SUM('Total Number of Participants'!B89:M89)," ")</f>
        <v>52.87290931956926</v>
      </c>
      <c r="O89" s="5"/>
    </row>
    <row r="90" spans="1:15" ht="12" customHeight="1" x14ac:dyDescent="0.25">
      <c r="A90" s="8" t="str">
        <f>'Pregnant Women Participating'!A90</f>
        <v>Alaska</v>
      </c>
      <c r="B90" s="34">
        <v>7.4494999999999996</v>
      </c>
      <c r="C90" s="35">
        <v>63.563600000000001</v>
      </c>
      <c r="D90" s="35">
        <v>66.822400000000002</v>
      </c>
      <c r="E90" s="35">
        <v>69.013199999999998</v>
      </c>
      <c r="F90" s="35">
        <v>67.180000000000007</v>
      </c>
      <c r="G90" s="35">
        <v>69.738600000000005</v>
      </c>
      <c r="H90" s="35">
        <v>75.278400000000005</v>
      </c>
      <c r="I90" s="35">
        <v>72.154399999999995</v>
      </c>
      <c r="J90" s="35">
        <v>72.022400000000005</v>
      </c>
      <c r="K90" s="35">
        <v>72.185100000000006</v>
      </c>
      <c r="L90" s="35">
        <v>74.0852</v>
      </c>
      <c r="M90" s="46">
        <v>84.352000000000004</v>
      </c>
      <c r="N90" s="51">
        <f>IF(SUM('Total Number of Participants'!B90:M90)&gt;0,'Food Costs'!N90/SUM('Total Number of Participants'!B90:M90)," ")</f>
        <v>66.181658936292791</v>
      </c>
      <c r="O90" s="5"/>
    </row>
    <row r="91" spans="1:15" ht="12" customHeight="1" x14ac:dyDescent="0.25">
      <c r="A91" s="8" t="str">
        <f>'Pregnant Women Participating'!A91</f>
        <v>American Samoa</v>
      </c>
      <c r="B91" s="34">
        <v>96.81</v>
      </c>
      <c r="C91" s="35">
        <v>92.396000000000001</v>
      </c>
      <c r="D91" s="35">
        <v>95.400800000000004</v>
      </c>
      <c r="E91" s="35">
        <v>102.56529999999999</v>
      </c>
      <c r="F91" s="35">
        <v>94.3095</v>
      </c>
      <c r="G91" s="35">
        <v>94.748599999999996</v>
      </c>
      <c r="H91" s="35">
        <v>102.82299999999999</v>
      </c>
      <c r="I91" s="35">
        <v>104.1362</v>
      </c>
      <c r="J91" s="35">
        <v>100.76909999999999</v>
      </c>
      <c r="K91" s="35">
        <v>104.49679999999999</v>
      </c>
      <c r="L91" s="35">
        <v>105.2606</v>
      </c>
      <c r="M91" s="46">
        <v>103.5068</v>
      </c>
      <c r="N91" s="51">
        <f>IF(SUM('Total Number of Participants'!B91:M91)&gt;0,'Food Costs'!N91/SUM('Total Number of Participants'!B91:M91)," ")</f>
        <v>99.789169891185836</v>
      </c>
      <c r="O91" s="5"/>
    </row>
    <row r="92" spans="1:15" ht="12" customHeight="1" x14ac:dyDescent="0.25">
      <c r="A92" s="8" t="str">
        <f>'Pregnant Women Participating'!A92</f>
        <v>California</v>
      </c>
      <c r="B92" s="34">
        <v>63.788499999999999</v>
      </c>
      <c r="C92" s="35">
        <v>64.604200000000006</v>
      </c>
      <c r="D92" s="35">
        <v>65.846999999999994</v>
      </c>
      <c r="E92" s="35">
        <v>68.170199999999994</v>
      </c>
      <c r="F92" s="35">
        <v>66.875399999999999</v>
      </c>
      <c r="G92" s="35">
        <v>67.126300000000001</v>
      </c>
      <c r="H92" s="35">
        <v>67.390299999999996</v>
      </c>
      <c r="I92" s="35">
        <v>66.041399999999996</v>
      </c>
      <c r="J92" s="35">
        <v>66.2881</v>
      </c>
      <c r="K92" s="35">
        <v>67.441299999999998</v>
      </c>
      <c r="L92" s="35">
        <v>67.619500000000002</v>
      </c>
      <c r="M92" s="46">
        <v>67.832599999999999</v>
      </c>
      <c r="N92" s="51">
        <f>IF(SUM('Total Number of Participants'!B92:M92)&gt;0,'Food Costs'!N92/SUM('Total Number of Participants'!B92:M92)," ")</f>
        <v>66.592262812813559</v>
      </c>
      <c r="O92" s="5"/>
    </row>
    <row r="93" spans="1:15" ht="12" customHeight="1" x14ac:dyDescent="0.25">
      <c r="A93" s="8" t="str">
        <f>'Pregnant Women Participating'!A93</f>
        <v>Guam</v>
      </c>
      <c r="B93" s="34">
        <v>84.836399999999998</v>
      </c>
      <c r="C93" s="35">
        <v>86.616699999999994</v>
      </c>
      <c r="D93" s="35">
        <v>85.205100000000002</v>
      </c>
      <c r="E93" s="35">
        <v>89.599699999999999</v>
      </c>
      <c r="F93" s="35">
        <v>90.367900000000006</v>
      </c>
      <c r="G93" s="35">
        <v>90.998900000000006</v>
      </c>
      <c r="H93" s="35">
        <v>91.049499999999995</v>
      </c>
      <c r="I93" s="35">
        <v>88.250500000000002</v>
      </c>
      <c r="J93" s="35">
        <v>91.416399999999996</v>
      </c>
      <c r="K93" s="35">
        <v>90.619399999999999</v>
      </c>
      <c r="L93" s="35">
        <v>88.994</v>
      </c>
      <c r="M93" s="46">
        <v>75.837199999999996</v>
      </c>
      <c r="N93" s="51">
        <f>IF(SUM('Total Number of Participants'!B93:M93)&gt;0,'Food Costs'!N93/SUM('Total Number of Participants'!B93:M93)," ")</f>
        <v>87.836235598773911</v>
      </c>
      <c r="O93" s="5"/>
    </row>
    <row r="94" spans="1:15" ht="12" customHeight="1" x14ac:dyDescent="0.25">
      <c r="A94" s="8" t="str">
        <f>'Pregnant Women Participating'!A94</f>
        <v>Hawaii</v>
      </c>
      <c r="B94" s="34">
        <v>72.965199999999996</v>
      </c>
      <c r="C94" s="35">
        <v>71.200500000000005</v>
      </c>
      <c r="D94" s="35">
        <v>90.781000000000006</v>
      </c>
      <c r="E94" s="35">
        <v>57.303100000000001</v>
      </c>
      <c r="F94" s="35">
        <v>71.254499999999993</v>
      </c>
      <c r="G94" s="35">
        <v>72.480400000000003</v>
      </c>
      <c r="H94" s="35">
        <v>74.139099999999999</v>
      </c>
      <c r="I94" s="35">
        <v>71.827500000000001</v>
      </c>
      <c r="J94" s="35">
        <v>72.303799999999995</v>
      </c>
      <c r="K94" s="35">
        <v>73.037599999999998</v>
      </c>
      <c r="L94" s="35">
        <v>73.738500000000002</v>
      </c>
      <c r="M94" s="46">
        <v>70.787899999999993</v>
      </c>
      <c r="N94" s="51">
        <f>IF(SUM('Total Number of Participants'!B94:M94)&gt;0,'Food Costs'!N94/SUM('Total Number of Participants'!B94:M94)," ")</f>
        <v>72.626487220611722</v>
      </c>
      <c r="O94" s="5"/>
    </row>
    <row r="95" spans="1:15" ht="12" customHeight="1" x14ac:dyDescent="0.25">
      <c r="A95" s="8" t="str">
        <f>'Pregnant Women Participating'!A95</f>
        <v>Idaho</v>
      </c>
      <c r="B95" s="34">
        <v>45.261299999999999</v>
      </c>
      <c r="C95" s="35">
        <v>46.9923</v>
      </c>
      <c r="D95" s="35">
        <v>50.93</v>
      </c>
      <c r="E95" s="35">
        <v>50.928699999999999</v>
      </c>
      <c r="F95" s="35">
        <v>50.086300000000001</v>
      </c>
      <c r="G95" s="35">
        <v>51.0167</v>
      </c>
      <c r="H95" s="35">
        <v>49.467199999999998</v>
      </c>
      <c r="I95" s="35">
        <v>51.982300000000002</v>
      </c>
      <c r="J95" s="35">
        <v>58.739899999999999</v>
      </c>
      <c r="K95" s="35">
        <v>52.580800000000004</v>
      </c>
      <c r="L95" s="35">
        <v>53.384500000000003</v>
      </c>
      <c r="M95" s="46">
        <v>54.223700000000001</v>
      </c>
      <c r="N95" s="51">
        <f>IF(SUM('Total Number of Participants'!B95:M95)&gt;0,'Food Costs'!N95/SUM('Total Number of Participants'!B95:M95)," ")</f>
        <v>51.33044483725628</v>
      </c>
      <c r="O95" s="5"/>
    </row>
    <row r="96" spans="1:15" ht="12" customHeight="1" x14ac:dyDescent="0.25">
      <c r="A96" s="8" t="str">
        <f>'Pregnant Women Participating'!A96</f>
        <v>Nevada</v>
      </c>
      <c r="B96" s="34">
        <v>48.578400000000002</v>
      </c>
      <c r="C96" s="35">
        <v>54.670999999999999</v>
      </c>
      <c r="D96" s="35">
        <v>55.7072</v>
      </c>
      <c r="E96" s="35">
        <v>82.189400000000006</v>
      </c>
      <c r="F96" s="35">
        <v>33.935600000000001</v>
      </c>
      <c r="G96" s="35">
        <v>56.823700000000002</v>
      </c>
      <c r="H96" s="35">
        <v>57.9405</v>
      </c>
      <c r="I96" s="35">
        <v>57.484299999999998</v>
      </c>
      <c r="J96" s="35">
        <v>58.692300000000003</v>
      </c>
      <c r="K96" s="35">
        <v>60.5685</v>
      </c>
      <c r="L96" s="35">
        <v>61.033499999999997</v>
      </c>
      <c r="M96" s="46">
        <v>57.1706</v>
      </c>
      <c r="N96" s="51">
        <f>IF(SUM('Total Number of Participants'!B96:M96)&gt;0,'Food Costs'!N96/SUM('Total Number of Participants'!B96:M96)," ")</f>
        <v>57.077554205366745</v>
      </c>
      <c r="O96" s="5"/>
    </row>
    <row r="97" spans="1:15" ht="12" customHeight="1" x14ac:dyDescent="0.25">
      <c r="A97" s="8" t="str">
        <f>'Pregnant Women Participating'!A97</f>
        <v>Oregon</v>
      </c>
      <c r="B97" s="34">
        <v>27.7804</v>
      </c>
      <c r="C97" s="35">
        <v>60.046999999999997</v>
      </c>
      <c r="D97" s="35">
        <v>64.852800000000002</v>
      </c>
      <c r="E97" s="35">
        <v>39.628599999999999</v>
      </c>
      <c r="F97" s="35">
        <v>57.582000000000001</v>
      </c>
      <c r="G97" s="35">
        <v>50.869100000000003</v>
      </c>
      <c r="H97" s="35">
        <v>50.261600000000001</v>
      </c>
      <c r="I97" s="35">
        <v>59.775100000000002</v>
      </c>
      <c r="J97" s="35">
        <v>48.570900000000002</v>
      </c>
      <c r="K97" s="35">
        <v>54.572299999999998</v>
      </c>
      <c r="L97" s="35">
        <v>73.820599999999999</v>
      </c>
      <c r="M97" s="46">
        <v>55.163600000000002</v>
      </c>
      <c r="N97" s="51">
        <f>IF(SUM('Total Number of Participants'!B97:M97)&gt;0,'Food Costs'!N97/SUM('Total Number of Participants'!B97:M97)," ")</f>
        <v>53.600513843627311</v>
      </c>
      <c r="O97" s="5"/>
    </row>
    <row r="98" spans="1:15" ht="12" customHeight="1" x14ac:dyDescent="0.25">
      <c r="A98" s="8" t="str">
        <f>'Pregnant Women Participating'!A98</f>
        <v>Washington</v>
      </c>
      <c r="B98" s="34">
        <v>66.938800000000001</v>
      </c>
      <c r="C98" s="35">
        <v>51.862299999999998</v>
      </c>
      <c r="D98" s="35">
        <v>52.704500000000003</v>
      </c>
      <c r="E98" s="35">
        <v>38.703600000000002</v>
      </c>
      <c r="F98" s="35">
        <v>52.727800000000002</v>
      </c>
      <c r="G98" s="35">
        <v>53.478400000000001</v>
      </c>
      <c r="H98" s="35">
        <v>54.778700000000001</v>
      </c>
      <c r="I98" s="35">
        <v>53.773000000000003</v>
      </c>
      <c r="J98" s="35">
        <v>54.744199999999999</v>
      </c>
      <c r="K98" s="35">
        <v>55.171500000000002</v>
      </c>
      <c r="L98" s="35">
        <v>55.837899999999998</v>
      </c>
      <c r="M98" s="46">
        <v>53.566099999999999</v>
      </c>
      <c r="N98" s="51">
        <f>IF(SUM('Total Number of Participants'!B98:M98)&gt;0,'Food Costs'!N98/SUM('Total Number of Participants'!B98:M98)," ")</f>
        <v>53.692487004618791</v>
      </c>
      <c r="O98" s="5"/>
    </row>
    <row r="99" spans="1:15" ht="12" customHeight="1" x14ac:dyDescent="0.25">
      <c r="A99" s="8" t="str">
        <f>'Pregnant Women Participating'!A99</f>
        <v>Northern Marianas</v>
      </c>
      <c r="B99" s="34">
        <v>84.784499999999994</v>
      </c>
      <c r="C99" s="35">
        <v>82.493899999999996</v>
      </c>
      <c r="D99" s="35">
        <v>83.308000000000007</v>
      </c>
      <c r="E99" s="35">
        <v>83.076999999999998</v>
      </c>
      <c r="F99" s="35">
        <v>81.257400000000004</v>
      </c>
      <c r="G99" s="35">
        <v>83.518000000000001</v>
      </c>
      <c r="H99" s="35">
        <v>86.395899999999997</v>
      </c>
      <c r="I99" s="35">
        <v>87.728800000000007</v>
      </c>
      <c r="J99" s="35">
        <v>90.103700000000003</v>
      </c>
      <c r="K99" s="35">
        <v>91.460700000000003</v>
      </c>
      <c r="L99" s="35">
        <v>92.916899999999998</v>
      </c>
      <c r="M99" s="46">
        <v>90.667900000000003</v>
      </c>
      <c r="N99" s="51">
        <f>IF(SUM('Total Number of Participants'!B99:M99)&gt;0,'Food Costs'!N99/SUM('Total Number of Participants'!B99:M99)," ")</f>
        <v>86.460151743165284</v>
      </c>
      <c r="O99" s="5"/>
    </row>
    <row r="100" spans="1:15" ht="12" customHeight="1" x14ac:dyDescent="0.25">
      <c r="A100" s="8" t="str">
        <f>'Pregnant Women Participating'!A100</f>
        <v>Inter-Tribal Council, NV</v>
      </c>
      <c r="B100" s="34">
        <v>44.034199999999998</v>
      </c>
      <c r="C100" s="35">
        <v>42.271099999999997</v>
      </c>
      <c r="D100" s="35">
        <v>62.618600000000001</v>
      </c>
      <c r="E100" s="35">
        <v>35.758600000000001</v>
      </c>
      <c r="F100" s="35">
        <v>44.104700000000001</v>
      </c>
      <c r="G100" s="35">
        <v>46.621400000000001</v>
      </c>
      <c r="H100" s="35">
        <v>45.1464</v>
      </c>
      <c r="I100" s="35">
        <v>73.388499999999993</v>
      </c>
      <c r="J100" s="35">
        <v>58.297400000000003</v>
      </c>
      <c r="K100" s="35">
        <v>40.391800000000003</v>
      </c>
      <c r="L100" s="35">
        <v>44.884399999999999</v>
      </c>
      <c r="M100" s="46">
        <v>57.331699999999998</v>
      </c>
      <c r="N100" s="51">
        <f>IF(SUM('Total Number of Participants'!B100:M100)&gt;0,'Food Costs'!N100/SUM('Total Number of Participants'!B100:M100)," ")</f>
        <v>49.510410224695939</v>
      </c>
      <c r="O100" s="5"/>
    </row>
    <row r="101" spans="1:15" s="17" customFormat="1" ht="24.75" customHeight="1" x14ac:dyDescent="0.25">
      <c r="A101" s="14" t="str">
        <f>'Pregnant Women Participating'!A101</f>
        <v>Western Region</v>
      </c>
      <c r="B101" s="36">
        <v>60.736499999999999</v>
      </c>
      <c r="C101" s="37">
        <v>62.585599999999999</v>
      </c>
      <c r="D101" s="37">
        <v>64.408199999999994</v>
      </c>
      <c r="E101" s="37">
        <v>63.8003</v>
      </c>
      <c r="F101" s="37">
        <v>63.513100000000001</v>
      </c>
      <c r="G101" s="37">
        <v>64.377600000000001</v>
      </c>
      <c r="H101" s="37">
        <v>64.791399999999996</v>
      </c>
      <c r="I101" s="37">
        <v>64.199399999999997</v>
      </c>
      <c r="J101" s="37">
        <v>64.051900000000003</v>
      </c>
      <c r="K101" s="37">
        <v>65.239000000000004</v>
      </c>
      <c r="L101" s="37">
        <v>66.623800000000003</v>
      </c>
      <c r="M101" s="45">
        <v>65.311999999999998</v>
      </c>
      <c r="N101" s="52">
        <f>IF(SUM('Total Number of Participants'!B101:M101)&gt;0,'Food Costs'!N101/SUM('Total Number of Participants'!B101:M101)," ")</f>
        <v>64.145472833039307</v>
      </c>
      <c r="O101" s="5"/>
    </row>
    <row r="102" spans="1:15" s="31" customFormat="1" ht="16.5" customHeight="1" thickBot="1" x14ac:dyDescent="0.3">
      <c r="A102" s="28" t="str">
        <f>'Pregnant Women Participating'!A102</f>
        <v>TOTAL</v>
      </c>
      <c r="B102" s="38">
        <v>53.317799999999998</v>
      </c>
      <c r="C102" s="39">
        <v>56.127000000000002</v>
      </c>
      <c r="D102" s="39">
        <v>65.164500000000004</v>
      </c>
      <c r="E102" s="39">
        <v>59.351500000000001</v>
      </c>
      <c r="F102" s="39">
        <v>58.667999999999999</v>
      </c>
      <c r="G102" s="39">
        <v>60.062600000000003</v>
      </c>
      <c r="H102" s="39">
        <v>62.872399999999999</v>
      </c>
      <c r="I102" s="39">
        <v>62.845700000000001</v>
      </c>
      <c r="J102" s="39">
        <v>59.82</v>
      </c>
      <c r="K102" s="39">
        <v>64.656599999999997</v>
      </c>
      <c r="L102" s="39">
        <v>62.934800000000003</v>
      </c>
      <c r="M102" s="47">
        <v>66.468599999999995</v>
      </c>
      <c r="N102" s="53">
        <f>IF(SUM('Total Number of Participants'!B102:M102)&gt;0,'Food Costs'!N102/SUM('Total Number of Participants'!B102:M102)," ")</f>
        <v>61.044746393876913</v>
      </c>
      <c r="O102" s="5"/>
    </row>
    <row r="103" spans="1:15" ht="12.75" customHeight="1" thickTop="1" x14ac:dyDescent="0.25">
      <c r="A103" s="9"/>
    </row>
    <row r="104" spans="1:15" x14ac:dyDescent="0.25">
      <c r="A104" s="9"/>
    </row>
    <row r="105" spans="1:15" customFormat="1" ht="13" x14ac:dyDescent="0.3">
      <c r="A105" s="10" t="s">
        <v>1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1:15" ht="12.75" customHeight="1" x14ac:dyDescent="0.25"/>
    <row r="107" spans="1:15" ht="12.75" customHeight="1" x14ac:dyDescent="0.25"/>
    <row r="108" spans="1:15" ht="12.75" customHeight="1" x14ac:dyDescent="0.25"/>
    <row r="109" spans="1:15" ht="12.75" customHeight="1" x14ac:dyDescent="0.25"/>
    <row r="110" spans="1:15" ht="12.75" customHeight="1" x14ac:dyDescent="0.25"/>
    <row r="111" spans="1:15" ht="12.75" customHeight="1" x14ac:dyDescent="0.25"/>
    <row r="112" spans="1:15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23</v>
      </c>
    </row>
    <row r="6" spans="1:14" ht="12" customHeight="1" x14ac:dyDescent="0.25">
      <c r="A6" s="7" t="str">
        <f>'Pregnant Women Participating'!A6</f>
        <v>Connecticut</v>
      </c>
      <c r="B6" s="13">
        <v>3011112</v>
      </c>
      <c r="C6" s="4">
        <v>2873227</v>
      </c>
      <c r="D6" s="4">
        <v>3102341</v>
      </c>
      <c r="E6" s="4">
        <v>3229011</v>
      </c>
      <c r="F6" s="4">
        <v>2777226</v>
      </c>
      <c r="G6" s="4">
        <v>3242524</v>
      </c>
      <c r="H6" s="4">
        <v>3119260</v>
      </c>
      <c r="I6" s="4">
        <v>3203013</v>
      </c>
      <c r="J6" s="4">
        <v>3145786</v>
      </c>
      <c r="K6" s="4">
        <v>3325029</v>
      </c>
      <c r="L6" s="4">
        <v>3270684</v>
      </c>
      <c r="M6" s="42">
        <v>3066332</v>
      </c>
      <c r="N6" s="13">
        <f t="shared" ref="N6:N102" si="0">IF(SUM(B6:M6)&gt;0,SUM(B6:M6)," ")</f>
        <v>37365545</v>
      </c>
    </row>
    <row r="7" spans="1:14" ht="12" customHeight="1" x14ac:dyDescent="0.25">
      <c r="A7" s="7" t="str">
        <f>'Pregnant Women Participating'!A7</f>
        <v>Maine</v>
      </c>
      <c r="B7" s="13">
        <v>906225</v>
      </c>
      <c r="C7" s="4">
        <v>912352</v>
      </c>
      <c r="D7" s="4">
        <v>930093</v>
      </c>
      <c r="E7" s="4">
        <v>940029</v>
      </c>
      <c r="F7" s="4">
        <v>906065</v>
      </c>
      <c r="G7" s="4">
        <v>961501</v>
      </c>
      <c r="H7" s="4">
        <v>975127</v>
      </c>
      <c r="I7" s="4">
        <v>989919</v>
      </c>
      <c r="J7" s="4">
        <v>1022818</v>
      </c>
      <c r="K7" s="4">
        <v>1103619</v>
      </c>
      <c r="L7" s="4">
        <v>1113435</v>
      </c>
      <c r="M7" s="42">
        <v>1097058</v>
      </c>
      <c r="N7" s="13">
        <f t="shared" si="0"/>
        <v>11858241</v>
      </c>
    </row>
    <row r="8" spans="1:14" ht="12" customHeight="1" x14ac:dyDescent="0.25">
      <c r="A8" s="7" t="str">
        <f>'Pregnant Women Participating'!A8</f>
        <v>Massachusetts</v>
      </c>
      <c r="B8" s="13">
        <v>7244863</v>
      </c>
      <c r="C8" s="4">
        <v>6990098</v>
      </c>
      <c r="D8" s="4">
        <v>7043137</v>
      </c>
      <c r="E8" s="4">
        <v>7419756</v>
      </c>
      <c r="F8" s="4">
        <v>7127307</v>
      </c>
      <c r="G8" s="4">
        <v>7257492</v>
      </c>
      <c r="H8" s="4">
        <v>7320573</v>
      </c>
      <c r="I8" s="4">
        <v>7230302</v>
      </c>
      <c r="J8" s="4">
        <v>7204384</v>
      </c>
      <c r="K8" s="4">
        <v>7441626</v>
      </c>
      <c r="L8" s="4">
        <v>7554593</v>
      </c>
      <c r="M8" s="42">
        <v>7368817</v>
      </c>
      <c r="N8" s="13">
        <f t="shared" si="0"/>
        <v>87202948</v>
      </c>
    </row>
    <row r="9" spans="1:14" ht="12" customHeight="1" x14ac:dyDescent="0.25">
      <c r="A9" s="7" t="str">
        <f>'Pregnant Women Participating'!A9</f>
        <v>New Hampshire</v>
      </c>
      <c r="B9" s="13">
        <v>566885</v>
      </c>
      <c r="C9" s="4">
        <v>578991</v>
      </c>
      <c r="D9" s="4">
        <v>591220</v>
      </c>
      <c r="E9" s="4">
        <v>634072</v>
      </c>
      <c r="F9" s="4">
        <v>595695</v>
      </c>
      <c r="G9" s="4">
        <v>609329</v>
      </c>
      <c r="H9" s="4">
        <v>631983</v>
      </c>
      <c r="I9" s="4">
        <v>608395</v>
      </c>
      <c r="J9" s="4">
        <v>631439</v>
      </c>
      <c r="K9" s="4">
        <v>641265</v>
      </c>
      <c r="L9" s="4">
        <v>652058</v>
      </c>
      <c r="M9" s="42">
        <v>607163</v>
      </c>
      <c r="N9" s="13">
        <f t="shared" si="0"/>
        <v>7348495</v>
      </c>
    </row>
    <row r="10" spans="1:14" ht="12" customHeight="1" x14ac:dyDescent="0.25">
      <c r="A10" s="7" t="str">
        <f>'Pregnant Women Participating'!A10</f>
        <v>New York</v>
      </c>
      <c r="B10" s="13">
        <v>32486587</v>
      </c>
      <c r="C10" s="4">
        <v>32664827</v>
      </c>
      <c r="D10" s="4">
        <v>32654132</v>
      </c>
      <c r="E10" s="4">
        <v>34066364</v>
      </c>
      <c r="F10" s="4">
        <v>33547392</v>
      </c>
      <c r="G10" s="4">
        <v>33482502</v>
      </c>
      <c r="H10" s="4">
        <v>34472245</v>
      </c>
      <c r="I10" s="4">
        <v>34047305</v>
      </c>
      <c r="J10" s="4">
        <v>34269140</v>
      </c>
      <c r="K10" s="4">
        <v>34266749</v>
      </c>
      <c r="L10" s="4">
        <v>35059964</v>
      </c>
      <c r="M10" s="42">
        <v>34802694</v>
      </c>
      <c r="N10" s="13">
        <f t="shared" si="0"/>
        <v>405819901</v>
      </c>
    </row>
    <row r="11" spans="1:14" ht="12" customHeight="1" x14ac:dyDescent="0.25">
      <c r="A11" s="7" t="str">
        <f>'Pregnant Women Participating'!A11</f>
        <v>Rhode Island</v>
      </c>
      <c r="B11" s="13">
        <v>1012636</v>
      </c>
      <c r="C11" s="4">
        <v>1008365</v>
      </c>
      <c r="D11" s="4">
        <v>1006293</v>
      </c>
      <c r="E11" s="4">
        <v>1063968</v>
      </c>
      <c r="F11" s="4">
        <v>1079916</v>
      </c>
      <c r="G11" s="4">
        <v>1075544</v>
      </c>
      <c r="H11" s="4">
        <v>1102474</v>
      </c>
      <c r="I11" s="4">
        <v>1150263</v>
      </c>
      <c r="J11" s="4">
        <v>1094022</v>
      </c>
      <c r="K11" s="4">
        <v>1109287</v>
      </c>
      <c r="L11" s="4">
        <v>1088250</v>
      </c>
      <c r="M11" s="42">
        <v>1131242</v>
      </c>
      <c r="N11" s="13">
        <f t="shared" si="0"/>
        <v>12922260</v>
      </c>
    </row>
    <row r="12" spans="1:14" ht="12" customHeight="1" x14ac:dyDescent="0.25">
      <c r="A12" s="7" t="str">
        <f>'Pregnant Women Participating'!A12</f>
        <v>Vermont</v>
      </c>
      <c r="B12" s="13">
        <v>441774</v>
      </c>
      <c r="C12" s="4">
        <v>507189</v>
      </c>
      <c r="D12" s="4">
        <v>530768</v>
      </c>
      <c r="E12" s="4">
        <v>549647</v>
      </c>
      <c r="F12" s="4">
        <v>534925</v>
      </c>
      <c r="G12" s="4">
        <v>550799</v>
      </c>
      <c r="H12" s="4">
        <v>520397</v>
      </c>
      <c r="I12" s="4">
        <v>557301</v>
      </c>
      <c r="J12" s="4">
        <v>542321</v>
      </c>
      <c r="K12" s="4">
        <v>551249</v>
      </c>
      <c r="L12" s="4">
        <v>698705</v>
      </c>
      <c r="M12" s="42">
        <v>529332</v>
      </c>
      <c r="N12" s="13">
        <f t="shared" si="0"/>
        <v>6514407</v>
      </c>
    </row>
    <row r="13" spans="1:14" ht="12" customHeight="1" x14ac:dyDescent="0.25">
      <c r="A13" s="7" t="str">
        <f>'Pregnant Women Participating'!A13</f>
        <v>Virgin Islands</v>
      </c>
      <c r="B13" s="13">
        <v>218870</v>
      </c>
      <c r="C13" s="4">
        <v>208739</v>
      </c>
      <c r="D13" s="4">
        <v>199579</v>
      </c>
      <c r="E13" s="4">
        <v>212180</v>
      </c>
      <c r="F13" s="4">
        <v>209770</v>
      </c>
      <c r="G13" s="4">
        <v>213645</v>
      </c>
      <c r="H13" s="4">
        <v>209551</v>
      </c>
      <c r="I13" s="4">
        <v>211884</v>
      </c>
      <c r="J13" s="4">
        <v>213483</v>
      </c>
      <c r="K13" s="4">
        <v>213109</v>
      </c>
      <c r="L13" s="4">
        <v>212993</v>
      </c>
      <c r="M13" s="42">
        <v>218110</v>
      </c>
      <c r="N13" s="13">
        <f t="shared" si="0"/>
        <v>2541913</v>
      </c>
    </row>
    <row r="14" spans="1:14" ht="12" customHeight="1" x14ac:dyDescent="0.25">
      <c r="A14" s="7" t="str">
        <f>'Pregnant Women Participating'!A14</f>
        <v>Indian Township, ME</v>
      </c>
      <c r="B14" s="13">
        <v>4005</v>
      </c>
      <c r="C14" s="4">
        <v>3588</v>
      </c>
      <c r="D14" s="4">
        <v>3841</v>
      </c>
      <c r="E14" s="4">
        <v>3841</v>
      </c>
      <c r="F14" s="4">
        <v>3233</v>
      </c>
      <c r="G14" s="4">
        <v>3233</v>
      </c>
      <c r="H14" s="4">
        <v>3233</v>
      </c>
      <c r="I14" s="4">
        <v>3233</v>
      </c>
      <c r="J14" s="4">
        <v>3233</v>
      </c>
      <c r="K14" s="4">
        <v>1</v>
      </c>
      <c r="L14" s="4">
        <v>1</v>
      </c>
      <c r="M14" s="42">
        <v>1</v>
      </c>
      <c r="N14" s="13">
        <f t="shared" si="0"/>
        <v>31443</v>
      </c>
    </row>
    <row r="15" spans="1:14" ht="12" customHeight="1" x14ac:dyDescent="0.25">
      <c r="A15" s="7" t="str">
        <f>'Pregnant Women Participating'!A15</f>
        <v>Pleasant Point, ME</v>
      </c>
      <c r="B15" s="13">
        <v>3292</v>
      </c>
      <c r="C15" s="4">
        <v>3233</v>
      </c>
      <c r="D15" s="4">
        <v>3779</v>
      </c>
      <c r="E15" s="4">
        <v>3416</v>
      </c>
      <c r="F15" s="4">
        <v>3883</v>
      </c>
      <c r="G15" s="4">
        <v>3238</v>
      </c>
      <c r="H15" s="4">
        <v>3859</v>
      </c>
      <c r="I15" s="4">
        <v>3492</v>
      </c>
      <c r="J15" s="4">
        <v>2886</v>
      </c>
      <c r="K15" s="4">
        <v>2560</v>
      </c>
      <c r="L15" s="4">
        <v>1929</v>
      </c>
      <c r="M15" s="42">
        <v>2482</v>
      </c>
      <c r="N15" s="13">
        <f t="shared" si="0"/>
        <v>38049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45896249</v>
      </c>
      <c r="C16" s="15">
        <v>45750609</v>
      </c>
      <c r="D16" s="15">
        <v>46065183</v>
      </c>
      <c r="E16" s="15">
        <v>48122284</v>
      </c>
      <c r="F16" s="15">
        <v>46785412</v>
      </c>
      <c r="G16" s="15">
        <v>47399807</v>
      </c>
      <c r="H16" s="15">
        <v>48358702</v>
      </c>
      <c r="I16" s="15">
        <v>48005107</v>
      </c>
      <c r="J16" s="15">
        <v>48129512</v>
      </c>
      <c r="K16" s="15">
        <v>48654494</v>
      </c>
      <c r="L16" s="15">
        <v>49652612</v>
      </c>
      <c r="M16" s="41">
        <v>48823231</v>
      </c>
      <c r="N16" s="16">
        <f t="shared" si="0"/>
        <v>571643202</v>
      </c>
    </row>
    <row r="17" spans="1:14" ht="12" customHeight="1" x14ac:dyDescent="0.25">
      <c r="A17" s="7" t="str">
        <f>'Pregnant Women Participating'!A17</f>
        <v>Delaware</v>
      </c>
      <c r="B17" s="13">
        <v>892116</v>
      </c>
      <c r="C17" s="4">
        <v>906534</v>
      </c>
      <c r="D17" s="4">
        <v>925264</v>
      </c>
      <c r="E17" s="4">
        <v>1001628</v>
      </c>
      <c r="F17" s="4">
        <v>946878</v>
      </c>
      <c r="G17" s="4">
        <v>986666</v>
      </c>
      <c r="H17" s="4">
        <v>1038913</v>
      </c>
      <c r="I17" s="4">
        <v>1039224</v>
      </c>
      <c r="J17" s="4">
        <v>1066540</v>
      </c>
      <c r="K17" s="4">
        <v>1089318</v>
      </c>
      <c r="L17" s="4">
        <v>1094082</v>
      </c>
      <c r="M17" s="42">
        <v>619683</v>
      </c>
      <c r="N17" s="13">
        <f t="shared" si="0"/>
        <v>11606846</v>
      </c>
    </row>
    <row r="18" spans="1:14" ht="12" customHeight="1" x14ac:dyDescent="0.25">
      <c r="A18" s="7" t="str">
        <f>'Pregnant Women Participating'!A18</f>
        <v>District of Columbia</v>
      </c>
      <c r="B18" s="13">
        <v>665361</v>
      </c>
      <c r="C18" s="4">
        <v>589909</v>
      </c>
      <c r="D18" s="4">
        <v>775140</v>
      </c>
      <c r="E18" s="4">
        <v>345347</v>
      </c>
      <c r="F18" s="4">
        <v>583535</v>
      </c>
      <c r="G18" s="4">
        <v>579048</v>
      </c>
      <c r="H18" s="4">
        <v>988291</v>
      </c>
      <c r="I18" s="4">
        <v>375155</v>
      </c>
      <c r="J18" s="4">
        <v>588375</v>
      </c>
      <c r="K18" s="4">
        <v>436476</v>
      </c>
      <c r="L18" s="4">
        <v>946471</v>
      </c>
      <c r="M18" s="42">
        <v>661016</v>
      </c>
      <c r="N18" s="13">
        <f t="shared" si="0"/>
        <v>7534124</v>
      </c>
    </row>
    <row r="19" spans="1:14" ht="12" customHeight="1" x14ac:dyDescent="0.25">
      <c r="A19" s="7" t="str">
        <f>'Pregnant Women Participating'!A19</f>
        <v>Maryland</v>
      </c>
      <c r="B19" s="13">
        <v>6818719</v>
      </c>
      <c r="C19" s="4">
        <v>6849819</v>
      </c>
      <c r="D19" s="4">
        <v>9404787</v>
      </c>
      <c r="E19" s="4">
        <v>4732587</v>
      </c>
      <c r="F19" s="4">
        <v>7047430</v>
      </c>
      <c r="G19" s="4">
        <v>7258228</v>
      </c>
      <c r="H19" s="4">
        <v>7471071</v>
      </c>
      <c r="I19" s="4">
        <v>7310521</v>
      </c>
      <c r="J19" s="4">
        <v>7523459</v>
      </c>
      <c r="K19" s="4">
        <v>7595170</v>
      </c>
      <c r="L19" s="4">
        <v>7720229</v>
      </c>
      <c r="M19" s="42">
        <v>7534783</v>
      </c>
      <c r="N19" s="13">
        <f t="shared" si="0"/>
        <v>87266803</v>
      </c>
    </row>
    <row r="20" spans="1:14" ht="12" customHeight="1" x14ac:dyDescent="0.25">
      <c r="A20" s="7" t="str">
        <f>'Pregnant Women Participating'!A20</f>
        <v>New Jersey</v>
      </c>
      <c r="B20" s="13">
        <v>11907269</v>
      </c>
      <c r="C20" s="4">
        <v>12921533</v>
      </c>
      <c r="D20" s="4">
        <v>12977239</v>
      </c>
      <c r="E20" s="4">
        <v>13065583</v>
      </c>
      <c r="F20" s="4">
        <v>13126023</v>
      </c>
      <c r="G20" s="4">
        <v>13235171</v>
      </c>
      <c r="H20" s="4">
        <v>13531909</v>
      </c>
      <c r="I20" s="4">
        <v>13476514</v>
      </c>
      <c r="J20" s="4">
        <v>13591697</v>
      </c>
      <c r="K20" s="4">
        <v>13691044</v>
      </c>
      <c r="L20" s="4">
        <v>13987304</v>
      </c>
      <c r="M20" s="42">
        <v>13750538</v>
      </c>
      <c r="N20" s="13">
        <f t="shared" si="0"/>
        <v>159261824</v>
      </c>
    </row>
    <row r="21" spans="1:14" ht="12" customHeight="1" x14ac:dyDescent="0.25">
      <c r="A21" s="7" t="str">
        <f>'Pregnant Women Participating'!A21</f>
        <v>Pennsylvania</v>
      </c>
      <c r="B21" s="13">
        <v>15081035</v>
      </c>
      <c r="C21" s="4">
        <v>7538766</v>
      </c>
      <c r="D21" s="4">
        <v>11597063</v>
      </c>
      <c r="E21" s="4">
        <v>12112073</v>
      </c>
      <c r="F21" s="4">
        <v>12091421</v>
      </c>
      <c r="G21" s="4">
        <v>12130548</v>
      </c>
      <c r="H21" s="4">
        <v>12452715</v>
      </c>
      <c r="I21" s="4">
        <v>15930513</v>
      </c>
      <c r="J21" s="4">
        <v>12641548</v>
      </c>
      <c r="K21" s="4">
        <v>12961762</v>
      </c>
      <c r="L21" s="4">
        <v>9670126</v>
      </c>
      <c r="M21" s="42">
        <v>16365180</v>
      </c>
      <c r="N21" s="13">
        <f t="shared" si="0"/>
        <v>150572750</v>
      </c>
    </row>
    <row r="22" spans="1:14" ht="12" customHeight="1" x14ac:dyDescent="0.25">
      <c r="A22" s="7" t="str">
        <f>'Pregnant Women Participating'!A22</f>
        <v>Puerto Rico</v>
      </c>
      <c r="B22" s="13">
        <v>12012674</v>
      </c>
      <c r="C22" s="4">
        <v>11854624</v>
      </c>
      <c r="D22" s="4">
        <v>12002403</v>
      </c>
      <c r="E22" s="4">
        <v>12511291</v>
      </c>
      <c r="F22" s="4">
        <v>12613719</v>
      </c>
      <c r="G22" s="4">
        <v>12657540</v>
      </c>
      <c r="H22" s="4">
        <v>13281137</v>
      </c>
      <c r="I22" s="4">
        <v>13685364</v>
      </c>
      <c r="J22" s="4">
        <v>13587719</v>
      </c>
      <c r="K22" s="4">
        <v>13872962</v>
      </c>
      <c r="L22" s="4">
        <v>14370304</v>
      </c>
      <c r="M22" s="42">
        <v>14725873</v>
      </c>
      <c r="N22" s="13">
        <f t="shared" si="0"/>
        <v>157175610</v>
      </c>
    </row>
    <row r="23" spans="1:14" ht="12" customHeight="1" x14ac:dyDescent="0.25">
      <c r="A23" s="7" t="str">
        <f>'Pregnant Women Participating'!A23</f>
        <v>Virginia</v>
      </c>
      <c r="B23" s="13">
        <v>876498</v>
      </c>
      <c r="C23" s="4">
        <v>5464402</v>
      </c>
      <c r="D23" s="4">
        <v>7664057</v>
      </c>
      <c r="E23" s="4">
        <v>1288182</v>
      </c>
      <c r="F23" s="4">
        <v>7669613</v>
      </c>
      <c r="G23" s="4">
        <v>7842853</v>
      </c>
      <c r="H23" s="4">
        <v>3677905</v>
      </c>
      <c r="I23" s="4">
        <v>8051041</v>
      </c>
      <c r="J23" s="4">
        <v>5785689</v>
      </c>
      <c r="K23" s="4">
        <v>3856422</v>
      </c>
      <c r="L23" s="4">
        <v>8233813</v>
      </c>
      <c r="M23" s="42">
        <v>6020911</v>
      </c>
      <c r="N23" s="13">
        <f t="shared" si="0"/>
        <v>66431386</v>
      </c>
    </row>
    <row r="24" spans="1:14" ht="12" customHeight="1" x14ac:dyDescent="0.25">
      <c r="A24" s="7" t="str">
        <f>'Pregnant Women Participating'!A24</f>
        <v>West Virginia</v>
      </c>
      <c r="B24" s="13">
        <v>2020738</v>
      </c>
      <c r="C24" s="4">
        <v>2016871</v>
      </c>
      <c r="D24" s="4">
        <v>1993643</v>
      </c>
      <c r="E24" s="4">
        <v>2056680</v>
      </c>
      <c r="F24" s="4">
        <v>1943958</v>
      </c>
      <c r="G24" s="4">
        <v>2015064</v>
      </c>
      <c r="H24" s="4">
        <v>2075781</v>
      </c>
      <c r="I24" s="4">
        <v>2016041</v>
      </c>
      <c r="J24" s="4">
        <v>2085336</v>
      </c>
      <c r="K24" s="4">
        <v>2105874</v>
      </c>
      <c r="L24" s="4">
        <v>2188598</v>
      </c>
      <c r="M24" s="42">
        <v>2406355</v>
      </c>
      <c r="N24" s="13">
        <f t="shared" si="0"/>
        <v>24924939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50274410</v>
      </c>
      <c r="C25" s="15">
        <v>48142458</v>
      </c>
      <c r="D25" s="15">
        <v>57339596</v>
      </c>
      <c r="E25" s="15">
        <v>47113371</v>
      </c>
      <c r="F25" s="15">
        <v>56022577</v>
      </c>
      <c r="G25" s="15">
        <v>56705118</v>
      </c>
      <c r="H25" s="15">
        <v>54517722</v>
      </c>
      <c r="I25" s="15">
        <v>61884373</v>
      </c>
      <c r="J25" s="15">
        <v>56870363</v>
      </c>
      <c r="K25" s="15">
        <v>55609028</v>
      </c>
      <c r="L25" s="15">
        <v>58210927</v>
      </c>
      <c r="M25" s="41">
        <v>62084339</v>
      </c>
      <c r="N25" s="16">
        <f t="shared" si="0"/>
        <v>664774282</v>
      </c>
    </row>
    <row r="26" spans="1:14" ht="12" customHeight="1" x14ac:dyDescent="0.25">
      <c r="A26" s="7" t="str">
        <f>'Pregnant Women Participating'!A26</f>
        <v>Alabama</v>
      </c>
      <c r="B26" s="13">
        <v>5933533</v>
      </c>
      <c r="C26" s="4">
        <v>6135121</v>
      </c>
      <c r="D26" s="4">
        <v>5518232</v>
      </c>
      <c r="E26" s="4">
        <v>7265570</v>
      </c>
      <c r="F26" s="4">
        <v>5613742</v>
      </c>
      <c r="G26" s="4">
        <v>5536890</v>
      </c>
      <c r="H26" s="4">
        <v>9637970</v>
      </c>
      <c r="I26" s="4">
        <v>3639211</v>
      </c>
      <c r="J26" s="4">
        <v>5444678</v>
      </c>
      <c r="K26" s="4">
        <v>7235930</v>
      </c>
      <c r="L26" s="4">
        <v>5926895</v>
      </c>
      <c r="M26" s="42">
        <v>7352912</v>
      </c>
      <c r="N26" s="13">
        <f t="shared" si="0"/>
        <v>75240684</v>
      </c>
    </row>
    <row r="27" spans="1:14" ht="12" customHeight="1" x14ac:dyDescent="0.25">
      <c r="A27" s="7" t="str">
        <f>'Pregnant Women Participating'!A27</f>
        <v>Florida</v>
      </c>
      <c r="B27" s="13">
        <v>24914434</v>
      </c>
      <c r="C27" s="4">
        <v>26273614</v>
      </c>
      <c r="D27" s="4">
        <v>33041404</v>
      </c>
      <c r="E27" s="4">
        <v>27077548</v>
      </c>
      <c r="F27" s="4">
        <v>15498534</v>
      </c>
      <c r="G27" s="4">
        <v>30905697</v>
      </c>
      <c r="H27" s="4">
        <v>27869416</v>
      </c>
      <c r="I27" s="4">
        <v>27145545</v>
      </c>
      <c r="J27" s="4">
        <v>23946418</v>
      </c>
      <c r="K27" s="4">
        <v>31918535</v>
      </c>
      <c r="L27" s="4">
        <v>29903863</v>
      </c>
      <c r="M27" s="42">
        <v>28610218</v>
      </c>
      <c r="N27" s="13">
        <f t="shared" si="0"/>
        <v>327105226</v>
      </c>
    </row>
    <row r="28" spans="1:14" ht="12" customHeight="1" x14ac:dyDescent="0.25">
      <c r="A28" s="7" t="str">
        <f>'Pregnant Women Participating'!A28</f>
        <v>Georgia</v>
      </c>
      <c r="B28" s="13">
        <v>11603383</v>
      </c>
      <c r="C28" s="4">
        <v>12074616</v>
      </c>
      <c r="D28" s="4">
        <v>12011335</v>
      </c>
      <c r="E28" s="4">
        <v>14083445</v>
      </c>
      <c r="F28" s="4">
        <v>13711963</v>
      </c>
      <c r="G28" s="4">
        <v>13953286</v>
      </c>
      <c r="H28" s="4">
        <v>14371688</v>
      </c>
      <c r="I28" s="4">
        <v>14359294</v>
      </c>
      <c r="J28" s="4">
        <v>14693975</v>
      </c>
      <c r="K28" s="4">
        <v>16538634</v>
      </c>
      <c r="L28" s="4">
        <v>15144192</v>
      </c>
      <c r="M28" s="42">
        <v>15607804</v>
      </c>
      <c r="N28" s="13">
        <f t="shared" si="0"/>
        <v>168153615</v>
      </c>
    </row>
    <row r="29" spans="1:14" ht="12" customHeight="1" x14ac:dyDescent="0.25">
      <c r="A29" s="7" t="str">
        <f>'Pregnant Women Participating'!A29</f>
        <v>Kentucky</v>
      </c>
      <c r="B29" s="13">
        <v>5942959</v>
      </c>
      <c r="C29" s="4">
        <v>5887356</v>
      </c>
      <c r="D29" s="4">
        <v>6024948</v>
      </c>
      <c r="E29" s="4">
        <v>6391975</v>
      </c>
      <c r="F29" s="4">
        <v>6074701</v>
      </c>
      <c r="G29" s="4">
        <v>6299987</v>
      </c>
      <c r="H29" s="4">
        <v>6449773</v>
      </c>
      <c r="I29" s="4">
        <v>6446476</v>
      </c>
      <c r="J29" s="4">
        <v>6594276</v>
      </c>
      <c r="K29" s="4">
        <v>6685582</v>
      </c>
      <c r="L29" s="4">
        <v>6742644</v>
      </c>
      <c r="M29" s="42">
        <v>6525717</v>
      </c>
      <c r="N29" s="13">
        <f t="shared" si="0"/>
        <v>76066394</v>
      </c>
    </row>
    <row r="30" spans="1:14" ht="12" customHeight="1" x14ac:dyDescent="0.25">
      <c r="A30" s="7" t="str">
        <f>'Pregnant Women Participating'!A30</f>
        <v>Mississippi</v>
      </c>
      <c r="B30" s="13">
        <v>2718063</v>
      </c>
      <c r="C30" s="4">
        <v>2976515</v>
      </c>
      <c r="D30" s="4">
        <v>3393170</v>
      </c>
      <c r="E30" s="4">
        <v>3150160</v>
      </c>
      <c r="F30" s="4">
        <v>2799778</v>
      </c>
      <c r="G30" s="4">
        <v>3225496</v>
      </c>
      <c r="H30" s="4">
        <v>3360931</v>
      </c>
      <c r="I30" s="4">
        <v>3619185</v>
      </c>
      <c r="J30" s="4">
        <v>3224114</v>
      </c>
      <c r="K30" s="4">
        <v>3396816</v>
      </c>
      <c r="L30" s="4">
        <v>3525637</v>
      </c>
      <c r="M30" s="42">
        <v>3308036</v>
      </c>
      <c r="N30" s="13">
        <f t="shared" si="0"/>
        <v>38697901</v>
      </c>
    </row>
    <row r="31" spans="1:14" ht="12" customHeight="1" x14ac:dyDescent="0.25">
      <c r="A31" s="7" t="str">
        <f>'Pregnant Women Participating'!A31</f>
        <v>North Carolina</v>
      </c>
      <c r="B31" s="13">
        <v>11258827</v>
      </c>
      <c r="C31" s="4">
        <v>11871462</v>
      </c>
      <c r="D31" s="4">
        <v>13365360</v>
      </c>
      <c r="E31" s="4">
        <v>13598015</v>
      </c>
      <c r="F31" s="4">
        <v>13467005</v>
      </c>
      <c r="G31" s="4">
        <v>13693846</v>
      </c>
      <c r="H31" s="4">
        <v>13830502</v>
      </c>
      <c r="I31" s="4">
        <v>14449920</v>
      </c>
      <c r="J31" s="4">
        <v>14305907</v>
      </c>
      <c r="K31" s="4">
        <v>15106935</v>
      </c>
      <c r="L31" s="4">
        <v>13572476</v>
      </c>
      <c r="M31" s="42">
        <v>17806113</v>
      </c>
      <c r="N31" s="13">
        <f t="shared" si="0"/>
        <v>166326368</v>
      </c>
    </row>
    <row r="32" spans="1:14" ht="12" customHeight="1" x14ac:dyDescent="0.25">
      <c r="A32" s="7" t="str">
        <f>'Pregnant Women Participating'!A32</f>
        <v>South Carolina</v>
      </c>
      <c r="B32" s="13">
        <v>3478854</v>
      </c>
      <c r="C32" s="4">
        <v>4750821</v>
      </c>
      <c r="D32" s="4">
        <v>7408676</v>
      </c>
      <c r="E32" s="4">
        <v>3365583</v>
      </c>
      <c r="F32" s="4">
        <v>4694668</v>
      </c>
      <c r="G32" s="4">
        <v>5322142</v>
      </c>
      <c r="H32" s="4">
        <v>5115058</v>
      </c>
      <c r="I32" s="4">
        <v>5557273</v>
      </c>
      <c r="J32" s="4">
        <v>5872883</v>
      </c>
      <c r="K32" s="4">
        <v>6044681</v>
      </c>
      <c r="L32" s="4">
        <v>6404365</v>
      </c>
      <c r="M32" s="42">
        <v>5440480</v>
      </c>
      <c r="N32" s="13">
        <f t="shared" si="0"/>
        <v>63455484</v>
      </c>
    </row>
    <row r="33" spans="1:14" ht="12" customHeight="1" x14ac:dyDescent="0.25">
      <c r="A33" s="7" t="str">
        <f>'Pregnant Women Participating'!A33</f>
        <v>Tennessee</v>
      </c>
      <c r="B33" s="13">
        <v>11238750</v>
      </c>
      <c r="C33" s="4">
        <v>3103364</v>
      </c>
      <c r="D33" s="4">
        <v>11477467</v>
      </c>
      <c r="E33" s="4">
        <v>3991719</v>
      </c>
      <c r="F33" s="4">
        <v>6657646</v>
      </c>
      <c r="G33" s="4">
        <v>8222448</v>
      </c>
      <c r="H33" s="4">
        <v>7729038</v>
      </c>
      <c r="I33" s="4">
        <v>7725028</v>
      </c>
      <c r="J33" s="4">
        <v>7963370</v>
      </c>
      <c r="K33" s="4">
        <v>8394594</v>
      </c>
      <c r="L33" s="4">
        <v>8578345</v>
      </c>
      <c r="M33" s="42">
        <v>8810798</v>
      </c>
      <c r="N33" s="13">
        <f t="shared" si="0"/>
        <v>93892567</v>
      </c>
    </row>
    <row r="34" spans="1:14" ht="12" customHeight="1" x14ac:dyDescent="0.25">
      <c r="A34" s="7" t="str">
        <f>'Pregnant Women Participating'!A34</f>
        <v>Choctaw Indians, MS</v>
      </c>
      <c r="B34" s="13">
        <v>-84684</v>
      </c>
      <c r="C34" s="4">
        <v>9373</v>
      </c>
      <c r="D34" s="4">
        <v>41309</v>
      </c>
      <c r="E34" s="4">
        <v>2652</v>
      </c>
      <c r="F34" s="4">
        <v>25462</v>
      </c>
      <c r="G34" s="4">
        <v>26023</v>
      </c>
      <c r="H34" s="4">
        <v>35118</v>
      </c>
      <c r="I34" s="4">
        <v>39817</v>
      </c>
      <c r="J34" s="4">
        <v>35726</v>
      </c>
      <c r="K34" s="4">
        <v>35935</v>
      </c>
      <c r="L34" s="4">
        <v>34276</v>
      </c>
      <c r="M34" s="42">
        <v>39007</v>
      </c>
      <c r="N34" s="13">
        <f t="shared" si="0"/>
        <v>240014</v>
      </c>
    </row>
    <row r="35" spans="1:14" ht="12" customHeight="1" x14ac:dyDescent="0.25">
      <c r="A35" s="7" t="str">
        <f>'Pregnant Women Participating'!A35</f>
        <v>Eastern Cherokee, NC</v>
      </c>
      <c r="B35" s="13">
        <v>20773</v>
      </c>
      <c r="C35" s="4">
        <v>20577</v>
      </c>
      <c r="D35" s="4">
        <v>22235</v>
      </c>
      <c r="E35" s="4">
        <v>26048</v>
      </c>
      <c r="F35" s="4">
        <v>23307</v>
      </c>
      <c r="G35" s="4">
        <v>24920</v>
      </c>
      <c r="H35" s="4">
        <v>23396</v>
      </c>
      <c r="I35" s="4">
        <v>25711</v>
      </c>
      <c r="J35" s="4">
        <v>24934</v>
      </c>
      <c r="K35" s="4">
        <v>26329</v>
      </c>
      <c r="L35" s="4">
        <v>25498</v>
      </c>
      <c r="M35" s="42">
        <v>27371</v>
      </c>
      <c r="N35" s="13">
        <f t="shared" si="0"/>
        <v>291099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77024892</v>
      </c>
      <c r="C36" s="15">
        <v>73102819</v>
      </c>
      <c r="D36" s="15">
        <v>92304136</v>
      </c>
      <c r="E36" s="15">
        <v>78952715</v>
      </c>
      <c r="F36" s="15">
        <v>68566806</v>
      </c>
      <c r="G36" s="15">
        <v>87210735</v>
      </c>
      <c r="H36" s="15">
        <v>88422890</v>
      </c>
      <c r="I36" s="15">
        <v>83007460</v>
      </c>
      <c r="J36" s="15">
        <v>82106281</v>
      </c>
      <c r="K36" s="15">
        <v>95383971</v>
      </c>
      <c r="L36" s="15">
        <v>89858191</v>
      </c>
      <c r="M36" s="41">
        <v>93528456</v>
      </c>
      <c r="N36" s="16">
        <f t="shared" si="0"/>
        <v>1009469352</v>
      </c>
    </row>
    <row r="37" spans="1:14" ht="12" customHeight="1" x14ac:dyDescent="0.25">
      <c r="A37" s="7" t="str">
        <f>'Pregnant Women Participating'!A37</f>
        <v>Illinois</v>
      </c>
      <c r="B37" s="13">
        <v>10678619</v>
      </c>
      <c r="C37" s="4">
        <v>11046809</v>
      </c>
      <c r="D37" s="4">
        <v>9828666</v>
      </c>
      <c r="E37" s="4">
        <v>11525983</v>
      </c>
      <c r="F37" s="4">
        <v>9048941</v>
      </c>
      <c r="G37" s="4">
        <v>9869390</v>
      </c>
      <c r="H37" s="4">
        <v>13628572</v>
      </c>
      <c r="I37" s="4">
        <v>9997096</v>
      </c>
      <c r="J37" s="4">
        <v>11538849</v>
      </c>
      <c r="K37" s="4">
        <v>11059917</v>
      </c>
      <c r="L37" s="4">
        <v>11445674</v>
      </c>
      <c r="M37" s="42">
        <v>11368763</v>
      </c>
      <c r="N37" s="13">
        <f t="shared" si="0"/>
        <v>131037279</v>
      </c>
    </row>
    <row r="38" spans="1:14" ht="12" customHeight="1" x14ac:dyDescent="0.25">
      <c r="A38" s="7" t="str">
        <f>'Pregnant Women Participating'!A38</f>
        <v>Indiana</v>
      </c>
      <c r="B38" s="13">
        <v>8470151</v>
      </c>
      <c r="C38" s="4">
        <v>8169633</v>
      </c>
      <c r="D38" s="4">
        <v>10184916</v>
      </c>
      <c r="E38" s="4">
        <v>12128791</v>
      </c>
      <c r="F38" s="4">
        <v>11578866</v>
      </c>
      <c r="G38" s="4">
        <v>1846581</v>
      </c>
      <c r="H38" s="4">
        <v>10374851</v>
      </c>
      <c r="I38" s="4">
        <v>11994656</v>
      </c>
      <c r="J38" s="4">
        <v>4828771</v>
      </c>
      <c r="K38" s="4">
        <v>10832530</v>
      </c>
      <c r="L38" s="4">
        <v>9192763</v>
      </c>
      <c r="M38" s="42">
        <v>9602164</v>
      </c>
      <c r="N38" s="13">
        <f t="shared" si="0"/>
        <v>109204673</v>
      </c>
    </row>
    <row r="39" spans="1:14" ht="12" customHeight="1" x14ac:dyDescent="0.25">
      <c r="A39" s="7" t="str">
        <f>'Pregnant Women Participating'!A39</f>
        <v>Iowa</v>
      </c>
      <c r="B39" s="13">
        <v>3244945</v>
      </c>
      <c r="C39" s="4">
        <v>3260497</v>
      </c>
      <c r="D39" s="4">
        <v>3233029</v>
      </c>
      <c r="E39" s="4">
        <v>3432664</v>
      </c>
      <c r="F39" s="4">
        <v>3299902</v>
      </c>
      <c r="G39" s="4">
        <v>3275669</v>
      </c>
      <c r="H39" s="4">
        <v>3435433</v>
      </c>
      <c r="I39" s="4">
        <v>3367580</v>
      </c>
      <c r="J39" s="4">
        <v>3310523</v>
      </c>
      <c r="K39" s="4">
        <v>3542505</v>
      </c>
      <c r="L39" s="4">
        <v>3471979</v>
      </c>
      <c r="M39" s="42">
        <v>3432001</v>
      </c>
      <c r="N39" s="13">
        <f t="shared" si="0"/>
        <v>40306727</v>
      </c>
    </row>
    <row r="40" spans="1:14" ht="12" customHeight="1" x14ac:dyDescent="0.25">
      <c r="A40" s="7" t="str">
        <f>'Pregnant Women Participating'!A40</f>
        <v>Michigan</v>
      </c>
      <c r="B40" s="13">
        <v>10490327</v>
      </c>
      <c r="C40" s="4">
        <v>10028172</v>
      </c>
      <c r="D40" s="4">
        <v>9852127</v>
      </c>
      <c r="E40" s="4">
        <v>11762094</v>
      </c>
      <c r="F40" s="4">
        <v>9670027</v>
      </c>
      <c r="G40" s="4">
        <v>9732204</v>
      </c>
      <c r="H40" s="4">
        <v>10976774</v>
      </c>
      <c r="I40" s="4">
        <v>10801936</v>
      </c>
      <c r="J40" s="4">
        <v>9384094</v>
      </c>
      <c r="K40" s="4">
        <v>11857927</v>
      </c>
      <c r="L40" s="4">
        <v>10395154</v>
      </c>
      <c r="M40" s="42">
        <v>11681960</v>
      </c>
      <c r="N40" s="13">
        <f t="shared" si="0"/>
        <v>126632796</v>
      </c>
    </row>
    <row r="41" spans="1:14" ht="12" customHeight="1" x14ac:dyDescent="0.25">
      <c r="A41" s="7" t="str">
        <f>'Pregnant Women Participating'!A41</f>
        <v>Minnesota</v>
      </c>
      <c r="B41" s="13">
        <v>5553121</v>
      </c>
      <c r="C41" s="4">
        <v>5680450</v>
      </c>
      <c r="D41" s="4">
        <v>5667415</v>
      </c>
      <c r="E41" s="4">
        <v>5760941</v>
      </c>
      <c r="F41" s="4">
        <v>5545586</v>
      </c>
      <c r="G41" s="4">
        <v>5595959</v>
      </c>
      <c r="H41" s="4">
        <v>5771132</v>
      </c>
      <c r="I41" s="4">
        <v>5634376</v>
      </c>
      <c r="J41" s="4">
        <v>5677276</v>
      </c>
      <c r="K41" s="4">
        <v>5757178</v>
      </c>
      <c r="L41" s="4">
        <v>5900775</v>
      </c>
      <c r="M41" s="42">
        <v>5853848</v>
      </c>
      <c r="N41" s="13">
        <f t="shared" si="0"/>
        <v>68398057</v>
      </c>
    </row>
    <row r="42" spans="1:14" ht="12" customHeight="1" x14ac:dyDescent="0.25">
      <c r="A42" s="7" t="str">
        <f>'Pregnant Women Participating'!A42</f>
        <v>Ohio</v>
      </c>
      <c r="B42" s="13">
        <v>3969861</v>
      </c>
      <c r="C42" s="4">
        <v>9476844</v>
      </c>
      <c r="D42" s="4">
        <v>13452668</v>
      </c>
      <c r="E42" s="4">
        <v>9648256</v>
      </c>
      <c r="F42" s="4">
        <v>10003661</v>
      </c>
      <c r="G42" s="4">
        <v>9468670</v>
      </c>
      <c r="H42" s="4">
        <v>10349894</v>
      </c>
      <c r="I42" s="4">
        <v>10419355</v>
      </c>
      <c r="J42" s="4">
        <v>10724621</v>
      </c>
      <c r="K42" s="4">
        <v>10911548</v>
      </c>
      <c r="L42" s="4">
        <v>11325784</v>
      </c>
      <c r="M42" s="42">
        <v>10652622</v>
      </c>
      <c r="N42" s="13">
        <f t="shared" si="0"/>
        <v>120403784</v>
      </c>
    </row>
    <row r="43" spans="1:14" ht="12" customHeight="1" x14ac:dyDescent="0.25">
      <c r="A43" s="7" t="str">
        <f>'Pregnant Women Participating'!A43</f>
        <v>Wisconsin</v>
      </c>
      <c r="B43" s="13">
        <v>6290135</v>
      </c>
      <c r="C43" s="4">
        <v>4161429</v>
      </c>
      <c r="D43" s="4">
        <v>4139718</v>
      </c>
      <c r="E43" s="4">
        <v>2192943</v>
      </c>
      <c r="F43" s="4">
        <v>4071518</v>
      </c>
      <c r="G43" s="4">
        <v>4220622</v>
      </c>
      <c r="H43" s="4">
        <v>4408540</v>
      </c>
      <c r="I43" s="4">
        <v>4387270</v>
      </c>
      <c r="J43" s="4">
        <v>4458931</v>
      </c>
      <c r="K43" s="4">
        <v>4619620</v>
      </c>
      <c r="L43" s="4">
        <v>4608763</v>
      </c>
      <c r="M43" s="42">
        <v>4533904</v>
      </c>
      <c r="N43" s="13">
        <f t="shared" si="0"/>
        <v>52093393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48697159</v>
      </c>
      <c r="C44" s="15">
        <v>51823834</v>
      </c>
      <c r="D44" s="15">
        <v>56358539</v>
      </c>
      <c r="E44" s="15">
        <v>56451672</v>
      </c>
      <c r="F44" s="15">
        <v>53218501</v>
      </c>
      <c r="G44" s="15">
        <v>44009095</v>
      </c>
      <c r="H44" s="15">
        <v>58945196</v>
      </c>
      <c r="I44" s="15">
        <v>56602269</v>
      </c>
      <c r="J44" s="15">
        <v>49923065</v>
      </c>
      <c r="K44" s="15">
        <v>58581225</v>
      </c>
      <c r="L44" s="15">
        <v>56340892</v>
      </c>
      <c r="M44" s="41">
        <v>57125262</v>
      </c>
      <c r="N44" s="16">
        <f t="shared" si="0"/>
        <v>648076709</v>
      </c>
    </row>
    <row r="45" spans="1:14" ht="12" customHeight="1" x14ac:dyDescent="0.25">
      <c r="A45" s="7" t="str">
        <f>'Pregnant Women Participating'!A45</f>
        <v>Arizona</v>
      </c>
      <c r="B45" s="13">
        <v>7615677</v>
      </c>
      <c r="C45" s="4">
        <v>7586914</v>
      </c>
      <c r="D45" s="4">
        <v>7524633</v>
      </c>
      <c r="E45" s="4">
        <v>7830280</v>
      </c>
      <c r="F45" s="4">
        <v>7650934</v>
      </c>
      <c r="G45" s="4">
        <v>8070203</v>
      </c>
      <c r="H45" s="4">
        <v>8316604</v>
      </c>
      <c r="I45" s="4">
        <v>8249478</v>
      </c>
      <c r="J45" s="4">
        <v>8523868</v>
      </c>
      <c r="K45" s="4">
        <v>8785907</v>
      </c>
      <c r="L45" s="4">
        <v>9099164</v>
      </c>
      <c r="M45" s="42">
        <v>8735173</v>
      </c>
      <c r="N45" s="13">
        <f t="shared" si="0"/>
        <v>97988835</v>
      </c>
    </row>
    <row r="46" spans="1:14" ht="12" customHeight="1" x14ac:dyDescent="0.25">
      <c r="A46" s="7" t="str">
        <f>'Pregnant Women Participating'!A46</f>
        <v>Arkansas</v>
      </c>
      <c r="B46" s="13">
        <v>2198792</v>
      </c>
      <c r="C46" s="4">
        <v>2477325</v>
      </c>
      <c r="D46" s="4">
        <v>3570706</v>
      </c>
      <c r="E46" s="4">
        <v>3779834</v>
      </c>
      <c r="F46" s="4">
        <v>3606428</v>
      </c>
      <c r="G46" s="4">
        <v>4744946</v>
      </c>
      <c r="H46" s="4">
        <v>3886244</v>
      </c>
      <c r="I46" s="4">
        <v>3852196</v>
      </c>
      <c r="J46" s="4">
        <v>3461831</v>
      </c>
      <c r="K46" s="4">
        <v>5630320</v>
      </c>
      <c r="L46" s="4">
        <v>3778543</v>
      </c>
      <c r="M46" s="42">
        <v>4193288</v>
      </c>
      <c r="N46" s="13">
        <f t="shared" si="0"/>
        <v>45180453</v>
      </c>
    </row>
    <row r="47" spans="1:14" ht="12" customHeight="1" x14ac:dyDescent="0.25">
      <c r="A47" s="7" t="str">
        <f>'Pregnant Women Participating'!A47</f>
        <v>Louisiana</v>
      </c>
      <c r="B47" s="13">
        <v>4818890</v>
      </c>
      <c r="C47" s="4">
        <v>5013581</v>
      </c>
      <c r="D47" s="4">
        <v>7156449</v>
      </c>
      <c r="E47" s="4">
        <v>3121859</v>
      </c>
      <c r="F47" s="4">
        <v>5640284</v>
      </c>
      <c r="G47" s="4">
        <v>5469335</v>
      </c>
      <c r="H47" s="4">
        <v>6248537</v>
      </c>
      <c r="I47" s="4">
        <v>8693550</v>
      </c>
      <c r="J47" s="4">
        <v>3731270</v>
      </c>
      <c r="K47" s="4">
        <v>6489878</v>
      </c>
      <c r="L47" s="4">
        <v>6992533</v>
      </c>
      <c r="M47" s="42">
        <v>7741758</v>
      </c>
      <c r="N47" s="13">
        <f t="shared" si="0"/>
        <v>71117924</v>
      </c>
    </row>
    <row r="48" spans="1:14" ht="12" customHeight="1" x14ac:dyDescent="0.25">
      <c r="A48" s="7" t="str">
        <f>'Pregnant Women Participating'!A48</f>
        <v>New Mexico</v>
      </c>
      <c r="B48" s="13">
        <v>1720006</v>
      </c>
      <c r="C48" s="4">
        <v>2011938</v>
      </c>
      <c r="D48" s="4">
        <v>2069162</v>
      </c>
      <c r="E48" s="4">
        <v>2282080</v>
      </c>
      <c r="F48" s="4">
        <v>2300278</v>
      </c>
      <c r="G48" s="4">
        <v>2268513</v>
      </c>
      <c r="H48" s="4">
        <v>2396213</v>
      </c>
      <c r="I48" s="4">
        <v>2410598</v>
      </c>
      <c r="J48" s="4">
        <v>2427390</v>
      </c>
      <c r="K48" s="4">
        <v>2603496</v>
      </c>
      <c r="L48" s="4">
        <v>2594714</v>
      </c>
      <c r="M48" s="42">
        <v>2668136</v>
      </c>
      <c r="N48" s="13">
        <f t="shared" si="0"/>
        <v>27752524</v>
      </c>
    </row>
    <row r="49" spans="1:14" ht="12" customHeight="1" x14ac:dyDescent="0.25">
      <c r="A49" s="7" t="str">
        <f>'Pregnant Women Participating'!A49</f>
        <v>Oklahoma</v>
      </c>
      <c r="B49" s="13">
        <v>3396574</v>
      </c>
      <c r="C49" s="4">
        <v>3174370</v>
      </c>
      <c r="D49" s="4">
        <v>3352718</v>
      </c>
      <c r="E49" s="4">
        <v>3566280</v>
      </c>
      <c r="F49" s="4">
        <v>3049232</v>
      </c>
      <c r="G49" s="4">
        <v>3581645</v>
      </c>
      <c r="H49" s="4">
        <v>3470383</v>
      </c>
      <c r="I49" s="4">
        <v>3381677</v>
      </c>
      <c r="J49" s="4">
        <v>3027470</v>
      </c>
      <c r="K49" s="4">
        <v>3627251</v>
      </c>
      <c r="L49" s="4">
        <v>3794672</v>
      </c>
      <c r="M49" s="42">
        <v>3712305</v>
      </c>
      <c r="N49" s="13">
        <f t="shared" si="0"/>
        <v>41134577</v>
      </c>
    </row>
    <row r="50" spans="1:14" ht="12" customHeight="1" x14ac:dyDescent="0.25">
      <c r="A50" s="7" t="str">
        <f>'Pregnant Women Participating'!A50</f>
        <v>Texas</v>
      </c>
      <c r="B50" s="13">
        <v>16313846</v>
      </c>
      <c r="C50" s="4">
        <v>31686942</v>
      </c>
      <c r="D50" s="4">
        <v>40559008</v>
      </c>
      <c r="E50" s="4">
        <v>36410565</v>
      </c>
      <c r="F50" s="4">
        <v>36680622</v>
      </c>
      <c r="G50" s="4">
        <v>33570744</v>
      </c>
      <c r="H50" s="4">
        <v>38652698</v>
      </c>
      <c r="I50" s="4">
        <v>39613532</v>
      </c>
      <c r="J50" s="4">
        <v>36261185</v>
      </c>
      <c r="K50" s="4">
        <v>41614281</v>
      </c>
      <c r="L50" s="4">
        <v>36579108</v>
      </c>
      <c r="M50" s="42">
        <v>51254264</v>
      </c>
      <c r="N50" s="13">
        <f t="shared" si="0"/>
        <v>439196795</v>
      </c>
    </row>
    <row r="51" spans="1:14" ht="12" customHeight="1" x14ac:dyDescent="0.25">
      <c r="A51" s="7" t="str">
        <f>'Pregnant Women Participating'!A51</f>
        <v>Utah</v>
      </c>
      <c r="B51" s="13">
        <v>2412924</v>
      </c>
      <c r="C51" s="4">
        <v>2489669</v>
      </c>
      <c r="D51" s="4">
        <v>2490478</v>
      </c>
      <c r="E51" s="4">
        <v>2910188</v>
      </c>
      <c r="F51" s="4">
        <v>2610944</v>
      </c>
      <c r="G51" s="4">
        <v>2661517</v>
      </c>
      <c r="H51" s="4">
        <v>2872795</v>
      </c>
      <c r="I51" s="4">
        <v>2950250</v>
      </c>
      <c r="J51" s="4">
        <v>2828526</v>
      </c>
      <c r="K51" s="4">
        <v>2702222</v>
      </c>
      <c r="L51" s="4">
        <v>2791375</v>
      </c>
      <c r="M51" s="42">
        <v>3204335</v>
      </c>
      <c r="N51" s="13">
        <f t="shared" si="0"/>
        <v>32925223</v>
      </c>
    </row>
    <row r="52" spans="1:14" ht="12" customHeight="1" x14ac:dyDescent="0.25">
      <c r="A52" s="7" t="str">
        <f>'Pregnant Women Participating'!A52</f>
        <v>Inter-Tribal Council, AZ</v>
      </c>
      <c r="B52" s="13">
        <v>152718</v>
      </c>
      <c r="C52" s="4">
        <v>295493</v>
      </c>
      <c r="D52" s="4">
        <v>309942</v>
      </c>
      <c r="E52" s="4">
        <v>192940</v>
      </c>
      <c r="F52" s="4">
        <v>445224</v>
      </c>
      <c r="G52" s="4">
        <v>323606</v>
      </c>
      <c r="H52" s="4">
        <v>338872</v>
      </c>
      <c r="I52" s="4">
        <v>343722</v>
      </c>
      <c r="J52" s="4">
        <v>344683</v>
      </c>
      <c r="K52" s="4">
        <v>364191</v>
      </c>
      <c r="L52" s="4">
        <v>372422</v>
      </c>
      <c r="M52" s="42">
        <v>350366</v>
      </c>
      <c r="N52" s="13">
        <f t="shared" si="0"/>
        <v>3834179</v>
      </c>
    </row>
    <row r="53" spans="1:14" ht="12" customHeight="1" x14ac:dyDescent="0.25">
      <c r="A53" s="7" t="str">
        <f>'Pregnant Women Participating'!A53</f>
        <v>Navajo Nation, AZ</v>
      </c>
      <c r="B53" s="13">
        <v>274471</v>
      </c>
      <c r="C53" s="4">
        <v>285558</v>
      </c>
      <c r="D53" s="4">
        <v>272855</v>
      </c>
      <c r="E53" s="4">
        <v>303139</v>
      </c>
      <c r="F53" s="4">
        <v>244637</v>
      </c>
      <c r="G53" s="4">
        <v>276000</v>
      </c>
      <c r="H53" s="4">
        <v>278659</v>
      </c>
      <c r="I53" s="4">
        <v>288404</v>
      </c>
      <c r="J53" s="4">
        <v>281343</v>
      </c>
      <c r="K53" s="4">
        <v>302490</v>
      </c>
      <c r="L53" s="4">
        <v>280250</v>
      </c>
      <c r="M53" s="42">
        <v>282511</v>
      </c>
      <c r="N53" s="13">
        <f t="shared" si="0"/>
        <v>3370317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18356</v>
      </c>
      <c r="C54" s="4">
        <v>11000</v>
      </c>
      <c r="D54" s="4">
        <v>22094</v>
      </c>
      <c r="E54" s="4">
        <v>19000</v>
      </c>
      <c r="F54" s="4">
        <v>26956</v>
      </c>
      <c r="G54" s="4">
        <v>15283</v>
      </c>
      <c r="H54" s="4">
        <v>17950</v>
      </c>
      <c r="I54" s="4">
        <v>22942</v>
      </c>
      <c r="J54" s="4">
        <v>15463</v>
      </c>
      <c r="K54" s="4">
        <v>27900</v>
      </c>
      <c r="L54" s="4">
        <v>14000</v>
      </c>
      <c r="M54" s="42">
        <v>16639</v>
      </c>
      <c r="N54" s="13">
        <f t="shared" si="0"/>
        <v>227583</v>
      </c>
    </row>
    <row r="55" spans="1:14" ht="12" customHeight="1" x14ac:dyDescent="0.25">
      <c r="A55" s="7" t="str">
        <f>'Pregnant Women Participating'!A55</f>
        <v>Eight Northern Pueblos, NM</v>
      </c>
      <c r="B55" s="13">
        <v>20415</v>
      </c>
      <c r="C55" s="4">
        <v>21285</v>
      </c>
      <c r="D55" s="4">
        <v>19262</v>
      </c>
      <c r="E55" s="4">
        <v>21853</v>
      </c>
      <c r="F55" s="4">
        <v>22665</v>
      </c>
      <c r="G55" s="4">
        <v>19582</v>
      </c>
      <c r="H55" s="4">
        <v>21472</v>
      </c>
      <c r="I55" s="4">
        <v>23826</v>
      </c>
      <c r="J55" s="4">
        <v>18308</v>
      </c>
      <c r="K55" s="4">
        <v>23290</v>
      </c>
      <c r="L55" s="4">
        <v>19735</v>
      </c>
      <c r="M55" s="42">
        <v>20588</v>
      </c>
      <c r="N55" s="13">
        <f t="shared" si="0"/>
        <v>252281</v>
      </c>
    </row>
    <row r="56" spans="1:14" ht="12" customHeight="1" x14ac:dyDescent="0.25">
      <c r="A56" s="7" t="str">
        <f>'Pregnant Women Participating'!A56</f>
        <v>Five Sandoval Pueblos, NM</v>
      </c>
      <c r="B56" s="13">
        <v>12709</v>
      </c>
      <c r="C56" s="4">
        <v>10189</v>
      </c>
      <c r="D56" s="4">
        <v>9668</v>
      </c>
      <c r="E56" s="4">
        <v>12452</v>
      </c>
      <c r="F56" s="4">
        <v>10524</v>
      </c>
      <c r="G56" s="4">
        <v>11657</v>
      </c>
      <c r="H56" s="4">
        <v>10944</v>
      </c>
      <c r="I56" s="4">
        <v>12387</v>
      </c>
      <c r="J56" s="4">
        <v>10437</v>
      </c>
      <c r="K56" s="4">
        <v>11986</v>
      </c>
      <c r="L56" s="4">
        <v>10976</v>
      </c>
      <c r="M56" s="42">
        <v>13264</v>
      </c>
      <c r="N56" s="13">
        <f t="shared" si="0"/>
        <v>137193</v>
      </c>
    </row>
    <row r="57" spans="1:14" ht="12" customHeight="1" x14ac:dyDescent="0.25">
      <c r="A57" s="7" t="str">
        <f>'Pregnant Women Participating'!A57</f>
        <v>Isleta Pueblo, NM</v>
      </c>
      <c r="B57" s="13">
        <v>63288</v>
      </c>
      <c r="C57" s="4">
        <v>67326</v>
      </c>
      <c r="D57" s="4">
        <v>64212</v>
      </c>
      <c r="E57" s="4">
        <v>69006</v>
      </c>
      <c r="F57" s="4">
        <v>68519</v>
      </c>
      <c r="G57" s="4">
        <v>75412</v>
      </c>
      <c r="H57" s="4">
        <v>52972</v>
      </c>
      <c r="I57" s="4">
        <v>69171</v>
      </c>
      <c r="J57" s="4">
        <v>67023</v>
      </c>
      <c r="K57" s="4">
        <v>72038</v>
      </c>
      <c r="L57" s="4">
        <v>68111</v>
      </c>
      <c r="M57" s="42">
        <v>68001</v>
      </c>
      <c r="N57" s="13">
        <f t="shared" si="0"/>
        <v>805079</v>
      </c>
    </row>
    <row r="58" spans="1:14" ht="12" customHeight="1" x14ac:dyDescent="0.25">
      <c r="A58" s="7" t="str">
        <f>'Pregnant Women Participating'!A58</f>
        <v>San Felipe Pueblo, NM</v>
      </c>
      <c r="B58" s="13">
        <v>40848</v>
      </c>
      <c r="C58" s="4">
        <v>38821</v>
      </c>
      <c r="D58" s="4">
        <v>33737</v>
      </c>
      <c r="E58" s="4">
        <v>38389</v>
      </c>
      <c r="F58" s="4">
        <v>34389</v>
      </c>
      <c r="G58" s="4">
        <v>43708</v>
      </c>
      <c r="H58" s="4">
        <v>37284</v>
      </c>
      <c r="I58" s="4">
        <v>44595</v>
      </c>
      <c r="J58" s="4">
        <v>13849</v>
      </c>
      <c r="K58" s="4">
        <v>37318</v>
      </c>
      <c r="L58" s="4">
        <v>33550</v>
      </c>
      <c r="M58" s="42">
        <v>47606</v>
      </c>
      <c r="N58" s="13">
        <f t="shared" si="0"/>
        <v>444094</v>
      </c>
    </row>
    <row r="59" spans="1:14" ht="12" customHeight="1" x14ac:dyDescent="0.25">
      <c r="A59" s="7" t="str">
        <f>'Pregnant Women Participating'!A59</f>
        <v>Santo Domingo Tribe, NM</v>
      </c>
      <c r="B59" s="13">
        <v>18493</v>
      </c>
      <c r="C59" s="4">
        <v>18563</v>
      </c>
      <c r="D59" s="4">
        <v>24531</v>
      </c>
      <c r="E59" s="4">
        <v>18956</v>
      </c>
      <c r="F59" s="4">
        <v>21221</v>
      </c>
      <c r="G59" s="4">
        <v>19893</v>
      </c>
      <c r="H59" s="4">
        <v>19928</v>
      </c>
      <c r="I59" s="4">
        <v>20585</v>
      </c>
      <c r="J59" s="4">
        <v>24637</v>
      </c>
      <c r="K59" s="4">
        <v>21088</v>
      </c>
      <c r="L59" s="4">
        <v>22417</v>
      </c>
      <c r="M59" s="42">
        <v>31045</v>
      </c>
      <c r="N59" s="13">
        <f t="shared" si="0"/>
        <v>261357</v>
      </c>
    </row>
    <row r="60" spans="1:14" ht="12" customHeight="1" x14ac:dyDescent="0.25">
      <c r="A60" s="7" t="str">
        <f>'Pregnant Women Participating'!A60</f>
        <v>Zuni Pueblo, NM</v>
      </c>
      <c r="B60" s="13">
        <v>29473</v>
      </c>
      <c r="C60" s="4">
        <v>29055</v>
      </c>
      <c r="D60" s="4">
        <v>29319</v>
      </c>
      <c r="E60" s="4">
        <v>30871</v>
      </c>
      <c r="F60" s="4">
        <v>29871</v>
      </c>
      <c r="G60" s="4">
        <v>29046</v>
      </c>
      <c r="H60" s="4">
        <v>30428</v>
      </c>
      <c r="I60" s="4">
        <v>30730</v>
      </c>
      <c r="J60" s="4">
        <v>29761</v>
      </c>
      <c r="K60" s="4">
        <v>30858</v>
      </c>
      <c r="L60" s="4">
        <v>31398</v>
      </c>
      <c r="M60" s="42">
        <v>31854</v>
      </c>
      <c r="N60" s="13">
        <f t="shared" si="0"/>
        <v>362664</v>
      </c>
    </row>
    <row r="61" spans="1:14" ht="12" customHeight="1" x14ac:dyDescent="0.25">
      <c r="A61" s="7" t="str">
        <f>'Pregnant Women Participating'!A61</f>
        <v>Cherokee Nation, OK</v>
      </c>
      <c r="B61" s="13">
        <v>319259</v>
      </c>
      <c r="C61" s="4">
        <v>303026</v>
      </c>
      <c r="D61" s="4">
        <v>285702</v>
      </c>
      <c r="E61" s="4">
        <v>321557</v>
      </c>
      <c r="F61" s="4">
        <v>305889</v>
      </c>
      <c r="G61" s="4">
        <v>324063</v>
      </c>
      <c r="H61" s="4">
        <v>307089</v>
      </c>
      <c r="I61" s="4">
        <v>338833</v>
      </c>
      <c r="J61" s="4">
        <v>355711</v>
      </c>
      <c r="K61" s="4">
        <v>361498</v>
      </c>
      <c r="L61" s="4">
        <v>364941</v>
      </c>
      <c r="M61" s="42">
        <v>341838</v>
      </c>
      <c r="N61" s="13">
        <f t="shared" si="0"/>
        <v>3929406</v>
      </c>
    </row>
    <row r="62" spans="1:14" ht="12" customHeight="1" x14ac:dyDescent="0.25">
      <c r="A62" s="7" t="str">
        <f>'Pregnant Women Participating'!A62</f>
        <v>Chickasaw Nation, OK</v>
      </c>
      <c r="B62" s="13">
        <v>176055</v>
      </c>
      <c r="C62" s="4">
        <v>156425</v>
      </c>
      <c r="D62" s="4">
        <v>260150</v>
      </c>
      <c r="E62" s="4">
        <v>103720</v>
      </c>
      <c r="F62" s="4">
        <v>156003</v>
      </c>
      <c r="G62" s="4">
        <v>170510</v>
      </c>
      <c r="H62" s="4">
        <v>78914</v>
      </c>
      <c r="I62" s="4">
        <v>173616</v>
      </c>
      <c r="J62" s="4">
        <v>260656</v>
      </c>
      <c r="K62" s="4">
        <v>186929</v>
      </c>
      <c r="L62" s="4">
        <v>89165</v>
      </c>
      <c r="M62" s="42">
        <v>188638</v>
      </c>
      <c r="N62" s="13">
        <f t="shared" si="0"/>
        <v>2000781</v>
      </c>
    </row>
    <row r="63" spans="1:14" ht="12" customHeight="1" x14ac:dyDescent="0.25">
      <c r="A63" s="7" t="str">
        <f>'Pregnant Women Participating'!A63</f>
        <v>Choctaw Nation, OK</v>
      </c>
      <c r="B63" s="13">
        <v>8967</v>
      </c>
      <c r="C63" s="4">
        <v>352308</v>
      </c>
      <c r="D63" s="4">
        <v>-178046</v>
      </c>
      <c r="E63" s="4">
        <v>78440</v>
      </c>
      <c r="F63" s="4">
        <v>56270</v>
      </c>
      <c r="G63" s="4">
        <v>92034</v>
      </c>
      <c r="H63" s="4">
        <v>102604</v>
      </c>
      <c r="I63" s="4">
        <v>77455</v>
      </c>
      <c r="J63" s="4">
        <v>90049</v>
      </c>
      <c r="K63" s="4">
        <v>92003</v>
      </c>
      <c r="L63" s="4">
        <v>93081</v>
      </c>
      <c r="M63" s="42">
        <v>187727</v>
      </c>
      <c r="N63" s="13">
        <f t="shared" si="0"/>
        <v>1052892</v>
      </c>
    </row>
    <row r="64" spans="1:14" ht="12" customHeight="1" x14ac:dyDescent="0.25">
      <c r="A64" s="7" t="str">
        <f>'Pregnant Women Participating'!A64</f>
        <v>Citizen Potawatomi Nation, OK</v>
      </c>
      <c r="B64" s="13">
        <v>67249</v>
      </c>
      <c r="C64" s="4">
        <v>65490</v>
      </c>
      <c r="D64" s="4">
        <v>64152</v>
      </c>
      <c r="E64" s="4">
        <v>64423</v>
      </c>
      <c r="F64" s="4">
        <v>52230</v>
      </c>
      <c r="G64" s="4">
        <v>58525</v>
      </c>
      <c r="H64" s="4">
        <v>59418</v>
      </c>
      <c r="I64" s="4">
        <v>58214</v>
      </c>
      <c r="J64" s="4">
        <v>61157</v>
      </c>
      <c r="K64" s="4">
        <v>68692</v>
      </c>
      <c r="L64" s="4">
        <v>70057</v>
      </c>
      <c r="M64" s="42">
        <v>74316</v>
      </c>
      <c r="N64" s="13">
        <f t="shared" si="0"/>
        <v>763923</v>
      </c>
    </row>
    <row r="65" spans="1:14" ht="12" customHeight="1" x14ac:dyDescent="0.25">
      <c r="A65" s="7" t="str">
        <f>'Pregnant Women Participating'!A65</f>
        <v>Inter-Tribal Council, OK</v>
      </c>
      <c r="B65" s="13">
        <v>41675</v>
      </c>
      <c r="C65" s="4">
        <v>36129</v>
      </c>
      <c r="D65" s="4">
        <v>35120</v>
      </c>
      <c r="E65" s="4">
        <v>36300</v>
      </c>
      <c r="F65" s="4">
        <v>35564</v>
      </c>
      <c r="G65" s="4">
        <v>37352</v>
      </c>
      <c r="H65" s="4">
        <v>38546</v>
      </c>
      <c r="I65" s="4">
        <v>39216</v>
      </c>
      <c r="J65" s="4">
        <v>40395</v>
      </c>
      <c r="K65" s="4">
        <v>42725</v>
      </c>
      <c r="L65" s="4">
        <v>41693</v>
      </c>
      <c r="M65" s="42">
        <v>39474</v>
      </c>
      <c r="N65" s="13">
        <f t="shared" si="0"/>
        <v>464189</v>
      </c>
    </row>
    <row r="66" spans="1:14" ht="12" customHeight="1" x14ac:dyDescent="0.25">
      <c r="A66" s="7" t="str">
        <f>'Pregnant Women Participating'!A66</f>
        <v>Muscogee Creek Nation, OK</v>
      </c>
      <c r="B66" s="13">
        <v>109767</v>
      </c>
      <c r="C66" s="4">
        <v>104384</v>
      </c>
      <c r="D66" s="4">
        <v>105645</v>
      </c>
      <c r="E66" s="4">
        <v>150995</v>
      </c>
      <c r="F66" s="4">
        <v>101052</v>
      </c>
      <c r="G66" s="4">
        <v>108701</v>
      </c>
      <c r="H66" s="4">
        <v>148408</v>
      </c>
      <c r="I66" s="4">
        <v>107575</v>
      </c>
      <c r="J66" s="4">
        <v>115502</v>
      </c>
      <c r="K66" s="4">
        <v>150627</v>
      </c>
      <c r="L66" s="4">
        <v>149564</v>
      </c>
      <c r="M66" s="42">
        <v>151372</v>
      </c>
      <c r="N66" s="13">
        <f t="shared" si="0"/>
        <v>1503592</v>
      </c>
    </row>
    <row r="67" spans="1:14" ht="12" customHeight="1" x14ac:dyDescent="0.25">
      <c r="A67" s="7" t="str">
        <f>'Pregnant Women Participating'!A67</f>
        <v>Osage Tribal Council, OK</v>
      </c>
      <c r="B67" s="13">
        <v>-23379</v>
      </c>
      <c r="C67" s="4">
        <v>152808</v>
      </c>
      <c r="D67" s="4">
        <v>132995</v>
      </c>
      <c r="E67" s="4">
        <v>89511</v>
      </c>
      <c r="F67" s="4">
        <v>133856</v>
      </c>
      <c r="G67" s="4">
        <v>232441</v>
      </c>
      <c r="H67" s="4">
        <v>73518</v>
      </c>
      <c r="I67" s="4">
        <v>153274</v>
      </c>
      <c r="J67" s="4">
        <v>225473</v>
      </c>
      <c r="K67" s="4">
        <v>99377</v>
      </c>
      <c r="L67" s="4">
        <v>239996</v>
      </c>
      <c r="M67" s="42">
        <v>151151</v>
      </c>
      <c r="N67" s="13">
        <f t="shared" si="0"/>
        <v>1661021</v>
      </c>
    </row>
    <row r="68" spans="1:14" ht="12" customHeight="1" x14ac:dyDescent="0.25">
      <c r="A68" s="7" t="str">
        <f>'Pregnant Women Participating'!A68</f>
        <v>Otoe-Missouria Tribe, OK</v>
      </c>
      <c r="B68" s="13">
        <v>14132</v>
      </c>
      <c r="C68" s="4">
        <v>8735</v>
      </c>
      <c r="D68" s="4">
        <v>11689</v>
      </c>
      <c r="E68" s="4">
        <v>21593</v>
      </c>
      <c r="F68" s="4">
        <v>13931</v>
      </c>
      <c r="G68" s="4">
        <v>13128</v>
      </c>
      <c r="H68" s="4">
        <v>15185</v>
      </c>
      <c r="I68" s="4">
        <v>8366</v>
      </c>
      <c r="J68" s="4">
        <v>20145</v>
      </c>
      <c r="K68" s="4">
        <v>14891</v>
      </c>
      <c r="L68" s="4">
        <v>18959</v>
      </c>
      <c r="M68" s="42">
        <v>17939</v>
      </c>
      <c r="N68" s="13">
        <f t="shared" si="0"/>
        <v>178693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164943</v>
      </c>
      <c r="C69" s="4">
        <v>163347</v>
      </c>
      <c r="D69" s="4">
        <v>171823</v>
      </c>
      <c r="E69" s="4">
        <v>179007</v>
      </c>
      <c r="F69" s="4">
        <v>166627</v>
      </c>
      <c r="G69" s="4">
        <v>182932</v>
      </c>
      <c r="H69" s="4">
        <v>176802</v>
      </c>
      <c r="I69" s="4">
        <v>181958</v>
      </c>
      <c r="J69" s="4">
        <v>181921</v>
      </c>
      <c r="K69" s="4">
        <v>269274</v>
      </c>
      <c r="L69" s="4">
        <v>101735</v>
      </c>
      <c r="M69" s="42">
        <v>193629</v>
      </c>
      <c r="N69" s="13">
        <f t="shared" si="0"/>
        <v>2133998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39986148</v>
      </c>
      <c r="C70" s="15">
        <v>56560681</v>
      </c>
      <c r="D70" s="15">
        <v>68398004</v>
      </c>
      <c r="E70" s="15">
        <v>61653238</v>
      </c>
      <c r="F70" s="15">
        <v>63464150</v>
      </c>
      <c r="G70" s="15">
        <v>62400776</v>
      </c>
      <c r="H70" s="15">
        <v>67652467</v>
      </c>
      <c r="I70" s="15">
        <v>71146150</v>
      </c>
      <c r="J70" s="15">
        <v>62418053</v>
      </c>
      <c r="K70" s="15">
        <v>73630530</v>
      </c>
      <c r="L70" s="15">
        <v>67652159</v>
      </c>
      <c r="M70" s="41">
        <v>83717217</v>
      </c>
      <c r="N70" s="16">
        <f t="shared" si="0"/>
        <v>778679573</v>
      </c>
    </row>
    <row r="71" spans="1:14" ht="12" customHeight="1" x14ac:dyDescent="0.25">
      <c r="A71" s="7" t="str">
        <f>'Pregnant Women Participating'!A71</f>
        <v>Colorado</v>
      </c>
      <c r="B71" s="13">
        <v>4997796</v>
      </c>
      <c r="C71" s="4">
        <v>5018527</v>
      </c>
      <c r="D71" s="4">
        <v>5037741</v>
      </c>
      <c r="E71" s="4">
        <v>5286928</v>
      </c>
      <c r="F71" s="4">
        <v>5252802</v>
      </c>
      <c r="G71" s="4">
        <v>5186552</v>
      </c>
      <c r="H71" s="4">
        <v>5223577</v>
      </c>
      <c r="I71" s="4">
        <v>5349606</v>
      </c>
      <c r="J71" s="4">
        <v>5240236</v>
      </c>
      <c r="K71" s="4">
        <v>5408226</v>
      </c>
      <c r="L71" s="4">
        <v>5439421</v>
      </c>
      <c r="M71" s="42">
        <v>5459255</v>
      </c>
      <c r="N71" s="13">
        <f t="shared" si="0"/>
        <v>62900667</v>
      </c>
    </row>
    <row r="72" spans="1:14" ht="12" customHeight="1" x14ac:dyDescent="0.25">
      <c r="A72" s="7" t="str">
        <f>'Pregnant Women Participating'!A72</f>
        <v>Kansas</v>
      </c>
      <c r="B72" s="13">
        <v>2416748</v>
      </c>
      <c r="C72" s="4">
        <v>2467469</v>
      </c>
      <c r="D72" s="4">
        <v>2476218</v>
      </c>
      <c r="E72" s="4">
        <v>2634489</v>
      </c>
      <c r="F72" s="4">
        <v>2427542</v>
      </c>
      <c r="G72" s="4">
        <v>2510452</v>
      </c>
      <c r="H72" s="4">
        <v>2641872</v>
      </c>
      <c r="I72" s="4">
        <v>2628341</v>
      </c>
      <c r="J72" s="4">
        <v>2726063</v>
      </c>
      <c r="K72" s="4">
        <v>2767269</v>
      </c>
      <c r="L72" s="4">
        <v>2906372</v>
      </c>
      <c r="M72" s="42">
        <v>2752668</v>
      </c>
      <c r="N72" s="13">
        <f t="shared" si="0"/>
        <v>31355503</v>
      </c>
    </row>
    <row r="73" spans="1:14" ht="12" customHeight="1" x14ac:dyDescent="0.25">
      <c r="A73" s="7" t="str">
        <f>'Pregnant Women Participating'!A73</f>
        <v>Missouri</v>
      </c>
      <c r="B73" s="13">
        <v>1497266</v>
      </c>
      <c r="C73" s="4">
        <v>1417792</v>
      </c>
      <c r="D73" s="4">
        <v>8057991</v>
      </c>
      <c r="E73" s="4">
        <v>2698299</v>
      </c>
      <c r="F73" s="4">
        <v>4464186</v>
      </c>
      <c r="G73" s="4">
        <v>4450766</v>
      </c>
      <c r="H73" s="4">
        <v>4867363</v>
      </c>
      <c r="I73" s="4">
        <v>4812911</v>
      </c>
      <c r="J73" s="4">
        <v>4507830</v>
      </c>
      <c r="K73" s="4">
        <v>5321586</v>
      </c>
      <c r="L73" s="4">
        <v>4872364</v>
      </c>
      <c r="M73" s="42">
        <v>7286179</v>
      </c>
      <c r="N73" s="13">
        <f t="shared" si="0"/>
        <v>54254533</v>
      </c>
    </row>
    <row r="74" spans="1:14" ht="12" customHeight="1" x14ac:dyDescent="0.25">
      <c r="A74" s="7" t="str">
        <f>'Pregnant Women Participating'!A74</f>
        <v>Montana</v>
      </c>
      <c r="B74" s="13">
        <v>358292</v>
      </c>
      <c r="C74" s="4">
        <v>687879</v>
      </c>
      <c r="D74" s="4">
        <v>942885</v>
      </c>
      <c r="E74" s="4">
        <v>552459</v>
      </c>
      <c r="F74" s="4">
        <v>714266</v>
      </c>
      <c r="G74" s="4">
        <v>675083</v>
      </c>
      <c r="H74" s="4">
        <v>754299</v>
      </c>
      <c r="I74" s="4">
        <v>731502</v>
      </c>
      <c r="J74" s="4">
        <v>914028</v>
      </c>
      <c r="K74" s="4">
        <v>525753</v>
      </c>
      <c r="L74" s="4">
        <v>687445</v>
      </c>
      <c r="M74" s="42">
        <v>1074519</v>
      </c>
      <c r="N74" s="13">
        <f t="shared" si="0"/>
        <v>8618410</v>
      </c>
    </row>
    <row r="75" spans="1:14" ht="12" customHeight="1" x14ac:dyDescent="0.25">
      <c r="A75" s="7" t="str">
        <f>'Pregnant Women Participating'!A75</f>
        <v>Nebraska</v>
      </c>
      <c r="B75" s="13">
        <v>1873424</v>
      </c>
      <c r="C75" s="4">
        <v>1811175</v>
      </c>
      <c r="D75" s="4">
        <v>1871862</v>
      </c>
      <c r="E75" s="4">
        <v>1866549</v>
      </c>
      <c r="F75" s="4">
        <v>1850373</v>
      </c>
      <c r="G75" s="4">
        <v>1918088</v>
      </c>
      <c r="H75" s="4">
        <v>1902362</v>
      </c>
      <c r="I75" s="4">
        <v>2003269</v>
      </c>
      <c r="J75" s="4">
        <v>1961923</v>
      </c>
      <c r="K75" s="4">
        <v>2085226</v>
      </c>
      <c r="L75" s="4">
        <v>2041556</v>
      </c>
      <c r="M75" s="42">
        <v>1988604</v>
      </c>
      <c r="N75" s="13">
        <f t="shared" si="0"/>
        <v>23174411</v>
      </c>
    </row>
    <row r="76" spans="1:14" ht="12" customHeight="1" x14ac:dyDescent="0.25">
      <c r="A76" s="7" t="str">
        <f>'Pregnant Women Participating'!A76</f>
        <v>North Dakota</v>
      </c>
      <c r="B76" s="13">
        <v>505963</v>
      </c>
      <c r="C76" s="4">
        <v>574699</v>
      </c>
      <c r="D76" s="4">
        <v>733992</v>
      </c>
      <c r="E76" s="4">
        <v>297208</v>
      </c>
      <c r="F76" s="4">
        <v>525447</v>
      </c>
      <c r="G76" s="4">
        <v>743931</v>
      </c>
      <c r="H76" s="4">
        <v>385569</v>
      </c>
      <c r="I76" s="4">
        <v>598387</v>
      </c>
      <c r="J76" s="4">
        <v>493086</v>
      </c>
      <c r="K76" s="4">
        <v>854736</v>
      </c>
      <c r="L76" s="4">
        <v>349358</v>
      </c>
      <c r="M76" s="42">
        <v>70726</v>
      </c>
      <c r="N76" s="13">
        <f t="shared" si="0"/>
        <v>6133102</v>
      </c>
    </row>
    <row r="77" spans="1:14" ht="12" customHeight="1" x14ac:dyDescent="0.25">
      <c r="A77" s="7" t="str">
        <f>'Pregnant Women Participating'!A77</f>
        <v>South Dakota</v>
      </c>
      <c r="B77" s="13">
        <v>633355</v>
      </c>
      <c r="C77" s="4">
        <v>626618</v>
      </c>
      <c r="D77" s="4">
        <v>963341</v>
      </c>
      <c r="E77" s="4">
        <v>434180</v>
      </c>
      <c r="F77" s="4">
        <v>618122</v>
      </c>
      <c r="G77" s="4">
        <v>1004279</v>
      </c>
      <c r="H77" s="4">
        <v>667299</v>
      </c>
      <c r="I77" s="4">
        <v>419741</v>
      </c>
      <c r="J77" s="4">
        <v>691409</v>
      </c>
      <c r="K77" s="4">
        <v>753814</v>
      </c>
      <c r="L77" s="4">
        <v>402346</v>
      </c>
      <c r="M77" s="42">
        <v>1020723</v>
      </c>
      <c r="N77" s="13">
        <f t="shared" si="0"/>
        <v>8235227</v>
      </c>
    </row>
    <row r="78" spans="1:14" ht="12" customHeight="1" x14ac:dyDescent="0.25">
      <c r="A78" s="7" t="str">
        <f>'Pregnant Women Participating'!A78</f>
        <v>Wyoming</v>
      </c>
      <c r="B78" s="13">
        <v>380059</v>
      </c>
      <c r="C78" s="4">
        <v>379028</v>
      </c>
      <c r="D78" s="4">
        <v>398460</v>
      </c>
      <c r="E78" s="4">
        <v>418767</v>
      </c>
      <c r="F78" s="4">
        <v>409491</v>
      </c>
      <c r="G78" s="4">
        <v>432064</v>
      </c>
      <c r="H78" s="4">
        <v>390004</v>
      </c>
      <c r="I78" s="4">
        <v>437754</v>
      </c>
      <c r="J78" s="4">
        <v>449098</v>
      </c>
      <c r="K78" s="4">
        <v>439610</v>
      </c>
      <c r="L78" s="4">
        <v>436220</v>
      </c>
      <c r="M78" s="42">
        <v>469590</v>
      </c>
      <c r="N78" s="13">
        <f t="shared" si="0"/>
        <v>5040145</v>
      </c>
    </row>
    <row r="79" spans="1:14" ht="12" customHeight="1" x14ac:dyDescent="0.25">
      <c r="A79" s="7" t="str">
        <f>'Pregnant Women Participating'!A79</f>
        <v>Ute Mountain Ute Tribe, CO</v>
      </c>
      <c r="B79" s="13">
        <v>8989</v>
      </c>
      <c r="C79" s="4">
        <v>8492</v>
      </c>
      <c r="D79" s="4">
        <v>9030</v>
      </c>
      <c r="E79" s="4">
        <v>9090</v>
      </c>
      <c r="F79" s="4">
        <v>9414</v>
      </c>
      <c r="G79" s="4">
        <v>9094</v>
      </c>
      <c r="H79" s="4">
        <v>9387</v>
      </c>
      <c r="I79" s="4">
        <v>9389</v>
      </c>
      <c r="J79" s="4">
        <v>10557</v>
      </c>
      <c r="K79" s="4">
        <v>9877</v>
      </c>
      <c r="L79" s="4">
        <v>10006</v>
      </c>
      <c r="M79" s="42">
        <v>10447</v>
      </c>
      <c r="N79" s="13">
        <f t="shared" si="0"/>
        <v>113772</v>
      </c>
    </row>
    <row r="80" spans="1:14" ht="12" customHeight="1" x14ac:dyDescent="0.25">
      <c r="A80" s="7" t="str">
        <f>'Pregnant Women Participating'!A80</f>
        <v>Omaha Sioux, NE</v>
      </c>
      <c r="B80" s="13">
        <v>15548</v>
      </c>
      <c r="C80" s="4">
        <v>15109</v>
      </c>
      <c r="D80" s="4">
        <v>15232</v>
      </c>
      <c r="E80" s="4">
        <v>17269</v>
      </c>
      <c r="F80" s="4">
        <v>14887</v>
      </c>
      <c r="G80" s="4">
        <v>13935</v>
      </c>
      <c r="H80" s="4">
        <v>16300</v>
      </c>
      <c r="I80" s="4">
        <v>16040</v>
      </c>
      <c r="J80" s="4">
        <v>14644</v>
      </c>
      <c r="K80" s="4">
        <v>16467</v>
      </c>
      <c r="L80" s="4">
        <v>15532</v>
      </c>
      <c r="M80" s="42">
        <v>14505</v>
      </c>
      <c r="N80" s="13">
        <f t="shared" si="0"/>
        <v>185468</v>
      </c>
    </row>
    <row r="81" spans="1:14" ht="12" customHeight="1" x14ac:dyDescent="0.25">
      <c r="A81" s="7" t="str">
        <f>'Pregnant Women Participating'!A81</f>
        <v>Santee Sioux, NE</v>
      </c>
      <c r="B81" s="13">
        <v>4106</v>
      </c>
      <c r="C81" s="4">
        <v>2479</v>
      </c>
      <c r="D81" s="4">
        <v>3735</v>
      </c>
      <c r="E81" s="4">
        <v>4245</v>
      </c>
      <c r="F81" s="4">
        <v>3715</v>
      </c>
      <c r="G81" s="4">
        <v>4018</v>
      </c>
      <c r="H81" s="4">
        <v>5119</v>
      </c>
      <c r="I81" s="4">
        <v>4480</v>
      </c>
      <c r="J81" s="4">
        <v>5019</v>
      </c>
      <c r="K81" s="4">
        <v>5025</v>
      </c>
      <c r="L81" s="4">
        <v>5627</v>
      </c>
      <c r="M81" s="42">
        <v>4505</v>
      </c>
      <c r="N81" s="13">
        <f t="shared" si="0"/>
        <v>52073</v>
      </c>
    </row>
    <row r="82" spans="1:14" ht="12" customHeight="1" x14ac:dyDescent="0.25">
      <c r="A82" s="7" t="str">
        <f>'Pregnant Women Participating'!A82</f>
        <v>Winnebago Tribe, NE</v>
      </c>
      <c r="B82" s="13">
        <v>9039</v>
      </c>
      <c r="C82" s="4">
        <v>9131</v>
      </c>
      <c r="D82" s="4">
        <v>9102</v>
      </c>
      <c r="E82" s="4">
        <v>8839</v>
      </c>
      <c r="F82" s="4">
        <v>7702</v>
      </c>
      <c r="G82" s="4">
        <v>7056</v>
      </c>
      <c r="H82" s="4">
        <v>7276</v>
      </c>
      <c r="I82" s="4">
        <v>8177</v>
      </c>
      <c r="J82" s="4">
        <v>7942</v>
      </c>
      <c r="K82" s="4">
        <v>9090</v>
      </c>
      <c r="L82" s="4">
        <v>9037</v>
      </c>
      <c r="M82" s="42">
        <v>8968</v>
      </c>
      <c r="N82" s="13">
        <f t="shared" si="0"/>
        <v>101359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22447</v>
      </c>
      <c r="C83" s="4">
        <v>23278</v>
      </c>
      <c r="D83" s="4">
        <v>21036</v>
      </c>
      <c r="E83" s="4">
        <v>23001</v>
      </c>
      <c r="F83" s="4">
        <v>10088</v>
      </c>
      <c r="G83" s="4">
        <v>19736</v>
      </c>
      <c r="H83" s="4">
        <v>12133</v>
      </c>
      <c r="I83" s="4">
        <v>18311</v>
      </c>
      <c r="J83" s="4">
        <v>17758</v>
      </c>
      <c r="K83" s="4">
        <v>22194</v>
      </c>
      <c r="L83" s="4">
        <v>15108</v>
      </c>
      <c r="M83" s="42">
        <v>17266</v>
      </c>
      <c r="N83" s="13">
        <f t="shared" si="0"/>
        <v>222356</v>
      </c>
    </row>
    <row r="84" spans="1:14" ht="12" customHeight="1" x14ac:dyDescent="0.25">
      <c r="A84" s="7" t="str">
        <f>'Pregnant Women Participating'!A84</f>
        <v>Three Affiliated Tribes, ND</v>
      </c>
      <c r="B84" s="13">
        <v>7428</v>
      </c>
      <c r="C84" s="4">
        <v>7508</v>
      </c>
      <c r="D84" s="4">
        <v>6372</v>
      </c>
      <c r="E84" s="4">
        <v>7111</v>
      </c>
      <c r="F84" s="4">
        <v>6521</v>
      </c>
      <c r="G84" s="4">
        <v>6299</v>
      </c>
      <c r="H84" s="4">
        <v>7914</v>
      </c>
      <c r="I84" s="4">
        <v>6534</v>
      </c>
      <c r="J84" s="4">
        <v>8028</v>
      </c>
      <c r="K84" s="4">
        <v>8468</v>
      </c>
      <c r="L84" s="4">
        <v>8084</v>
      </c>
      <c r="M84" s="42">
        <v>11008</v>
      </c>
      <c r="N84" s="13">
        <f t="shared" si="0"/>
        <v>91275</v>
      </c>
    </row>
    <row r="85" spans="1:14" ht="12" customHeight="1" x14ac:dyDescent="0.25">
      <c r="A85" s="7" t="str">
        <f>'Pregnant Women Participating'!A85</f>
        <v>Cheyenne River Sioux, SD</v>
      </c>
      <c r="B85" s="13">
        <v>35636</v>
      </c>
      <c r="C85" s="4">
        <v>37274</v>
      </c>
      <c r="D85" s="4">
        <v>38345</v>
      </c>
      <c r="E85" s="4">
        <v>43196</v>
      </c>
      <c r="F85" s="4">
        <v>35882</v>
      </c>
      <c r="G85" s="4">
        <v>37242</v>
      </c>
      <c r="H85" s="4">
        <v>33035</v>
      </c>
      <c r="I85" s="4">
        <v>30892</v>
      </c>
      <c r="J85" s="4">
        <v>13883</v>
      </c>
      <c r="K85" s="4">
        <v>37372</v>
      </c>
      <c r="L85" s="4">
        <v>35949</v>
      </c>
      <c r="M85" s="42">
        <v>33876</v>
      </c>
      <c r="N85" s="13">
        <f t="shared" si="0"/>
        <v>412582</v>
      </c>
    </row>
    <row r="86" spans="1:14" ht="12" customHeight="1" x14ac:dyDescent="0.25">
      <c r="A86" s="7" t="str">
        <f>'Pregnant Women Participating'!A86</f>
        <v>Rosebud Sioux, SD</v>
      </c>
      <c r="B86" s="13">
        <v>68786</v>
      </c>
      <c r="C86" s="4">
        <v>71872</v>
      </c>
      <c r="D86" s="4">
        <v>39237</v>
      </c>
      <c r="E86" s="4">
        <v>39863</v>
      </c>
      <c r="F86" s="4">
        <v>50956</v>
      </c>
      <c r="G86" s="4">
        <v>55865</v>
      </c>
      <c r="H86" s="4">
        <v>50416</v>
      </c>
      <c r="I86" s="4">
        <v>53012</v>
      </c>
      <c r="J86" s="4">
        <v>64051</v>
      </c>
      <c r="K86" s="4">
        <v>67545</v>
      </c>
      <c r="L86" s="4">
        <v>52603</v>
      </c>
      <c r="M86" s="42">
        <v>74954</v>
      </c>
      <c r="N86" s="13">
        <f t="shared" si="0"/>
        <v>689160</v>
      </c>
    </row>
    <row r="87" spans="1:14" ht="12" customHeight="1" x14ac:dyDescent="0.25">
      <c r="A87" s="7" t="str">
        <f>'Pregnant Women Participating'!A87</f>
        <v>Northern Arapahoe, WY</v>
      </c>
      <c r="B87" s="13">
        <v>12385</v>
      </c>
      <c r="C87" s="4">
        <v>12474</v>
      </c>
      <c r="D87" s="4">
        <v>11713</v>
      </c>
      <c r="E87" s="4">
        <v>13328</v>
      </c>
      <c r="F87" s="4">
        <v>10851</v>
      </c>
      <c r="G87" s="4">
        <v>12840</v>
      </c>
      <c r="H87" s="4">
        <v>13671</v>
      </c>
      <c r="I87" s="4">
        <v>14202</v>
      </c>
      <c r="J87" s="4">
        <v>14877</v>
      </c>
      <c r="K87" s="4">
        <v>14622</v>
      </c>
      <c r="L87" s="4">
        <v>15436</v>
      </c>
      <c r="M87" s="42">
        <v>15704</v>
      </c>
      <c r="N87" s="13">
        <f t="shared" si="0"/>
        <v>162103</v>
      </c>
    </row>
    <row r="88" spans="1:14" ht="12" customHeight="1" x14ac:dyDescent="0.25">
      <c r="A88" s="7" t="str">
        <f>'Pregnant Women Participating'!A88</f>
        <v>Shoshone Tribe, WY</v>
      </c>
      <c r="B88" s="13">
        <v>5080</v>
      </c>
      <c r="C88" s="4">
        <v>4258</v>
      </c>
      <c r="D88" s="4">
        <v>4524</v>
      </c>
      <c r="E88" s="4">
        <v>5345</v>
      </c>
      <c r="F88" s="4">
        <v>3679</v>
      </c>
      <c r="G88" s="4">
        <v>3809</v>
      </c>
      <c r="H88" s="4">
        <v>4318</v>
      </c>
      <c r="I88" s="4">
        <v>4872</v>
      </c>
      <c r="J88" s="4">
        <v>5396</v>
      </c>
      <c r="K88" s="4">
        <v>5680</v>
      </c>
      <c r="L88" s="4">
        <v>5213</v>
      </c>
      <c r="M88" s="42">
        <v>5713</v>
      </c>
      <c r="N88" s="13">
        <f t="shared" si="0"/>
        <v>57887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12852347</v>
      </c>
      <c r="C89" s="15">
        <v>13175062</v>
      </c>
      <c r="D89" s="15">
        <v>20640816</v>
      </c>
      <c r="E89" s="15">
        <v>14360166</v>
      </c>
      <c r="F89" s="15">
        <v>16415924</v>
      </c>
      <c r="G89" s="15">
        <v>17091109</v>
      </c>
      <c r="H89" s="15">
        <v>16991914</v>
      </c>
      <c r="I89" s="15">
        <v>17147420</v>
      </c>
      <c r="J89" s="15">
        <v>17145828</v>
      </c>
      <c r="K89" s="15">
        <v>18352560</v>
      </c>
      <c r="L89" s="15">
        <v>17307677</v>
      </c>
      <c r="M89" s="41">
        <v>20319210</v>
      </c>
      <c r="N89" s="16">
        <f t="shared" si="0"/>
        <v>201800033</v>
      </c>
    </row>
    <row r="90" spans="1:14" ht="12" customHeight="1" x14ac:dyDescent="0.25">
      <c r="A90" s="8" t="str">
        <f>'Pregnant Women Participating'!A90</f>
        <v>Alaska</v>
      </c>
      <c r="B90" s="13">
        <v>106930</v>
      </c>
      <c r="C90" s="4">
        <v>901904</v>
      </c>
      <c r="D90" s="4">
        <v>943398</v>
      </c>
      <c r="E90" s="4">
        <v>984612</v>
      </c>
      <c r="F90" s="4">
        <v>944685</v>
      </c>
      <c r="G90" s="4">
        <v>984709</v>
      </c>
      <c r="H90" s="4">
        <v>1072642</v>
      </c>
      <c r="I90" s="4">
        <v>1034333</v>
      </c>
      <c r="J90" s="4">
        <v>1037554</v>
      </c>
      <c r="K90" s="4">
        <v>1051087</v>
      </c>
      <c r="L90" s="4">
        <v>1085126</v>
      </c>
      <c r="M90" s="42">
        <v>1225213</v>
      </c>
      <c r="N90" s="13">
        <f t="shared" si="0"/>
        <v>11372193</v>
      </c>
    </row>
    <row r="91" spans="1:14" ht="12" customHeight="1" x14ac:dyDescent="0.25">
      <c r="A91" s="8" t="str">
        <f>'Pregnant Women Participating'!A91</f>
        <v>American Samoa</v>
      </c>
      <c r="B91" s="13">
        <v>377075</v>
      </c>
      <c r="C91" s="4">
        <v>354893</v>
      </c>
      <c r="D91" s="4">
        <v>363191</v>
      </c>
      <c r="E91" s="4">
        <v>403184</v>
      </c>
      <c r="F91" s="4">
        <v>372617</v>
      </c>
      <c r="G91" s="4">
        <v>370846</v>
      </c>
      <c r="H91" s="4">
        <v>398542</v>
      </c>
      <c r="I91" s="4">
        <v>408318</v>
      </c>
      <c r="J91" s="4">
        <v>387457</v>
      </c>
      <c r="K91" s="4">
        <v>404298</v>
      </c>
      <c r="L91" s="4">
        <v>415253</v>
      </c>
      <c r="M91" s="42">
        <v>412164</v>
      </c>
      <c r="N91" s="13">
        <f t="shared" si="0"/>
        <v>4667838</v>
      </c>
    </row>
    <row r="92" spans="1:14" ht="12" customHeight="1" x14ac:dyDescent="0.25">
      <c r="A92" s="8" t="str">
        <f>'Pregnant Women Participating'!A92</f>
        <v>California</v>
      </c>
      <c r="B92" s="13">
        <v>62909224</v>
      </c>
      <c r="C92" s="4">
        <v>63561962</v>
      </c>
      <c r="D92" s="4">
        <v>64549355</v>
      </c>
      <c r="E92" s="4">
        <v>67681382</v>
      </c>
      <c r="F92" s="4">
        <v>66596742</v>
      </c>
      <c r="G92" s="4">
        <v>66900063</v>
      </c>
      <c r="H92" s="4">
        <v>67474169</v>
      </c>
      <c r="I92" s="4">
        <v>66286455</v>
      </c>
      <c r="J92" s="4">
        <v>66002289</v>
      </c>
      <c r="K92" s="4">
        <v>67575744</v>
      </c>
      <c r="L92" s="4">
        <v>67983457</v>
      </c>
      <c r="M92" s="42">
        <v>68036478</v>
      </c>
      <c r="N92" s="13">
        <f t="shared" si="0"/>
        <v>795557320</v>
      </c>
    </row>
    <row r="93" spans="1:14" ht="12" customHeight="1" x14ac:dyDescent="0.25">
      <c r="A93" s="8" t="str">
        <f>'Pregnant Women Participating'!A93</f>
        <v>Guam</v>
      </c>
      <c r="B93" s="13">
        <v>519708</v>
      </c>
      <c r="C93" s="4">
        <v>538236</v>
      </c>
      <c r="D93" s="4">
        <v>533128</v>
      </c>
      <c r="E93" s="4">
        <v>566718</v>
      </c>
      <c r="F93" s="4">
        <v>576728</v>
      </c>
      <c r="G93" s="4">
        <v>583121</v>
      </c>
      <c r="H93" s="4">
        <v>575888</v>
      </c>
      <c r="I93" s="4">
        <v>560479</v>
      </c>
      <c r="J93" s="4">
        <v>582688</v>
      </c>
      <c r="K93" s="4">
        <v>570902</v>
      </c>
      <c r="L93" s="4">
        <v>561641</v>
      </c>
      <c r="M93" s="42">
        <v>478912</v>
      </c>
      <c r="N93" s="13">
        <f t="shared" si="0"/>
        <v>6648149</v>
      </c>
    </row>
    <row r="94" spans="1:14" ht="12" customHeight="1" x14ac:dyDescent="0.25">
      <c r="A94" s="8" t="str">
        <f>'Pregnant Women Participating'!A94</f>
        <v>Hawaii</v>
      </c>
      <c r="B94" s="13">
        <v>1800708</v>
      </c>
      <c r="C94" s="4">
        <v>1753883</v>
      </c>
      <c r="D94" s="4">
        <v>2211970</v>
      </c>
      <c r="E94" s="4">
        <v>1419684</v>
      </c>
      <c r="F94" s="4">
        <v>1772241</v>
      </c>
      <c r="G94" s="4">
        <v>1811792</v>
      </c>
      <c r="H94" s="4">
        <v>1869120</v>
      </c>
      <c r="I94" s="4">
        <v>1833325</v>
      </c>
      <c r="J94" s="4">
        <v>1834131</v>
      </c>
      <c r="K94" s="4">
        <v>1872830</v>
      </c>
      <c r="L94" s="4">
        <v>1890654</v>
      </c>
      <c r="M94" s="42">
        <v>1801056</v>
      </c>
      <c r="N94" s="13">
        <f t="shared" si="0"/>
        <v>21871394</v>
      </c>
    </row>
    <row r="95" spans="1:14" ht="12" customHeight="1" x14ac:dyDescent="0.25">
      <c r="A95" s="8" t="str">
        <f>'Pregnant Women Participating'!A95</f>
        <v>Idaho</v>
      </c>
      <c r="B95" s="13">
        <v>1398845</v>
      </c>
      <c r="C95" s="4">
        <v>1444261</v>
      </c>
      <c r="D95" s="4">
        <v>1558203</v>
      </c>
      <c r="E95" s="4">
        <v>1566261</v>
      </c>
      <c r="F95" s="4">
        <v>1549068</v>
      </c>
      <c r="G95" s="4">
        <v>1594681</v>
      </c>
      <c r="H95" s="4">
        <v>1566974</v>
      </c>
      <c r="I95" s="4">
        <v>1661198</v>
      </c>
      <c r="J95" s="4">
        <v>1855182</v>
      </c>
      <c r="K95" s="4">
        <v>1677800</v>
      </c>
      <c r="L95" s="4">
        <v>1705741</v>
      </c>
      <c r="M95" s="42">
        <v>1732556</v>
      </c>
      <c r="N95" s="13">
        <f t="shared" si="0"/>
        <v>19310770</v>
      </c>
    </row>
    <row r="96" spans="1:14" ht="12" customHeight="1" x14ac:dyDescent="0.25">
      <c r="A96" s="8" t="str">
        <f>'Pregnant Women Participating'!A96</f>
        <v>Nevada</v>
      </c>
      <c r="B96" s="13">
        <v>2654907</v>
      </c>
      <c r="C96" s="4">
        <v>2995860</v>
      </c>
      <c r="D96" s="4">
        <v>3011476</v>
      </c>
      <c r="E96" s="4">
        <v>4453105</v>
      </c>
      <c r="F96" s="4">
        <v>1842941</v>
      </c>
      <c r="G96" s="4">
        <v>3095980</v>
      </c>
      <c r="H96" s="4">
        <v>3204223</v>
      </c>
      <c r="I96" s="4">
        <v>3198945</v>
      </c>
      <c r="J96" s="4">
        <v>3243045</v>
      </c>
      <c r="K96" s="4">
        <v>3367973</v>
      </c>
      <c r="L96" s="4">
        <v>3418731</v>
      </c>
      <c r="M96" s="42">
        <v>3183429</v>
      </c>
      <c r="N96" s="13">
        <f t="shared" si="0"/>
        <v>37670615</v>
      </c>
    </row>
    <row r="97" spans="1:14" ht="12" customHeight="1" x14ac:dyDescent="0.25">
      <c r="A97" s="8" t="str">
        <f>'Pregnant Women Participating'!A97</f>
        <v>Oregon</v>
      </c>
      <c r="B97" s="13">
        <v>2163620</v>
      </c>
      <c r="C97" s="4">
        <v>4617071</v>
      </c>
      <c r="D97" s="4">
        <v>4951443</v>
      </c>
      <c r="E97" s="4">
        <v>3050175</v>
      </c>
      <c r="F97" s="4">
        <v>4461911</v>
      </c>
      <c r="G97" s="4">
        <v>3955733</v>
      </c>
      <c r="H97" s="4">
        <v>3916231</v>
      </c>
      <c r="I97" s="4">
        <v>4694853</v>
      </c>
      <c r="J97" s="4">
        <v>3789066</v>
      </c>
      <c r="K97" s="4">
        <v>4296862</v>
      </c>
      <c r="L97" s="4">
        <v>5849474</v>
      </c>
      <c r="M97" s="42">
        <v>4386336</v>
      </c>
      <c r="N97" s="13">
        <f t="shared" si="0"/>
        <v>50132775</v>
      </c>
    </row>
    <row r="98" spans="1:14" ht="12" customHeight="1" x14ac:dyDescent="0.25">
      <c r="A98" s="8" t="str">
        <f>'Pregnant Women Participating'!A98</f>
        <v>Washington</v>
      </c>
      <c r="B98" s="13">
        <v>8834987</v>
      </c>
      <c r="C98" s="4">
        <v>6829329</v>
      </c>
      <c r="D98" s="4">
        <v>6916357</v>
      </c>
      <c r="E98" s="4">
        <v>5162783</v>
      </c>
      <c r="F98" s="4">
        <v>7060148</v>
      </c>
      <c r="G98" s="4">
        <v>7220230</v>
      </c>
      <c r="H98" s="4">
        <v>7412374</v>
      </c>
      <c r="I98" s="4">
        <v>7334525</v>
      </c>
      <c r="J98" s="4">
        <v>7416848</v>
      </c>
      <c r="K98" s="4">
        <v>7539799</v>
      </c>
      <c r="L98" s="4">
        <v>7667319</v>
      </c>
      <c r="M98" s="42">
        <v>7349487</v>
      </c>
      <c r="N98" s="13">
        <f t="shared" si="0"/>
        <v>86744186</v>
      </c>
    </row>
    <row r="99" spans="1:14" ht="12" customHeight="1" x14ac:dyDescent="0.25">
      <c r="A99" s="8" t="str">
        <f>'Pregnant Women Participating'!A99</f>
        <v>Northern Marianas</v>
      </c>
      <c r="B99" s="13">
        <v>222729</v>
      </c>
      <c r="C99" s="4">
        <v>217619</v>
      </c>
      <c r="D99" s="4">
        <v>221016</v>
      </c>
      <c r="E99" s="4">
        <v>222231</v>
      </c>
      <c r="F99" s="4">
        <v>217851</v>
      </c>
      <c r="G99" s="4">
        <v>224580</v>
      </c>
      <c r="H99" s="4">
        <v>233701</v>
      </c>
      <c r="I99" s="4">
        <v>235464</v>
      </c>
      <c r="J99" s="4">
        <v>237153</v>
      </c>
      <c r="K99" s="4">
        <v>241822</v>
      </c>
      <c r="L99" s="4">
        <v>244929</v>
      </c>
      <c r="M99" s="42">
        <v>238638</v>
      </c>
      <c r="N99" s="13">
        <f t="shared" si="0"/>
        <v>2757733</v>
      </c>
    </row>
    <row r="100" spans="1:14" ht="12" customHeight="1" x14ac:dyDescent="0.25">
      <c r="A100" s="8" t="str">
        <f>'Pregnant Women Participating'!A100</f>
        <v>Inter-Tribal Council, NV</v>
      </c>
      <c r="B100" s="13">
        <v>19287</v>
      </c>
      <c r="C100" s="4">
        <v>16993</v>
      </c>
      <c r="D100" s="4">
        <v>25611</v>
      </c>
      <c r="E100" s="4">
        <v>14518</v>
      </c>
      <c r="F100" s="4">
        <v>17686</v>
      </c>
      <c r="G100" s="4">
        <v>19581</v>
      </c>
      <c r="H100" s="4">
        <v>18194</v>
      </c>
      <c r="I100" s="4">
        <v>29282</v>
      </c>
      <c r="J100" s="4">
        <v>22153</v>
      </c>
      <c r="K100" s="4">
        <v>15672</v>
      </c>
      <c r="L100" s="4">
        <v>17864</v>
      </c>
      <c r="M100" s="42">
        <v>23334</v>
      </c>
      <c r="N100" s="13">
        <f t="shared" si="0"/>
        <v>240175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81008020</v>
      </c>
      <c r="C101" s="15">
        <v>83232011</v>
      </c>
      <c r="D101" s="15">
        <v>85285148</v>
      </c>
      <c r="E101" s="15">
        <v>85524653</v>
      </c>
      <c r="F101" s="15">
        <v>85412618</v>
      </c>
      <c r="G101" s="15">
        <v>86761316</v>
      </c>
      <c r="H101" s="15">
        <v>87742058</v>
      </c>
      <c r="I101" s="15">
        <v>87277177</v>
      </c>
      <c r="J101" s="15">
        <v>86407566</v>
      </c>
      <c r="K101" s="15">
        <v>88614789</v>
      </c>
      <c r="L101" s="15">
        <v>90840189</v>
      </c>
      <c r="M101" s="41">
        <v>88867603</v>
      </c>
      <c r="N101" s="16">
        <f t="shared" si="0"/>
        <v>1036973148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355739225</v>
      </c>
      <c r="C102" s="30">
        <v>371787474</v>
      </c>
      <c r="D102" s="30">
        <v>426391422</v>
      </c>
      <c r="E102" s="30">
        <v>392178099</v>
      </c>
      <c r="F102" s="30">
        <v>389885988</v>
      </c>
      <c r="G102" s="30">
        <v>401577956</v>
      </c>
      <c r="H102" s="30">
        <v>422630949</v>
      </c>
      <c r="I102" s="30">
        <v>425069956</v>
      </c>
      <c r="J102" s="30">
        <v>403000668</v>
      </c>
      <c r="K102" s="30">
        <v>438826597</v>
      </c>
      <c r="L102" s="30">
        <v>429862647</v>
      </c>
      <c r="M102" s="44">
        <v>454465318</v>
      </c>
      <c r="N102" s="29">
        <f t="shared" si="0"/>
        <v>4911416299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23</v>
      </c>
    </row>
    <row r="6" spans="1:14" ht="12" customHeight="1" x14ac:dyDescent="0.25">
      <c r="A6" s="7" t="str">
        <f>'Pregnant Women Participating'!A6</f>
        <v>Connecticut</v>
      </c>
      <c r="B6" s="13">
        <v>1127499</v>
      </c>
      <c r="C6" s="4">
        <v>1088972</v>
      </c>
      <c r="D6" s="4">
        <v>1078974</v>
      </c>
      <c r="E6" s="4">
        <v>1008066</v>
      </c>
      <c r="F6" s="4">
        <v>1140095</v>
      </c>
      <c r="G6" s="4">
        <v>1110335</v>
      </c>
      <c r="H6" s="4">
        <v>1039259</v>
      </c>
      <c r="I6" s="4">
        <v>1161749</v>
      </c>
      <c r="J6" s="4">
        <v>1089833</v>
      </c>
      <c r="K6" s="4">
        <v>1142021</v>
      </c>
      <c r="L6" s="4">
        <v>1098397</v>
      </c>
      <c r="M6" s="42">
        <v>1207129</v>
      </c>
      <c r="N6" s="13">
        <f t="shared" ref="N6:N102" si="0">IF(SUM(B6:M6)&gt;0,SUM(B6:M6)," ")</f>
        <v>13292329</v>
      </c>
    </row>
    <row r="7" spans="1:14" ht="12" customHeight="1" x14ac:dyDescent="0.25">
      <c r="A7" s="7" t="str">
        <f>'Pregnant Women Participating'!A7</f>
        <v>Maine</v>
      </c>
      <c r="B7" s="13">
        <v>300598</v>
      </c>
      <c r="C7" s="4">
        <v>291317</v>
      </c>
      <c r="D7" s="4">
        <v>298334</v>
      </c>
      <c r="E7" s="4">
        <v>292587</v>
      </c>
      <c r="F7" s="4">
        <v>299548</v>
      </c>
      <c r="G7" s="4">
        <v>294983</v>
      </c>
      <c r="H7" s="4">
        <v>286498</v>
      </c>
      <c r="I7" s="4">
        <v>305081</v>
      </c>
      <c r="J7" s="4">
        <v>301888</v>
      </c>
      <c r="K7" s="4">
        <v>306035</v>
      </c>
      <c r="L7" s="4">
        <v>311304</v>
      </c>
      <c r="M7" s="42">
        <v>323081</v>
      </c>
      <c r="N7" s="13">
        <f t="shared" si="0"/>
        <v>3611254</v>
      </c>
    </row>
    <row r="8" spans="1:14" ht="12" customHeight="1" x14ac:dyDescent="0.25">
      <c r="A8" s="7" t="str">
        <f>'Pregnant Women Participating'!A8</f>
        <v>Massachusetts</v>
      </c>
      <c r="B8" s="13">
        <v>2214703</v>
      </c>
      <c r="C8" s="4">
        <v>2150337</v>
      </c>
      <c r="D8" s="4">
        <v>2219258</v>
      </c>
      <c r="E8" s="4">
        <v>2110931</v>
      </c>
      <c r="F8" s="4">
        <v>2223149</v>
      </c>
      <c r="G8" s="4">
        <v>2224194</v>
      </c>
      <c r="H8" s="4">
        <v>2103385</v>
      </c>
      <c r="I8" s="4">
        <v>2261493</v>
      </c>
      <c r="J8" s="4">
        <v>2204482</v>
      </c>
      <c r="K8" s="4">
        <v>2295959</v>
      </c>
      <c r="L8" s="4">
        <v>2120549</v>
      </c>
      <c r="M8" s="42">
        <v>2343746</v>
      </c>
      <c r="N8" s="13">
        <f t="shared" si="0"/>
        <v>26472186</v>
      </c>
    </row>
    <row r="9" spans="1:14" ht="12" customHeight="1" x14ac:dyDescent="0.25">
      <c r="A9" s="7" t="str">
        <f>'Pregnant Women Participating'!A9</f>
        <v>New Hampshire</v>
      </c>
      <c r="B9" s="13">
        <v>212761</v>
      </c>
      <c r="C9" s="4">
        <v>201312</v>
      </c>
      <c r="D9" s="4">
        <v>209066</v>
      </c>
      <c r="E9" s="4">
        <v>191845</v>
      </c>
      <c r="F9" s="4">
        <v>211749</v>
      </c>
      <c r="G9" s="4">
        <v>205055</v>
      </c>
      <c r="H9" s="4">
        <v>190142</v>
      </c>
      <c r="I9" s="4">
        <v>214605</v>
      </c>
      <c r="J9" s="4">
        <v>192571</v>
      </c>
      <c r="K9" s="4">
        <v>203891</v>
      </c>
      <c r="L9" s="4">
        <v>187787</v>
      </c>
      <c r="M9" s="42">
        <v>215852</v>
      </c>
      <c r="N9" s="13">
        <f t="shared" si="0"/>
        <v>2436636</v>
      </c>
    </row>
    <row r="10" spans="1:14" ht="12" customHeight="1" x14ac:dyDescent="0.25">
      <c r="A10" s="7" t="str">
        <f>'Pregnant Women Participating'!A10</f>
        <v>New York</v>
      </c>
      <c r="B10" s="13">
        <v>8650974</v>
      </c>
      <c r="C10" s="4">
        <v>8466749</v>
      </c>
      <c r="D10" s="4">
        <v>8866550</v>
      </c>
      <c r="E10" s="4">
        <v>8559071</v>
      </c>
      <c r="F10" s="4">
        <v>8798467</v>
      </c>
      <c r="G10" s="4">
        <v>8959808</v>
      </c>
      <c r="H10" s="4">
        <v>8353596</v>
      </c>
      <c r="I10" s="4">
        <v>9168077</v>
      </c>
      <c r="J10" s="4">
        <v>8595350</v>
      </c>
      <c r="K10" s="4">
        <v>9094065</v>
      </c>
      <c r="L10" s="4">
        <v>8621029</v>
      </c>
      <c r="M10" s="42">
        <v>8929676</v>
      </c>
      <c r="N10" s="13">
        <f t="shared" si="0"/>
        <v>105063412</v>
      </c>
    </row>
    <row r="11" spans="1:14" ht="12" customHeight="1" x14ac:dyDescent="0.25">
      <c r="A11" s="7" t="str">
        <f>'Pregnant Women Participating'!A11</f>
        <v>Rhode Island</v>
      </c>
      <c r="B11" s="13">
        <v>421143</v>
      </c>
      <c r="C11" s="4">
        <v>427360</v>
      </c>
      <c r="D11" s="4">
        <v>405899</v>
      </c>
      <c r="E11" s="4">
        <v>417441</v>
      </c>
      <c r="F11" s="4">
        <v>391805</v>
      </c>
      <c r="G11" s="4">
        <v>413387</v>
      </c>
      <c r="H11" s="4">
        <v>407846</v>
      </c>
      <c r="I11" s="4">
        <v>380493</v>
      </c>
      <c r="J11" s="4">
        <v>420958</v>
      </c>
      <c r="K11" s="4">
        <v>403984</v>
      </c>
      <c r="L11" s="4">
        <v>411932</v>
      </c>
      <c r="M11" s="42">
        <v>391085</v>
      </c>
      <c r="N11" s="13">
        <f t="shared" si="0"/>
        <v>4893333</v>
      </c>
    </row>
    <row r="12" spans="1:14" ht="12" customHeight="1" x14ac:dyDescent="0.25">
      <c r="A12" s="7" t="str">
        <f>'Pregnant Women Participating'!A12</f>
        <v>Vermont</v>
      </c>
      <c r="B12" s="13">
        <v>133182</v>
      </c>
      <c r="C12" s="4">
        <v>130003</v>
      </c>
      <c r="D12" s="4">
        <v>131107</v>
      </c>
      <c r="E12" s="4">
        <v>127845</v>
      </c>
      <c r="F12" s="4">
        <v>131246</v>
      </c>
      <c r="G12" s="4">
        <v>133414</v>
      </c>
      <c r="H12" s="4">
        <v>133006</v>
      </c>
      <c r="I12" s="4">
        <v>131339</v>
      </c>
      <c r="J12" s="4">
        <v>132709</v>
      </c>
      <c r="K12" s="4">
        <v>132689</v>
      </c>
      <c r="L12" s="4"/>
      <c r="M12" s="42">
        <v>137706</v>
      </c>
      <c r="N12" s="13">
        <f t="shared" si="0"/>
        <v>1454246</v>
      </c>
    </row>
    <row r="13" spans="1:14" ht="12" customHeight="1" x14ac:dyDescent="0.25">
      <c r="A13" s="7" t="str">
        <f>'Pregnant Women Participating'!A13</f>
        <v>Virgin Islands</v>
      </c>
      <c r="B13" s="13">
        <v>58908</v>
      </c>
      <c r="C13" s="4">
        <v>59460</v>
      </c>
      <c r="D13" s="4">
        <v>62931</v>
      </c>
      <c r="E13" s="4">
        <v>59977</v>
      </c>
      <c r="F13" s="4">
        <v>59886</v>
      </c>
      <c r="G13" s="4">
        <v>60949</v>
      </c>
      <c r="H13" s="4">
        <v>58939</v>
      </c>
      <c r="I13" s="4">
        <v>60465</v>
      </c>
      <c r="J13" s="4">
        <v>57540</v>
      </c>
      <c r="K13" s="4">
        <v>58031</v>
      </c>
      <c r="L13" s="4">
        <v>56599</v>
      </c>
      <c r="M13" s="42">
        <v>59846</v>
      </c>
      <c r="N13" s="13">
        <f t="shared" si="0"/>
        <v>713531</v>
      </c>
    </row>
    <row r="14" spans="1:14" ht="12" customHeight="1" x14ac:dyDescent="0.25">
      <c r="A14" s="7" t="str">
        <f>'Pregnant Women Participating'!A14</f>
        <v>Indian Township, ME</v>
      </c>
      <c r="B14" s="13">
        <v>0</v>
      </c>
      <c r="C14" s="4">
        <v>0</v>
      </c>
      <c r="D14" s="4">
        <v>0</v>
      </c>
      <c r="E14" s="4"/>
      <c r="F14" s="4"/>
      <c r="G14" s="4"/>
      <c r="H14" s="4"/>
      <c r="I14" s="4"/>
      <c r="J14" s="4"/>
      <c r="K14" s="4"/>
      <c r="L14" s="4"/>
      <c r="M14" s="42"/>
      <c r="N14" s="13" t="str">
        <f t="shared" si="0"/>
        <v xml:space="preserve"> </v>
      </c>
    </row>
    <row r="15" spans="1:14" ht="12" customHeight="1" x14ac:dyDescent="0.25">
      <c r="A15" s="7" t="str">
        <f>'Pregnant Women Participating'!A15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2"/>
      <c r="N15" s="13" t="str">
        <f t="shared" si="0"/>
        <v xml:space="preserve"> 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13119768</v>
      </c>
      <c r="C16" s="15">
        <v>12815510</v>
      </c>
      <c r="D16" s="15">
        <v>13272119</v>
      </c>
      <c r="E16" s="15">
        <v>12767763</v>
      </c>
      <c r="F16" s="15">
        <v>13255945</v>
      </c>
      <c r="G16" s="15">
        <v>13402125</v>
      </c>
      <c r="H16" s="15">
        <v>12572671</v>
      </c>
      <c r="I16" s="15">
        <v>13683302</v>
      </c>
      <c r="J16" s="15">
        <v>12995331</v>
      </c>
      <c r="K16" s="15">
        <v>13636675</v>
      </c>
      <c r="L16" s="15">
        <v>12807597</v>
      </c>
      <c r="M16" s="41">
        <v>13608121</v>
      </c>
      <c r="N16" s="16">
        <f t="shared" si="0"/>
        <v>157936927</v>
      </c>
    </row>
    <row r="17" spans="1:14" ht="12" customHeight="1" x14ac:dyDescent="0.25">
      <c r="A17" s="7" t="str">
        <f>'Pregnant Women Participating'!A17</f>
        <v>Delaware</v>
      </c>
      <c r="B17" s="13">
        <v>476776</v>
      </c>
      <c r="C17" s="4">
        <v>461424</v>
      </c>
      <c r="D17" s="4">
        <v>483356</v>
      </c>
      <c r="E17" s="4">
        <v>450486</v>
      </c>
      <c r="F17" s="4">
        <v>484230</v>
      </c>
      <c r="G17" s="4">
        <v>491183</v>
      </c>
      <c r="H17" s="4">
        <v>463709</v>
      </c>
      <c r="I17" s="4">
        <v>512544</v>
      </c>
      <c r="J17" s="4">
        <v>495400</v>
      </c>
      <c r="K17" s="4">
        <v>508344</v>
      </c>
      <c r="L17" s="4">
        <v>499964</v>
      </c>
      <c r="M17" s="42">
        <v>544973</v>
      </c>
      <c r="N17" s="13">
        <f t="shared" si="0"/>
        <v>5872389</v>
      </c>
    </row>
    <row r="18" spans="1:14" ht="12" customHeight="1" x14ac:dyDescent="0.25">
      <c r="A18" s="7" t="str">
        <f>'Pregnant Women Participating'!A18</f>
        <v>District of Columbia</v>
      </c>
      <c r="B18" s="13">
        <v>297463</v>
      </c>
      <c r="C18" s="4">
        <v>302632</v>
      </c>
      <c r="D18" s="4">
        <v>0</v>
      </c>
      <c r="E18" s="4">
        <v>604997</v>
      </c>
      <c r="F18" s="4">
        <v>310408</v>
      </c>
      <c r="G18" s="4">
        <v>315780</v>
      </c>
      <c r="H18" s="4">
        <v>0</v>
      </c>
      <c r="I18" s="4">
        <v>599825</v>
      </c>
      <c r="J18" s="4">
        <v>304817</v>
      </c>
      <c r="K18" s="4">
        <v>611838</v>
      </c>
      <c r="L18" s="4">
        <v>0</v>
      </c>
      <c r="M18" s="42">
        <v>316802</v>
      </c>
      <c r="N18" s="13">
        <f t="shared" si="0"/>
        <v>3664562</v>
      </c>
    </row>
    <row r="19" spans="1:14" ht="12" customHeight="1" x14ac:dyDescent="0.25">
      <c r="A19" s="7" t="str">
        <f>'Pregnant Women Participating'!A19</f>
        <v>Maryland</v>
      </c>
      <c r="B19" s="13">
        <v>2542448</v>
      </c>
      <c r="C19" s="4">
        <v>2429463</v>
      </c>
      <c r="D19" s="4">
        <v>0</v>
      </c>
      <c r="E19" s="4">
        <v>4897267</v>
      </c>
      <c r="F19" s="4">
        <v>2501206</v>
      </c>
      <c r="G19" s="4">
        <v>2466681</v>
      </c>
      <c r="H19" s="4">
        <v>2228239</v>
      </c>
      <c r="I19" s="4">
        <v>2534576</v>
      </c>
      <c r="J19" s="4">
        <v>2416720</v>
      </c>
      <c r="K19" s="4">
        <v>2492709</v>
      </c>
      <c r="L19" s="4">
        <v>2412019</v>
      </c>
      <c r="M19" s="42">
        <v>2631124</v>
      </c>
      <c r="N19" s="13">
        <f t="shared" si="0"/>
        <v>29552452</v>
      </c>
    </row>
    <row r="20" spans="1:14" ht="12" customHeight="1" x14ac:dyDescent="0.25">
      <c r="A20" s="7" t="str">
        <f>'Pregnant Women Participating'!A20</f>
        <v>New Jersey</v>
      </c>
      <c r="B20" s="13">
        <v>3022689</v>
      </c>
      <c r="C20" s="4">
        <v>2955025</v>
      </c>
      <c r="D20" s="4">
        <v>2940811</v>
      </c>
      <c r="E20" s="4">
        <v>2924147</v>
      </c>
      <c r="F20" s="4">
        <v>2979316</v>
      </c>
      <c r="G20" s="4">
        <v>2942313</v>
      </c>
      <c r="H20" s="4">
        <v>2764364</v>
      </c>
      <c r="I20" s="4">
        <v>2991321</v>
      </c>
      <c r="J20" s="4">
        <v>2873740</v>
      </c>
      <c r="K20" s="4">
        <v>3006860</v>
      </c>
      <c r="L20" s="4">
        <v>2851738</v>
      </c>
      <c r="M20" s="42">
        <v>2966087</v>
      </c>
      <c r="N20" s="13">
        <f t="shared" si="0"/>
        <v>35218411</v>
      </c>
    </row>
    <row r="21" spans="1:14" ht="12" customHeight="1" x14ac:dyDescent="0.25">
      <c r="A21" s="7" t="str">
        <f>'Pregnant Women Participating'!A21</f>
        <v>Pennsylvania</v>
      </c>
      <c r="B21" s="13">
        <v>0</v>
      </c>
      <c r="C21" s="4">
        <v>7570939</v>
      </c>
      <c r="D21" s="4">
        <v>3455071</v>
      </c>
      <c r="E21" s="4">
        <v>3342080</v>
      </c>
      <c r="F21" s="4">
        <v>3335265</v>
      </c>
      <c r="G21" s="4">
        <v>3403833</v>
      </c>
      <c r="H21" s="4">
        <v>3364750</v>
      </c>
      <c r="I21" s="4">
        <v>0</v>
      </c>
      <c r="J21" s="4">
        <v>3466621</v>
      </c>
      <c r="K21" s="4">
        <v>3450952</v>
      </c>
      <c r="L21" s="4">
        <v>6653375</v>
      </c>
      <c r="M21" s="42">
        <v>0</v>
      </c>
      <c r="N21" s="13">
        <f t="shared" si="0"/>
        <v>38042886</v>
      </c>
    </row>
    <row r="22" spans="1:14" ht="12" customHeight="1" x14ac:dyDescent="0.25">
      <c r="A22" s="7" t="str">
        <f>'Pregnant Women Participating'!A22</f>
        <v>Puerto Rico</v>
      </c>
      <c r="B22" s="13">
        <v>343798</v>
      </c>
      <c r="C22" s="4">
        <v>686979</v>
      </c>
      <c r="D22" s="4">
        <v>351598</v>
      </c>
      <c r="E22" s="4">
        <v>348618</v>
      </c>
      <c r="F22" s="4">
        <v>343536</v>
      </c>
      <c r="G22" s="4">
        <v>352194</v>
      </c>
      <c r="H22" s="4">
        <v>347235</v>
      </c>
      <c r="I22" s="4">
        <v>350267</v>
      </c>
      <c r="J22" s="4">
        <v>347953</v>
      </c>
      <c r="K22" s="4">
        <v>351033</v>
      </c>
      <c r="L22" s="4">
        <v>344084</v>
      </c>
      <c r="M22" s="42">
        <v>344209</v>
      </c>
      <c r="N22" s="13">
        <f t="shared" si="0"/>
        <v>4511504</v>
      </c>
    </row>
    <row r="23" spans="1:14" ht="12" customHeight="1" x14ac:dyDescent="0.25">
      <c r="A23" s="7" t="str">
        <f>'Pregnant Women Participating'!A23</f>
        <v>Virginia</v>
      </c>
      <c r="B23" s="13">
        <v>7015460</v>
      </c>
      <c r="C23" s="4">
        <v>2200479</v>
      </c>
      <c r="D23" s="4"/>
      <c r="E23" s="4">
        <v>6562365</v>
      </c>
      <c r="F23" s="4"/>
      <c r="G23" s="4"/>
      <c r="H23" s="4">
        <v>4217908</v>
      </c>
      <c r="I23" s="4"/>
      <c r="J23" s="4">
        <v>2265306</v>
      </c>
      <c r="K23" s="4">
        <v>4408546</v>
      </c>
      <c r="L23" s="4">
        <v>76359</v>
      </c>
      <c r="M23" s="42">
        <v>2275832</v>
      </c>
      <c r="N23" s="13">
        <f t="shared" si="0"/>
        <v>29022255</v>
      </c>
    </row>
    <row r="24" spans="1:14" ht="12" customHeight="1" x14ac:dyDescent="0.25">
      <c r="A24" s="7" t="str">
        <f>'Pregnant Women Participating'!A24</f>
        <v>West Virginia</v>
      </c>
      <c r="B24" s="13">
        <v>815813</v>
      </c>
      <c r="C24" s="4">
        <v>773840</v>
      </c>
      <c r="D24" s="4">
        <v>801127</v>
      </c>
      <c r="E24" s="4">
        <v>780382</v>
      </c>
      <c r="F24" s="4">
        <v>787338</v>
      </c>
      <c r="G24" s="4">
        <v>775448</v>
      </c>
      <c r="H24" s="4">
        <v>723949</v>
      </c>
      <c r="I24" s="4">
        <v>789827</v>
      </c>
      <c r="J24" s="4">
        <v>756464</v>
      </c>
      <c r="K24" s="4">
        <v>765568</v>
      </c>
      <c r="L24" s="4">
        <v>734672</v>
      </c>
      <c r="M24" s="42">
        <v>805582</v>
      </c>
      <c r="N24" s="13">
        <f t="shared" si="0"/>
        <v>9310010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14514447</v>
      </c>
      <c r="C25" s="15">
        <v>17380781</v>
      </c>
      <c r="D25" s="15">
        <v>8031963</v>
      </c>
      <c r="E25" s="15">
        <v>19910342</v>
      </c>
      <c r="F25" s="15">
        <v>10741299</v>
      </c>
      <c r="G25" s="15">
        <v>10747432</v>
      </c>
      <c r="H25" s="15">
        <v>14110154</v>
      </c>
      <c r="I25" s="15">
        <v>7778360</v>
      </c>
      <c r="J25" s="15">
        <v>12927021</v>
      </c>
      <c r="K25" s="15">
        <v>15595850</v>
      </c>
      <c r="L25" s="15">
        <v>13572211</v>
      </c>
      <c r="M25" s="41">
        <v>9884609</v>
      </c>
      <c r="N25" s="16">
        <f t="shared" si="0"/>
        <v>155194469</v>
      </c>
    </row>
    <row r="26" spans="1:14" ht="12" customHeight="1" x14ac:dyDescent="0.25">
      <c r="A26" s="7" t="str">
        <f>'Pregnant Women Participating'!A26</f>
        <v>Alabama</v>
      </c>
      <c r="B26" s="13">
        <v>2962187</v>
      </c>
      <c r="C26" s="4">
        <v>2862163</v>
      </c>
      <c r="D26" s="4">
        <v>2997209</v>
      </c>
      <c r="E26" s="4">
        <v>2859235</v>
      </c>
      <c r="F26" s="4">
        <v>3027128</v>
      </c>
      <c r="G26" s="4">
        <v>2985964</v>
      </c>
      <c r="H26" s="4">
        <v>0</v>
      </c>
      <c r="I26" s="4">
        <v>5808398</v>
      </c>
      <c r="J26" s="4">
        <v>2880581</v>
      </c>
      <c r="K26" s="4">
        <v>3046596</v>
      </c>
      <c r="L26" s="4">
        <v>2865524</v>
      </c>
      <c r="M26" s="42">
        <v>3014990</v>
      </c>
      <c r="N26" s="13">
        <f t="shared" si="0"/>
        <v>35309975</v>
      </c>
    </row>
    <row r="27" spans="1:14" ht="12" customHeight="1" x14ac:dyDescent="0.25">
      <c r="A27" s="7" t="str">
        <f>'Pregnant Women Participating'!A27</f>
        <v>Florida</v>
      </c>
      <c r="B27" s="13">
        <v>11717300</v>
      </c>
      <c r="C27" s="4">
        <v>10791629</v>
      </c>
      <c r="D27" s="4">
        <v>4196639</v>
      </c>
      <c r="E27" s="4">
        <v>10925253</v>
      </c>
      <c r="F27" s="4">
        <v>22465510</v>
      </c>
      <c r="G27" s="4">
        <v>7540586</v>
      </c>
      <c r="H27" s="4">
        <v>10681165</v>
      </c>
      <c r="I27" s="4">
        <v>11740887</v>
      </c>
      <c r="J27" s="4">
        <v>14725408</v>
      </c>
      <c r="K27" s="4">
        <v>8132440</v>
      </c>
      <c r="L27" s="4">
        <v>11014706</v>
      </c>
      <c r="M27" s="42">
        <v>11248582</v>
      </c>
      <c r="N27" s="13">
        <f t="shared" si="0"/>
        <v>135180105</v>
      </c>
    </row>
    <row r="28" spans="1:14" ht="12" customHeight="1" x14ac:dyDescent="0.25">
      <c r="A28" s="7" t="str">
        <f>'Pregnant Women Participating'!A28</f>
        <v>Georgia</v>
      </c>
      <c r="B28" s="13">
        <v>5577973</v>
      </c>
      <c r="C28" s="4">
        <v>5340228</v>
      </c>
      <c r="D28" s="4">
        <v>5489315</v>
      </c>
      <c r="E28" s="4">
        <v>3823191</v>
      </c>
      <c r="F28" s="4">
        <v>3988893</v>
      </c>
      <c r="G28" s="4">
        <v>4026984</v>
      </c>
      <c r="H28" s="4">
        <v>3738566</v>
      </c>
      <c r="I28" s="4">
        <v>4098205</v>
      </c>
      <c r="J28" s="4">
        <v>3918855</v>
      </c>
      <c r="K28" s="4">
        <v>2537510</v>
      </c>
      <c r="L28" s="4">
        <v>3857464</v>
      </c>
      <c r="M28" s="42">
        <v>4076581</v>
      </c>
      <c r="N28" s="13">
        <f t="shared" si="0"/>
        <v>50473765</v>
      </c>
    </row>
    <row r="29" spans="1:14" ht="12" customHeight="1" x14ac:dyDescent="0.25">
      <c r="A29" s="7" t="str">
        <f>'Pregnant Women Participating'!A29</f>
        <v>Kentucky</v>
      </c>
      <c r="B29" s="13">
        <v>2112836</v>
      </c>
      <c r="C29" s="4">
        <v>2014495</v>
      </c>
      <c r="D29" s="4">
        <v>2056532</v>
      </c>
      <c r="E29" s="4">
        <v>1969588</v>
      </c>
      <c r="F29" s="4">
        <v>2067748</v>
      </c>
      <c r="G29" s="4">
        <v>2066335</v>
      </c>
      <c r="H29" s="4">
        <v>1930098</v>
      </c>
      <c r="I29" s="4">
        <v>2113346</v>
      </c>
      <c r="J29" s="4">
        <v>2017898</v>
      </c>
      <c r="K29" s="4">
        <v>2047884</v>
      </c>
      <c r="L29" s="4">
        <v>1968965</v>
      </c>
      <c r="M29" s="42">
        <v>2195559</v>
      </c>
      <c r="N29" s="13">
        <f t="shared" si="0"/>
        <v>24561284</v>
      </c>
    </row>
    <row r="30" spans="1:14" ht="12" customHeight="1" x14ac:dyDescent="0.25">
      <c r="A30" s="7" t="str">
        <f>'Pregnant Women Participating'!A30</f>
        <v>Mississippi</v>
      </c>
      <c r="B30" s="13">
        <v>2096078</v>
      </c>
      <c r="C30" s="4">
        <v>1887099</v>
      </c>
      <c r="D30" s="4">
        <v>1954597</v>
      </c>
      <c r="E30" s="4">
        <v>2034766</v>
      </c>
      <c r="F30" s="4">
        <v>1962349</v>
      </c>
      <c r="G30" s="4">
        <v>2013286</v>
      </c>
      <c r="H30" s="4">
        <v>1798156</v>
      </c>
      <c r="I30" s="4">
        <v>1810354</v>
      </c>
      <c r="J30" s="4">
        <v>1983575</v>
      </c>
      <c r="K30" s="4">
        <v>2055718</v>
      </c>
      <c r="L30" s="4">
        <v>1903440</v>
      </c>
      <c r="M30" s="42">
        <v>1930284</v>
      </c>
      <c r="N30" s="13">
        <f t="shared" si="0"/>
        <v>23429702</v>
      </c>
    </row>
    <row r="31" spans="1:14" ht="12" customHeight="1" x14ac:dyDescent="0.25">
      <c r="A31" s="7" t="str">
        <f>'Pregnant Women Participating'!A31</f>
        <v>North Carolina</v>
      </c>
      <c r="B31" s="13">
        <v>4455564</v>
      </c>
      <c r="C31" s="4">
        <v>3942977</v>
      </c>
      <c r="D31" s="4">
        <v>2722352</v>
      </c>
      <c r="E31" s="4">
        <v>3538559</v>
      </c>
      <c r="F31" s="4">
        <v>3076968</v>
      </c>
      <c r="G31" s="4">
        <v>3134352</v>
      </c>
      <c r="H31" s="4">
        <v>3264384</v>
      </c>
      <c r="I31" s="4">
        <v>2959223</v>
      </c>
      <c r="J31" s="4">
        <v>3127560</v>
      </c>
      <c r="K31" s="4">
        <v>3309030</v>
      </c>
      <c r="L31" s="4">
        <v>5231581</v>
      </c>
      <c r="M31" s="42">
        <v>1703867</v>
      </c>
      <c r="N31" s="13">
        <f t="shared" si="0"/>
        <v>40466417</v>
      </c>
    </row>
    <row r="32" spans="1:14" ht="12" customHeight="1" x14ac:dyDescent="0.25">
      <c r="A32" s="7" t="str">
        <f>'Pregnant Women Participating'!A32</f>
        <v>South Carolina</v>
      </c>
      <c r="B32" s="13">
        <v>2380121</v>
      </c>
      <c r="C32" s="4">
        <v>2202994</v>
      </c>
      <c r="D32" s="4">
        <v>0</v>
      </c>
      <c r="E32" s="4">
        <v>4278936</v>
      </c>
      <c r="F32" s="4">
        <v>2287666</v>
      </c>
      <c r="G32" s="4">
        <v>2292200</v>
      </c>
      <c r="H32" s="4">
        <v>2112079</v>
      </c>
      <c r="I32" s="4">
        <v>2050354</v>
      </c>
      <c r="J32" s="4">
        <v>1662416</v>
      </c>
      <c r="K32" s="4">
        <v>1579955</v>
      </c>
      <c r="L32" s="4">
        <v>1511345</v>
      </c>
      <c r="M32" s="42">
        <v>4457208</v>
      </c>
      <c r="N32" s="13">
        <f t="shared" si="0"/>
        <v>26815274</v>
      </c>
    </row>
    <row r="33" spans="1:14" ht="12" customHeight="1" x14ac:dyDescent="0.25">
      <c r="A33" s="7" t="str">
        <f>'Pregnant Women Participating'!A33</f>
        <v>Tennessee</v>
      </c>
      <c r="B33" s="13"/>
      <c r="C33" s="4">
        <v>7546971</v>
      </c>
      <c r="D33" s="4"/>
      <c r="E33" s="4">
        <v>7438610</v>
      </c>
      <c r="F33" s="4">
        <v>3929810</v>
      </c>
      <c r="G33" s="4">
        <v>3729509</v>
      </c>
      <c r="H33" s="4">
        <v>3507873</v>
      </c>
      <c r="I33" s="4">
        <v>3990662</v>
      </c>
      <c r="J33" s="4">
        <v>3711003</v>
      </c>
      <c r="K33" s="4">
        <v>3884769</v>
      </c>
      <c r="L33" s="4">
        <v>3686381</v>
      </c>
      <c r="M33" s="42">
        <v>3205183</v>
      </c>
      <c r="N33" s="13">
        <f t="shared" si="0"/>
        <v>44630771</v>
      </c>
    </row>
    <row r="34" spans="1:14" ht="12" customHeight="1" x14ac:dyDescent="0.25">
      <c r="A34" s="7" t="str">
        <f>'Pregnant Women Participating'!A34</f>
        <v>Choctaw Indians, MS</v>
      </c>
      <c r="B34" s="13">
        <v>128675</v>
      </c>
      <c r="C34" s="4">
        <v>31382</v>
      </c>
      <c r="D34" s="4"/>
      <c r="E34" s="4">
        <v>42255</v>
      </c>
      <c r="F34" s="4">
        <v>15379</v>
      </c>
      <c r="G34" s="4">
        <v>15438</v>
      </c>
      <c r="H34" s="4">
        <v>14634</v>
      </c>
      <c r="I34" s="4">
        <v>14822</v>
      </c>
      <c r="J34" s="4">
        <v>17053</v>
      </c>
      <c r="K34" s="4">
        <v>18875</v>
      </c>
      <c r="L34" s="4">
        <v>18405</v>
      </c>
      <c r="M34" s="42">
        <v>19208</v>
      </c>
      <c r="N34" s="13">
        <f t="shared" si="0"/>
        <v>336126</v>
      </c>
    </row>
    <row r="35" spans="1:14" ht="12" customHeight="1" x14ac:dyDescent="0.25">
      <c r="A35" s="7" t="str">
        <f>'Pregnant Women Participating'!A35</f>
        <v>Eastern Cherokee, NC</v>
      </c>
      <c r="B35" s="13">
        <v>4757</v>
      </c>
      <c r="C35" s="4">
        <v>3849</v>
      </c>
      <c r="D35" s="4">
        <v>2515</v>
      </c>
      <c r="E35" s="4">
        <v>2948</v>
      </c>
      <c r="F35" s="4">
        <v>3706</v>
      </c>
      <c r="G35" s="4">
        <v>3588</v>
      </c>
      <c r="H35" s="4">
        <v>3441</v>
      </c>
      <c r="I35" s="4">
        <v>3499</v>
      </c>
      <c r="J35" s="4">
        <v>3727</v>
      </c>
      <c r="K35" s="4">
        <v>4176</v>
      </c>
      <c r="L35" s="4">
        <v>6645</v>
      </c>
      <c r="M35" s="42">
        <v>1873</v>
      </c>
      <c r="N35" s="13">
        <f t="shared" si="0"/>
        <v>44724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31435491</v>
      </c>
      <c r="C36" s="15">
        <v>36623787</v>
      </c>
      <c r="D36" s="15">
        <v>19419159</v>
      </c>
      <c r="E36" s="15">
        <v>36913341</v>
      </c>
      <c r="F36" s="15">
        <v>42825157</v>
      </c>
      <c r="G36" s="15">
        <v>27808242</v>
      </c>
      <c r="H36" s="15">
        <v>27050396</v>
      </c>
      <c r="I36" s="15">
        <v>34589750</v>
      </c>
      <c r="J36" s="15">
        <v>34048076</v>
      </c>
      <c r="K36" s="15">
        <v>26616953</v>
      </c>
      <c r="L36" s="15">
        <v>32064456</v>
      </c>
      <c r="M36" s="41">
        <v>31853335</v>
      </c>
      <c r="N36" s="16">
        <f t="shared" si="0"/>
        <v>381248143</v>
      </c>
    </row>
    <row r="37" spans="1:14" ht="12" customHeight="1" x14ac:dyDescent="0.25">
      <c r="A37" s="7" t="str">
        <f>'Pregnant Women Participating'!A37</f>
        <v>Illinois</v>
      </c>
      <c r="B37" s="13">
        <v>4823831</v>
      </c>
      <c r="C37" s="4">
        <v>4644902</v>
      </c>
      <c r="D37" s="4">
        <v>4850487</v>
      </c>
      <c r="E37" s="4">
        <v>4659453</v>
      </c>
      <c r="F37" s="4">
        <v>4750049</v>
      </c>
      <c r="G37" s="4">
        <v>4863008</v>
      </c>
      <c r="H37" s="4">
        <v>4385879</v>
      </c>
      <c r="I37" s="4">
        <v>5065521</v>
      </c>
      <c r="J37" s="4">
        <v>4828958</v>
      </c>
      <c r="K37" s="4">
        <v>4950458</v>
      </c>
      <c r="L37" s="4">
        <v>4738207</v>
      </c>
      <c r="M37" s="42">
        <v>4958256</v>
      </c>
      <c r="N37" s="13">
        <f t="shared" si="0"/>
        <v>57519009</v>
      </c>
    </row>
    <row r="38" spans="1:14" ht="12" customHeight="1" x14ac:dyDescent="0.25">
      <c r="A38" s="7" t="str">
        <f>'Pregnant Women Participating'!A38</f>
        <v>Indiana</v>
      </c>
      <c r="B38" s="13">
        <v>3269562</v>
      </c>
      <c r="C38" s="4">
        <v>2512792</v>
      </c>
      <c r="D38" s="4">
        <v>463227</v>
      </c>
      <c r="E38" s="4">
        <v>0</v>
      </c>
      <c r="F38" s="4">
        <v>0</v>
      </c>
      <c r="G38" s="4">
        <v>9133952</v>
      </c>
      <c r="H38" s="4">
        <v>2223248</v>
      </c>
      <c r="I38" s="4">
        <v>0</v>
      </c>
      <c r="J38" s="4">
        <v>5192936</v>
      </c>
      <c r="K38" s="4">
        <v>2550972</v>
      </c>
      <c r="L38" s="4">
        <v>2478625</v>
      </c>
      <c r="M38" s="42">
        <v>2522384</v>
      </c>
      <c r="N38" s="13">
        <f t="shared" si="0"/>
        <v>30347698</v>
      </c>
    </row>
    <row r="39" spans="1:14" ht="12" customHeight="1" x14ac:dyDescent="0.25">
      <c r="A39" s="7" t="str">
        <f>'Pregnant Women Participating'!A39</f>
        <v>Iowa</v>
      </c>
      <c r="B39" s="13">
        <v>1477398</v>
      </c>
      <c r="C39" s="4">
        <v>1477787</v>
      </c>
      <c r="D39" s="4">
        <v>1496502</v>
      </c>
      <c r="E39" s="4">
        <v>1501211</v>
      </c>
      <c r="F39" s="4">
        <v>1488693</v>
      </c>
      <c r="G39" s="4">
        <v>1503111</v>
      </c>
      <c r="H39" s="4">
        <v>1470338</v>
      </c>
      <c r="I39" s="4">
        <v>1477018</v>
      </c>
      <c r="J39" s="4">
        <v>1488328</v>
      </c>
      <c r="K39" s="4">
        <v>1498245</v>
      </c>
      <c r="L39" s="4">
        <v>1479232</v>
      </c>
      <c r="M39" s="42">
        <v>1494780</v>
      </c>
      <c r="N39" s="13">
        <f t="shared" si="0"/>
        <v>17852643</v>
      </c>
    </row>
    <row r="40" spans="1:14" ht="12" customHeight="1" x14ac:dyDescent="0.25">
      <c r="A40" s="7" t="str">
        <f>'Pregnant Women Participating'!A40</f>
        <v>Michigan</v>
      </c>
      <c r="B40" s="13">
        <v>3321345</v>
      </c>
      <c r="C40" s="4">
        <v>3329574</v>
      </c>
      <c r="D40" s="4">
        <v>3161573</v>
      </c>
      <c r="E40" s="4">
        <v>3315945</v>
      </c>
      <c r="F40" s="4">
        <v>3114527</v>
      </c>
      <c r="G40" s="4">
        <v>3224729</v>
      </c>
      <c r="H40" s="4">
        <v>3176506</v>
      </c>
      <c r="I40" s="4">
        <v>2953262</v>
      </c>
      <c r="J40" s="4">
        <v>3184295</v>
      </c>
      <c r="K40" s="4">
        <v>3058475</v>
      </c>
      <c r="L40" s="4">
        <v>3111547</v>
      </c>
      <c r="M40" s="42">
        <v>3009281</v>
      </c>
      <c r="N40" s="13">
        <f t="shared" si="0"/>
        <v>37961059</v>
      </c>
    </row>
    <row r="41" spans="1:14" ht="12" customHeight="1" x14ac:dyDescent="0.25">
      <c r="A41" s="7" t="str">
        <f>'Pregnant Women Participating'!A41</f>
        <v>Minnesota</v>
      </c>
      <c r="B41" s="13">
        <v>2151461</v>
      </c>
      <c r="C41" s="4">
        <v>2089492</v>
      </c>
      <c r="D41" s="4">
        <v>2198016</v>
      </c>
      <c r="E41" s="4">
        <v>2107069</v>
      </c>
      <c r="F41" s="4">
        <v>2147245</v>
      </c>
      <c r="G41" s="4">
        <v>2170139</v>
      </c>
      <c r="H41" s="4">
        <v>1931274</v>
      </c>
      <c r="I41" s="4">
        <v>2200728</v>
      </c>
      <c r="J41" s="4">
        <v>2060514</v>
      </c>
      <c r="K41" s="4">
        <v>2145808</v>
      </c>
      <c r="L41" s="4">
        <v>2043517</v>
      </c>
      <c r="M41" s="42">
        <v>2130526</v>
      </c>
      <c r="N41" s="13">
        <f t="shared" si="0"/>
        <v>25375789</v>
      </c>
    </row>
    <row r="42" spans="1:14" ht="12" customHeight="1" x14ac:dyDescent="0.25">
      <c r="A42" s="7" t="str">
        <f>'Pregnant Women Participating'!A42</f>
        <v>Ohio</v>
      </c>
      <c r="B42" s="13">
        <v>8492285</v>
      </c>
      <c r="C42" s="4">
        <v>3867406</v>
      </c>
      <c r="D42" s="4">
        <v>75900</v>
      </c>
      <c r="E42" s="4">
        <v>4113543</v>
      </c>
      <c r="F42" s="4">
        <v>3937638</v>
      </c>
      <c r="G42" s="4">
        <v>4147094</v>
      </c>
      <c r="H42" s="4">
        <v>3936852</v>
      </c>
      <c r="I42" s="4">
        <v>3919796</v>
      </c>
      <c r="J42" s="4">
        <v>4024205</v>
      </c>
      <c r="K42" s="4">
        <v>4044535</v>
      </c>
      <c r="L42" s="4">
        <v>3502028</v>
      </c>
      <c r="M42" s="42">
        <v>4396158</v>
      </c>
      <c r="N42" s="13">
        <f t="shared" si="0"/>
        <v>48457440</v>
      </c>
    </row>
    <row r="43" spans="1:14" ht="12" customHeight="1" x14ac:dyDescent="0.25">
      <c r="A43" s="7" t="str">
        <f>'Pregnant Women Participating'!A43</f>
        <v>Wisconsin</v>
      </c>
      <c r="B43" s="13">
        <v>0</v>
      </c>
      <c r="C43" s="4">
        <v>2083884</v>
      </c>
      <c r="D43" s="4">
        <v>2121644</v>
      </c>
      <c r="E43" s="4">
        <v>4229037</v>
      </c>
      <c r="F43" s="4">
        <v>2119721</v>
      </c>
      <c r="G43" s="4">
        <v>2115968</v>
      </c>
      <c r="H43" s="4">
        <v>2005680</v>
      </c>
      <c r="I43" s="4">
        <v>2117123</v>
      </c>
      <c r="J43" s="4">
        <v>2075836</v>
      </c>
      <c r="K43" s="4">
        <v>2112921</v>
      </c>
      <c r="L43" s="4">
        <v>2167981</v>
      </c>
      <c r="M43" s="42">
        <v>2230891</v>
      </c>
      <c r="N43" s="13">
        <f t="shared" si="0"/>
        <v>25380686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23535882</v>
      </c>
      <c r="C44" s="15">
        <v>20005837</v>
      </c>
      <c r="D44" s="15">
        <v>14367349</v>
      </c>
      <c r="E44" s="15">
        <v>19926258</v>
      </c>
      <c r="F44" s="15">
        <v>17557873</v>
      </c>
      <c r="G44" s="15">
        <v>27158001</v>
      </c>
      <c r="H44" s="15">
        <v>19129777</v>
      </c>
      <c r="I44" s="15">
        <v>17733448</v>
      </c>
      <c r="J44" s="15">
        <v>22855072</v>
      </c>
      <c r="K44" s="15">
        <v>20361414</v>
      </c>
      <c r="L44" s="15">
        <v>19521137</v>
      </c>
      <c r="M44" s="41">
        <v>20742276</v>
      </c>
      <c r="N44" s="16">
        <f t="shared" si="0"/>
        <v>242894324</v>
      </c>
    </row>
    <row r="45" spans="1:14" ht="12" customHeight="1" x14ac:dyDescent="0.25">
      <c r="A45" s="7" t="str">
        <f>'Pregnant Women Participating'!A45</f>
        <v>Arizona</v>
      </c>
      <c r="B45" s="13">
        <v>3294429</v>
      </c>
      <c r="C45" s="4">
        <v>3141178</v>
      </c>
      <c r="D45" s="4">
        <v>3213159</v>
      </c>
      <c r="E45" s="4">
        <v>3074710</v>
      </c>
      <c r="F45" s="4">
        <v>3158909</v>
      </c>
      <c r="G45" s="4">
        <v>3167132</v>
      </c>
      <c r="H45" s="4">
        <v>3007508</v>
      </c>
      <c r="I45" s="4">
        <v>3316490</v>
      </c>
      <c r="J45" s="4">
        <v>3222136</v>
      </c>
      <c r="K45" s="4">
        <v>3271139</v>
      </c>
      <c r="L45" s="4">
        <v>3134910</v>
      </c>
      <c r="M45" s="42">
        <v>3356062</v>
      </c>
      <c r="N45" s="13">
        <f t="shared" si="0"/>
        <v>38357762</v>
      </c>
    </row>
    <row r="46" spans="1:14" ht="12" customHeight="1" x14ac:dyDescent="0.25">
      <c r="A46" s="7" t="str">
        <f>'Pregnant Women Participating'!A46</f>
        <v>Arkansas</v>
      </c>
      <c r="B46" s="13">
        <v>1358233</v>
      </c>
      <c r="C46" s="4">
        <v>1330667</v>
      </c>
      <c r="D46" s="4">
        <v>967288</v>
      </c>
      <c r="E46" s="4">
        <v>1030071</v>
      </c>
      <c r="F46" s="4">
        <v>1029147</v>
      </c>
      <c r="G46" s="4">
        <v>1066457</v>
      </c>
      <c r="H46" s="4">
        <v>1059345</v>
      </c>
      <c r="I46" s="4">
        <v>1064421</v>
      </c>
      <c r="J46" s="4">
        <v>1101849</v>
      </c>
      <c r="K46" s="4">
        <v>1023787</v>
      </c>
      <c r="L46" s="4">
        <v>1224075</v>
      </c>
      <c r="M46" s="42">
        <v>902847</v>
      </c>
      <c r="N46" s="13">
        <f t="shared" si="0"/>
        <v>13158187</v>
      </c>
    </row>
    <row r="47" spans="1:14" ht="12" customHeight="1" x14ac:dyDescent="0.25">
      <c r="A47" s="7" t="str">
        <f>'Pregnant Women Participating'!A47</f>
        <v>Louisiana</v>
      </c>
      <c r="B47" s="13">
        <v>2347995</v>
      </c>
      <c r="C47" s="4">
        <v>2331592</v>
      </c>
      <c r="D47" s="4">
        <v>0</v>
      </c>
      <c r="E47" s="4">
        <v>4760740</v>
      </c>
      <c r="F47" s="4">
        <v>2348929</v>
      </c>
      <c r="G47" s="4">
        <v>2317711</v>
      </c>
      <c r="H47" s="4">
        <v>2281663</v>
      </c>
      <c r="I47" s="4">
        <v>0</v>
      </c>
      <c r="J47" s="4">
        <v>4559424</v>
      </c>
      <c r="K47" s="4">
        <v>2300645</v>
      </c>
      <c r="L47" s="4">
        <v>2403261</v>
      </c>
      <c r="M47" s="42">
        <v>2418640</v>
      </c>
      <c r="N47" s="13">
        <f t="shared" si="0"/>
        <v>28070600</v>
      </c>
    </row>
    <row r="48" spans="1:14" ht="12" customHeight="1" x14ac:dyDescent="0.25">
      <c r="A48" s="7" t="str">
        <f>'Pregnant Women Participating'!A48</f>
        <v>New Mexico</v>
      </c>
      <c r="B48" s="13">
        <v>692112</v>
      </c>
      <c r="C48" s="4">
        <v>611703</v>
      </c>
      <c r="D48" s="4">
        <v>454824</v>
      </c>
      <c r="E48" s="4">
        <v>493745</v>
      </c>
      <c r="F48" s="4">
        <v>497628</v>
      </c>
      <c r="G48" s="4">
        <v>502381</v>
      </c>
      <c r="H48" s="4">
        <v>506441</v>
      </c>
      <c r="I48" s="4">
        <v>498766</v>
      </c>
      <c r="J48" s="4">
        <v>503782</v>
      </c>
      <c r="K48" s="4">
        <v>503898</v>
      </c>
      <c r="L48" s="4">
        <v>544597</v>
      </c>
      <c r="M48" s="42">
        <v>554074</v>
      </c>
      <c r="N48" s="13">
        <f t="shared" si="0"/>
        <v>6363951</v>
      </c>
    </row>
    <row r="49" spans="1:14" ht="12" customHeight="1" x14ac:dyDescent="0.25">
      <c r="A49" s="7" t="str">
        <f>'Pregnant Women Participating'!A49</f>
        <v>Oklahoma</v>
      </c>
      <c r="B49" s="13">
        <v>1642117</v>
      </c>
      <c r="C49" s="4">
        <v>1599574</v>
      </c>
      <c r="D49" s="4">
        <v>1652856</v>
      </c>
      <c r="E49" s="4">
        <v>1588449</v>
      </c>
      <c r="F49" s="4">
        <v>1654891</v>
      </c>
      <c r="G49" s="4">
        <v>1652913</v>
      </c>
      <c r="H49" s="4">
        <v>1495895</v>
      </c>
      <c r="I49" s="4">
        <v>1659668</v>
      </c>
      <c r="J49" s="4">
        <v>1602855</v>
      </c>
      <c r="K49" s="4">
        <v>1526623</v>
      </c>
      <c r="L49" s="4">
        <v>1424214</v>
      </c>
      <c r="M49" s="42">
        <v>1482064</v>
      </c>
      <c r="N49" s="13">
        <f t="shared" si="0"/>
        <v>18982119</v>
      </c>
    </row>
    <row r="50" spans="1:14" ht="12" customHeight="1" x14ac:dyDescent="0.25">
      <c r="A50" s="7" t="str">
        <f>'Pregnant Women Participating'!A50</f>
        <v>Texas</v>
      </c>
      <c r="B50" s="13">
        <v>34915845</v>
      </c>
      <c r="C50" s="4">
        <v>22551796</v>
      </c>
      <c r="D50" s="4">
        <v>13658902</v>
      </c>
      <c r="E50" s="4">
        <v>19033236</v>
      </c>
      <c r="F50" s="4">
        <v>19396875</v>
      </c>
      <c r="G50" s="4">
        <v>22580890</v>
      </c>
      <c r="H50" s="4">
        <v>20842159</v>
      </c>
      <c r="I50" s="4">
        <v>19394200</v>
      </c>
      <c r="J50" s="4">
        <v>22614916</v>
      </c>
      <c r="K50" s="4">
        <v>19549817</v>
      </c>
      <c r="L50" s="4">
        <v>23519200</v>
      </c>
      <c r="M50" s="42">
        <v>9306995</v>
      </c>
      <c r="N50" s="13">
        <f t="shared" si="0"/>
        <v>247364831</v>
      </c>
    </row>
    <row r="51" spans="1:14" ht="12" customHeight="1" x14ac:dyDescent="0.25">
      <c r="A51" s="7" t="str">
        <f>'Pregnant Women Participating'!A51</f>
        <v>Utah</v>
      </c>
      <c r="B51" s="13">
        <v>711393</v>
      </c>
      <c r="C51" s="4">
        <v>705843</v>
      </c>
      <c r="D51" s="4">
        <v>751873</v>
      </c>
      <c r="E51" s="4">
        <v>717275</v>
      </c>
      <c r="F51" s="4">
        <v>733066</v>
      </c>
      <c r="G51" s="4">
        <v>698821</v>
      </c>
      <c r="H51" s="4">
        <v>689838</v>
      </c>
      <c r="I51" s="4">
        <v>672295</v>
      </c>
      <c r="J51" s="4">
        <v>700798</v>
      </c>
      <c r="K51" s="4">
        <v>719865</v>
      </c>
      <c r="L51" s="4">
        <v>696228</v>
      </c>
      <c r="M51" s="42">
        <v>755742</v>
      </c>
      <c r="N51" s="13">
        <f t="shared" si="0"/>
        <v>8553037</v>
      </c>
    </row>
    <row r="52" spans="1:14" ht="12" customHeight="1" x14ac:dyDescent="0.25">
      <c r="A52" s="7" t="str">
        <f>'Pregnant Women Participating'!A52</f>
        <v>Inter-Tribal Council, AZ</v>
      </c>
      <c r="B52" s="13">
        <v>284349</v>
      </c>
      <c r="C52" s="4">
        <v>133393</v>
      </c>
      <c r="D52" s="4">
        <v>137633</v>
      </c>
      <c r="E52" s="4">
        <v>268035</v>
      </c>
      <c r="F52" s="4">
        <v>0</v>
      </c>
      <c r="G52" s="4">
        <v>139333</v>
      </c>
      <c r="H52" s="4">
        <v>126082</v>
      </c>
      <c r="I52" s="4">
        <v>144469</v>
      </c>
      <c r="J52" s="4">
        <v>131434</v>
      </c>
      <c r="K52" s="4">
        <v>138877</v>
      </c>
      <c r="L52" s="4">
        <v>133306</v>
      </c>
      <c r="M52" s="42">
        <v>149767</v>
      </c>
      <c r="N52" s="13">
        <f t="shared" si="0"/>
        <v>1786678</v>
      </c>
    </row>
    <row r="53" spans="1:14" ht="12" customHeight="1" x14ac:dyDescent="0.25">
      <c r="A53" s="7" t="str">
        <f>'Pregnant Women Participating'!A53</f>
        <v>Navajo Nation, AZ</v>
      </c>
      <c r="B53" s="13">
        <v>68602</v>
      </c>
      <c r="C53" s="4">
        <v>55205</v>
      </c>
      <c r="D53" s="4">
        <v>67088</v>
      </c>
      <c r="E53" s="4">
        <v>66373</v>
      </c>
      <c r="F53" s="4">
        <v>64511</v>
      </c>
      <c r="G53" s="4">
        <v>66851</v>
      </c>
      <c r="H53" s="4">
        <v>64881</v>
      </c>
      <c r="I53" s="4">
        <v>69047</v>
      </c>
      <c r="J53" s="4">
        <v>65683</v>
      </c>
      <c r="K53" s="4">
        <v>69838</v>
      </c>
      <c r="L53" s="4">
        <v>60745</v>
      </c>
      <c r="M53" s="42">
        <v>61301</v>
      </c>
      <c r="N53" s="13">
        <f t="shared" si="0"/>
        <v>780125</v>
      </c>
    </row>
    <row r="54" spans="1:14" ht="12" customHeight="1" x14ac:dyDescent="0.25">
      <c r="A54" s="7" t="str">
        <f>'Pregnant Women Participating'!A54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2"/>
      <c r="N54" s="13" t="str">
        <f t="shared" si="0"/>
        <v xml:space="preserve"> </v>
      </c>
    </row>
    <row r="55" spans="1:14" ht="12" customHeight="1" x14ac:dyDescent="0.25">
      <c r="A55" s="7" t="str">
        <f>'Pregnant Women Participating'!A55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2"/>
      <c r="N55" s="13" t="str">
        <f t="shared" si="0"/>
        <v xml:space="preserve"> </v>
      </c>
    </row>
    <row r="56" spans="1:14" ht="12" customHeight="1" x14ac:dyDescent="0.25">
      <c r="A56" s="7" t="str">
        <f>'Pregnant Women Participating'!A56</f>
        <v>Five Sandoval Pueblos, NM</v>
      </c>
      <c r="B56" s="13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2">
        <v>0</v>
      </c>
      <c r="N56" s="13" t="str">
        <f t="shared" si="0"/>
        <v xml:space="preserve"> </v>
      </c>
    </row>
    <row r="57" spans="1:14" ht="12" customHeight="1" x14ac:dyDescent="0.25">
      <c r="A57" s="7" t="str">
        <f>'Pregnant Women Participating'!A57</f>
        <v>Isleta Pueblo, NM</v>
      </c>
      <c r="B57" s="13">
        <v>13493</v>
      </c>
      <c r="C57" s="4">
        <v>13428</v>
      </c>
      <c r="D57" s="4">
        <v>12214</v>
      </c>
      <c r="E57" s="4">
        <v>11996</v>
      </c>
      <c r="F57" s="4">
        <v>13091</v>
      </c>
      <c r="G57" s="4">
        <v>0</v>
      </c>
      <c r="H57" s="4">
        <v>27066</v>
      </c>
      <c r="I57" s="4">
        <v>13218</v>
      </c>
      <c r="J57" s="4">
        <v>14083</v>
      </c>
      <c r="K57" s="4">
        <v>13018</v>
      </c>
      <c r="L57" s="4">
        <v>13577</v>
      </c>
      <c r="M57" s="42">
        <v>13047</v>
      </c>
      <c r="N57" s="13">
        <f t="shared" si="0"/>
        <v>158231</v>
      </c>
    </row>
    <row r="58" spans="1:14" ht="12" customHeight="1" x14ac:dyDescent="0.25">
      <c r="A58" s="7" t="str">
        <f>'Pregnant Women Participating'!A58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2">
        <v>0</v>
      </c>
      <c r="N58" s="13" t="str">
        <f t="shared" si="0"/>
        <v xml:space="preserve"> </v>
      </c>
    </row>
    <row r="59" spans="1:14" ht="12" customHeight="1" x14ac:dyDescent="0.25">
      <c r="A59" s="7" t="str">
        <f>'Pregnant Women Participating'!A59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2"/>
      <c r="N59" s="13" t="str">
        <f t="shared" si="0"/>
        <v xml:space="preserve"> </v>
      </c>
    </row>
    <row r="60" spans="1:14" ht="12" customHeight="1" x14ac:dyDescent="0.25">
      <c r="A60" s="7" t="str">
        <f>'Pregnant Women Participating'!A60</f>
        <v>Zuni Pueblo, NM</v>
      </c>
      <c r="B60" s="13">
        <v>0</v>
      </c>
      <c r="C60" s="4">
        <v>2145</v>
      </c>
      <c r="D60" s="4">
        <v>2371</v>
      </c>
      <c r="E60" s="4">
        <v>2576</v>
      </c>
      <c r="F60" s="4">
        <v>2517</v>
      </c>
      <c r="G60" s="4">
        <v>2417</v>
      </c>
      <c r="H60" s="4">
        <v>2440</v>
      </c>
      <c r="I60" s="4">
        <v>2362</v>
      </c>
      <c r="J60" s="4">
        <v>2280</v>
      </c>
      <c r="K60" s="4">
        <v>2336</v>
      </c>
      <c r="L60" s="4">
        <v>2119</v>
      </c>
      <c r="M60" s="42">
        <v>2139</v>
      </c>
      <c r="N60" s="13">
        <f t="shared" si="0"/>
        <v>25702</v>
      </c>
    </row>
    <row r="61" spans="1:14" ht="12" customHeight="1" x14ac:dyDescent="0.25">
      <c r="A61" s="7" t="str">
        <f>'Pregnant Women Participating'!A61</f>
        <v>Cherokee Nation, OK</v>
      </c>
      <c r="B61" s="13">
        <v>131134</v>
      </c>
      <c r="C61" s="4">
        <v>132930</v>
      </c>
      <c r="D61" s="4">
        <v>135553</v>
      </c>
      <c r="E61" s="4">
        <v>137790</v>
      </c>
      <c r="F61" s="4">
        <v>134332</v>
      </c>
      <c r="G61" s="4">
        <v>133685</v>
      </c>
      <c r="H61" s="4">
        <v>138759</v>
      </c>
      <c r="I61" s="4">
        <v>138840</v>
      </c>
      <c r="J61" s="4">
        <v>136168</v>
      </c>
      <c r="K61" s="4">
        <v>138786</v>
      </c>
      <c r="L61" s="4">
        <v>141680</v>
      </c>
      <c r="M61" s="42">
        <v>151439</v>
      </c>
      <c r="N61" s="13">
        <f t="shared" si="0"/>
        <v>1651096</v>
      </c>
    </row>
    <row r="62" spans="1:14" ht="12" customHeight="1" x14ac:dyDescent="0.25">
      <c r="A62" s="7" t="str">
        <f>'Pregnant Women Participating'!A62</f>
        <v>Chickasaw Nation, OK</v>
      </c>
      <c r="B62" s="13">
        <v>86294</v>
      </c>
      <c r="C62" s="4">
        <v>86630</v>
      </c>
      <c r="D62" s="4">
        <v>0</v>
      </c>
      <c r="E62" s="4">
        <v>172078</v>
      </c>
      <c r="F62" s="4">
        <v>89992</v>
      </c>
      <c r="G62" s="4">
        <v>91103</v>
      </c>
      <c r="H62" s="4">
        <v>173152</v>
      </c>
      <c r="I62" s="4">
        <v>87121</v>
      </c>
      <c r="J62" s="4">
        <v>0</v>
      </c>
      <c r="K62" s="4">
        <v>83500</v>
      </c>
      <c r="L62" s="4">
        <v>181489</v>
      </c>
      <c r="M62" s="42">
        <v>89298</v>
      </c>
      <c r="N62" s="13">
        <f t="shared" si="0"/>
        <v>1140657</v>
      </c>
    </row>
    <row r="63" spans="1:14" ht="12" customHeight="1" x14ac:dyDescent="0.25">
      <c r="A63" s="7" t="str">
        <f>'Pregnant Women Participating'!A63</f>
        <v>Choctaw Nation, OK</v>
      </c>
      <c r="B63" s="13">
        <v>265520</v>
      </c>
      <c r="C63" s="4">
        <v>0</v>
      </c>
      <c r="D63" s="4">
        <v>538051</v>
      </c>
      <c r="E63" s="4">
        <v>290936</v>
      </c>
      <c r="F63" s="4">
        <v>272076</v>
      </c>
      <c r="G63" s="4">
        <v>277340</v>
      </c>
      <c r="H63" s="4">
        <v>243396</v>
      </c>
      <c r="I63" s="4">
        <v>289314</v>
      </c>
      <c r="J63" s="4">
        <v>262090</v>
      </c>
      <c r="K63" s="4">
        <v>271751</v>
      </c>
      <c r="L63" s="4">
        <v>254958</v>
      </c>
      <c r="M63" s="42">
        <v>267104</v>
      </c>
      <c r="N63" s="13">
        <f t="shared" si="0"/>
        <v>3232536</v>
      </c>
    </row>
    <row r="64" spans="1:14" ht="12" customHeight="1" x14ac:dyDescent="0.25">
      <c r="A64" s="7" t="str">
        <f>'Pregnant Women Participating'!A64</f>
        <v>Citizen Potawatomi Nation, OK</v>
      </c>
      <c r="B64" s="13">
        <v>29168</v>
      </c>
      <c r="C64" s="4">
        <v>30803</v>
      </c>
      <c r="D64" s="4">
        <v>32680</v>
      </c>
      <c r="E64" s="4">
        <v>33761</v>
      </c>
      <c r="F64" s="4">
        <v>35317</v>
      </c>
      <c r="G64" s="4">
        <v>33314</v>
      </c>
      <c r="H64" s="4">
        <v>29815</v>
      </c>
      <c r="I64" s="4">
        <v>30659</v>
      </c>
      <c r="J64" s="4">
        <v>29132</v>
      </c>
      <c r="K64" s="4">
        <v>24048</v>
      </c>
      <c r="L64" s="4">
        <v>23296</v>
      </c>
      <c r="M64" s="42">
        <v>20753</v>
      </c>
      <c r="N64" s="13">
        <f t="shared" si="0"/>
        <v>352746</v>
      </c>
    </row>
    <row r="65" spans="1:14" ht="12" customHeight="1" x14ac:dyDescent="0.25">
      <c r="A65" s="7" t="str">
        <f>'Pregnant Women Participating'!A65</f>
        <v>Inter-Tribal Council, OK</v>
      </c>
      <c r="B65" s="13">
        <v>3216</v>
      </c>
      <c r="C65" s="4">
        <v>2941</v>
      </c>
      <c r="D65" s="4">
        <v>3216</v>
      </c>
      <c r="E65" s="4">
        <v>2941</v>
      </c>
      <c r="F65" s="4">
        <v>3155</v>
      </c>
      <c r="G65" s="4">
        <v>2335</v>
      </c>
      <c r="H65" s="4">
        <v>2542</v>
      </c>
      <c r="I65" s="4">
        <v>3839</v>
      </c>
      <c r="J65" s="4">
        <v>3849</v>
      </c>
      <c r="K65" s="4">
        <v>4823</v>
      </c>
      <c r="L65" s="4">
        <v>3874</v>
      </c>
      <c r="M65" s="42">
        <v>3608</v>
      </c>
      <c r="N65" s="13">
        <f t="shared" si="0"/>
        <v>40339</v>
      </c>
    </row>
    <row r="66" spans="1:14" ht="12" customHeight="1" x14ac:dyDescent="0.25">
      <c r="A66" s="7" t="str">
        <f>'Pregnant Women Participating'!A66</f>
        <v>Muscogee Creek Nation, OK</v>
      </c>
      <c r="B66" s="13">
        <v>39985</v>
      </c>
      <c r="C66" s="4">
        <v>39665</v>
      </c>
      <c r="D66" s="4">
        <v>40696</v>
      </c>
      <c r="E66" s="4">
        <v>0</v>
      </c>
      <c r="F66" s="4">
        <v>40270</v>
      </c>
      <c r="G66" s="4">
        <v>39838</v>
      </c>
      <c r="H66" s="4">
        <v>0</v>
      </c>
      <c r="I66" s="4">
        <v>41273</v>
      </c>
      <c r="J66" s="4">
        <v>36092</v>
      </c>
      <c r="K66" s="4">
        <v>0</v>
      </c>
      <c r="L66" s="4">
        <v>0</v>
      </c>
      <c r="M66" s="42">
        <v>0</v>
      </c>
      <c r="N66" s="13">
        <f t="shared" si="0"/>
        <v>277819</v>
      </c>
    </row>
    <row r="67" spans="1:14" ht="12" customHeight="1" x14ac:dyDescent="0.25">
      <c r="A67" s="7" t="str">
        <f>'Pregnant Women Participating'!A67</f>
        <v>Osage Tribal Council, OK</v>
      </c>
      <c r="B67" s="13">
        <v>276909</v>
      </c>
      <c r="C67" s="4">
        <v>87437</v>
      </c>
      <c r="D67" s="4">
        <v>92868</v>
      </c>
      <c r="E67" s="4">
        <v>180258</v>
      </c>
      <c r="F67" s="4">
        <v>90834</v>
      </c>
      <c r="G67" s="4"/>
      <c r="H67" s="4">
        <v>173539</v>
      </c>
      <c r="I67" s="4">
        <v>91475</v>
      </c>
      <c r="J67" s="4"/>
      <c r="K67" s="4">
        <v>170314</v>
      </c>
      <c r="L67" s="4"/>
      <c r="M67" s="42">
        <v>90907</v>
      </c>
      <c r="N67" s="13">
        <f t="shared" si="0"/>
        <v>1254541</v>
      </c>
    </row>
    <row r="68" spans="1:14" ht="12" customHeight="1" x14ac:dyDescent="0.25">
      <c r="A68" s="7" t="str">
        <f>'Pregnant Women Participating'!A68</f>
        <v>Otoe-Missouria Tribe, OK</v>
      </c>
      <c r="B68" s="13">
        <v>6311</v>
      </c>
      <c r="C68" s="4">
        <v>12183</v>
      </c>
      <c r="D68" s="4">
        <v>8665</v>
      </c>
      <c r="E68" s="4">
        <v>0</v>
      </c>
      <c r="F68" s="4">
        <v>7798</v>
      </c>
      <c r="G68" s="4">
        <v>7692</v>
      </c>
      <c r="H68" s="4">
        <v>6438</v>
      </c>
      <c r="I68" s="4">
        <v>15696</v>
      </c>
      <c r="J68" s="4">
        <v>7396</v>
      </c>
      <c r="K68" s="4">
        <v>9630</v>
      </c>
      <c r="L68" s="4">
        <v>7780</v>
      </c>
      <c r="M68" s="42">
        <v>8021</v>
      </c>
      <c r="N68" s="13">
        <f t="shared" si="0"/>
        <v>97610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89180</v>
      </c>
      <c r="C69" s="4">
        <v>88829</v>
      </c>
      <c r="D69" s="4">
        <v>85287</v>
      </c>
      <c r="E69" s="4">
        <v>86559</v>
      </c>
      <c r="F69" s="4">
        <v>89381</v>
      </c>
      <c r="G69" s="4">
        <v>79905</v>
      </c>
      <c r="H69" s="4">
        <v>89254</v>
      </c>
      <c r="I69" s="4">
        <v>87705</v>
      </c>
      <c r="J69" s="4">
        <v>82247</v>
      </c>
      <c r="K69" s="4">
        <v>0</v>
      </c>
      <c r="L69" s="4">
        <v>171398</v>
      </c>
      <c r="M69" s="42">
        <v>88459</v>
      </c>
      <c r="N69" s="13">
        <f t="shared" si="0"/>
        <v>1038204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46256285</v>
      </c>
      <c r="C70" s="15">
        <v>32957942</v>
      </c>
      <c r="D70" s="15">
        <v>21855224</v>
      </c>
      <c r="E70" s="15">
        <v>31951529</v>
      </c>
      <c r="F70" s="15">
        <v>29662719</v>
      </c>
      <c r="G70" s="15">
        <v>32860118</v>
      </c>
      <c r="H70" s="15">
        <v>30960213</v>
      </c>
      <c r="I70" s="15">
        <v>27620858</v>
      </c>
      <c r="J70" s="15">
        <v>35076214</v>
      </c>
      <c r="K70" s="15">
        <v>29822695</v>
      </c>
      <c r="L70" s="15">
        <v>33940707</v>
      </c>
      <c r="M70" s="41">
        <v>19722267</v>
      </c>
      <c r="N70" s="16">
        <f t="shared" si="0"/>
        <v>372686771</v>
      </c>
    </row>
    <row r="71" spans="1:14" ht="12" customHeight="1" x14ac:dyDescent="0.25">
      <c r="A71" s="7" t="str">
        <f>'Pregnant Women Participating'!A71</f>
        <v>Colorado</v>
      </c>
      <c r="B71" s="13">
        <v>1626341</v>
      </c>
      <c r="C71" s="4">
        <v>1640465</v>
      </c>
      <c r="D71" s="4">
        <v>1671231</v>
      </c>
      <c r="E71" s="4">
        <v>1669759</v>
      </c>
      <c r="F71" s="4">
        <v>1660703</v>
      </c>
      <c r="G71" s="4">
        <v>1701240</v>
      </c>
      <c r="H71" s="4">
        <v>1678764</v>
      </c>
      <c r="I71" s="4">
        <v>1666061</v>
      </c>
      <c r="J71" s="4">
        <v>1659291</v>
      </c>
      <c r="K71" s="4">
        <v>1684603</v>
      </c>
      <c r="L71" s="4">
        <v>1639903</v>
      </c>
      <c r="M71" s="42">
        <v>1662127</v>
      </c>
      <c r="N71" s="13">
        <f t="shared" si="0"/>
        <v>19960488</v>
      </c>
    </row>
    <row r="72" spans="1:14" ht="12" customHeight="1" x14ac:dyDescent="0.25">
      <c r="A72" s="7" t="str">
        <f>'Pregnant Women Participating'!A72</f>
        <v>Kansas</v>
      </c>
      <c r="B72" s="13">
        <v>1094675</v>
      </c>
      <c r="C72" s="4">
        <v>1056247</v>
      </c>
      <c r="D72" s="4">
        <v>1101783</v>
      </c>
      <c r="E72" s="4">
        <v>1039918</v>
      </c>
      <c r="F72" s="4">
        <v>1124168</v>
      </c>
      <c r="G72" s="4">
        <v>1083654</v>
      </c>
      <c r="H72" s="4">
        <v>996882</v>
      </c>
      <c r="I72" s="4">
        <v>1125279</v>
      </c>
      <c r="J72" s="4">
        <v>1058190</v>
      </c>
      <c r="K72" s="4">
        <v>1094043</v>
      </c>
      <c r="L72" s="4">
        <v>1047375</v>
      </c>
      <c r="M72" s="42">
        <v>1154528</v>
      </c>
      <c r="N72" s="13">
        <f t="shared" si="0"/>
        <v>12976742</v>
      </c>
    </row>
    <row r="73" spans="1:14" ht="12" customHeight="1" x14ac:dyDescent="0.25">
      <c r="A73" s="7" t="str">
        <f>'Pregnant Women Participating'!A73</f>
        <v>Missouri</v>
      </c>
      <c r="B73" s="13">
        <v>2418470</v>
      </c>
      <c r="C73" s="4">
        <v>4757538</v>
      </c>
      <c r="D73" s="4">
        <v>0</v>
      </c>
      <c r="E73" s="4">
        <v>4738817</v>
      </c>
      <c r="F73" s="4">
        <v>2161647</v>
      </c>
      <c r="G73" s="4">
        <v>2377062</v>
      </c>
      <c r="H73" s="4">
        <v>2334520</v>
      </c>
      <c r="I73" s="4">
        <v>2445770</v>
      </c>
      <c r="J73" s="4">
        <v>2361822</v>
      </c>
      <c r="K73" s="4">
        <v>2475114</v>
      </c>
      <c r="L73" s="4">
        <v>2535950</v>
      </c>
      <c r="M73" s="42">
        <v>0</v>
      </c>
      <c r="N73" s="13">
        <f t="shared" si="0"/>
        <v>28606710</v>
      </c>
    </row>
    <row r="74" spans="1:14" ht="12" customHeight="1" x14ac:dyDescent="0.25">
      <c r="A74" s="7" t="str">
        <f>'Pregnant Women Participating'!A74</f>
        <v>Montana</v>
      </c>
      <c r="B74" s="13">
        <v>497066</v>
      </c>
      <c r="C74" s="4">
        <v>249356</v>
      </c>
      <c r="D74" s="4">
        <v>0</v>
      </c>
      <c r="E74" s="4">
        <v>501101</v>
      </c>
      <c r="F74" s="4">
        <v>248405</v>
      </c>
      <c r="G74" s="4">
        <v>240021</v>
      </c>
      <c r="H74" s="4">
        <v>238723</v>
      </c>
      <c r="I74" s="4">
        <v>242245</v>
      </c>
      <c r="J74" s="4">
        <v>0</v>
      </c>
      <c r="K74" s="4">
        <v>476103</v>
      </c>
      <c r="L74" s="4">
        <v>250666</v>
      </c>
      <c r="M74" s="42"/>
      <c r="N74" s="13">
        <f t="shared" si="0"/>
        <v>2943686</v>
      </c>
    </row>
    <row r="75" spans="1:14" ht="12" customHeight="1" x14ac:dyDescent="0.25">
      <c r="A75" s="7" t="str">
        <f>'Pregnant Women Participating'!A75</f>
        <v>Nebraska</v>
      </c>
      <c r="B75" s="13">
        <v>821755</v>
      </c>
      <c r="C75" s="4">
        <v>811575</v>
      </c>
      <c r="D75" s="4">
        <v>828975</v>
      </c>
      <c r="E75" s="4">
        <v>813148</v>
      </c>
      <c r="F75" s="4">
        <v>814910</v>
      </c>
      <c r="G75" s="4">
        <v>823198</v>
      </c>
      <c r="H75" s="4">
        <v>801352</v>
      </c>
      <c r="I75" s="4">
        <v>824785</v>
      </c>
      <c r="J75" s="4">
        <v>817172</v>
      </c>
      <c r="K75" s="4">
        <v>834025</v>
      </c>
      <c r="L75" s="4">
        <v>859877</v>
      </c>
      <c r="M75" s="42">
        <v>903763</v>
      </c>
      <c r="N75" s="13">
        <f t="shared" si="0"/>
        <v>9954535</v>
      </c>
    </row>
    <row r="76" spans="1:14" ht="12" customHeight="1" x14ac:dyDescent="0.25">
      <c r="A76" s="7" t="str">
        <f>'Pregnant Women Participating'!A76</f>
        <v>North Dakota</v>
      </c>
      <c r="B76" s="13">
        <v>239758</v>
      </c>
      <c r="C76" s="4">
        <v>236348</v>
      </c>
      <c r="D76" s="4">
        <v>0</v>
      </c>
      <c r="E76" s="4">
        <v>460351</v>
      </c>
      <c r="F76" s="4">
        <v>223109</v>
      </c>
      <c r="G76" s="4">
        <v>0</v>
      </c>
      <c r="H76" s="4">
        <v>444745</v>
      </c>
      <c r="I76" s="4">
        <v>218623</v>
      </c>
      <c r="J76" s="4">
        <v>221395</v>
      </c>
      <c r="K76" s="4">
        <v>0</v>
      </c>
      <c r="L76" s="4">
        <v>459791</v>
      </c>
      <c r="M76" s="42">
        <v>239958</v>
      </c>
      <c r="N76" s="13">
        <f t="shared" si="0"/>
        <v>2744078</v>
      </c>
    </row>
    <row r="77" spans="1:14" ht="12" customHeight="1" x14ac:dyDescent="0.25">
      <c r="A77" s="7" t="str">
        <f>'Pregnant Women Participating'!A77</f>
        <v>South Dakota</v>
      </c>
      <c r="B77" s="13">
        <v>294103</v>
      </c>
      <c r="C77" s="4">
        <v>276346</v>
      </c>
      <c r="D77" s="4">
        <v>0</v>
      </c>
      <c r="E77" s="4">
        <v>563889</v>
      </c>
      <c r="F77" s="4">
        <v>290285</v>
      </c>
      <c r="G77" s="4">
        <v>0</v>
      </c>
      <c r="H77" s="4">
        <v>285978</v>
      </c>
      <c r="I77" s="4">
        <v>580257</v>
      </c>
      <c r="J77" s="4">
        <v>286564</v>
      </c>
      <c r="K77" s="4">
        <v>290397</v>
      </c>
      <c r="L77" s="4">
        <v>634307</v>
      </c>
      <c r="M77" s="42">
        <v>0</v>
      </c>
      <c r="N77" s="13">
        <f t="shared" si="0"/>
        <v>3502126</v>
      </c>
    </row>
    <row r="78" spans="1:14" ht="12" customHeight="1" x14ac:dyDescent="0.25">
      <c r="A78" s="7" t="str">
        <f>'Pregnant Women Participating'!A78</f>
        <v>Wyoming</v>
      </c>
      <c r="B78" s="13">
        <v>147341</v>
      </c>
      <c r="C78" s="4">
        <v>143565</v>
      </c>
      <c r="D78" s="4">
        <v>145419</v>
      </c>
      <c r="E78" s="4">
        <v>143878</v>
      </c>
      <c r="F78" s="4">
        <v>141371</v>
      </c>
      <c r="G78" s="4">
        <v>138334</v>
      </c>
      <c r="H78" s="4">
        <v>137389</v>
      </c>
      <c r="I78" s="4">
        <v>135038</v>
      </c>
      <c r="J78" s="4">
        <v>136560</v>
      </c>
      <c r="K78" s="4">
        <v>136518</v>
      </c>
      <c r="L78" s="4">
        <v>149959</v>
      </c>
      <c r="M78" s="42">
        <v>149232</v>
      </c>
      <c r="N78" s="13">
        <f t="shared" si="0"/>
        <v>1704604</v>
      </c>
    </row>
    <row r="79" spans="1:14" ht="12" customHeight="1" x14ac:dyDescent="0.25">
      <c r="A79" s="7" t="str">
        <f>'Pregnant Women Participating'!A79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2"/>
      <c r="N79" s="13" t="str">
        <f t="shared" si="0"/>
        <v xml:space="preserve"> </v>
      </c>
    </row>
    <row r="80" spans="1:14" ht="12" customHeight="1" x14ac:dyDescent="0.25">
      <c r="A80" s="7" t="str">
        <f>'Pregnant Women Participating'!A80</f>
        <v>Omaha Sioux, NE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2"/>
      <c r="N80" s="13" t="str">
        <f t="shared" si="0"/>
        <v xml:space="preserve"> </v>
      </c>
    </row>
    <row r="81" spans="1:14" ht="12" customHeight="1" x14ac:dyDescent="0.25">
      <c r="A81" s="7" t="str">
        <f>'Pregnant Women Participating'!A81</f>
        <v>Santee Sioux, NE</v>
      </c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2"/>
      <c r="N81" s="13" t="str">
        <f t="shared" si="0"/>
        <v xml:space="preserve"> </v>
      </c>
    </row>
    <row r="82" spans="1:14" ht="12" customHeight="1" x14ac:dyDescent="0.25">
      <c r="A82" s="7" t="str">
        <f>'Pregnant Women Participating'!A82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2"/>
      <c r="N82" s="13" t="str">
        <f t="shared" si="0"/>
        <v xml:space="preserve"> </v>
      </c>
    </row>
    <row r="83" spans="1:14" ht="12" customHeight="1" x14ac:dyDescent="0.25">
      <c r="A83" s="7" t="str">
        <f>'Pregnant Women Participating'!A83</f>
        <v>Standing Rock Sioux Tribe, ND</v>
      </c>
      <c r="B83" s="13"/>
      <c r="C83" s="4"/>
      <c r="D83" s="4"/>
      <c r="E83" s="4"/>
      <c r="F83" s="4">
        <v>11072</v>
      </c>
      <c r="G83" s="4"/>
      <c r="H83" s="4">
        <v>7259</v>
      </c>
      <c r="I83" s="4">
        <v>3466</v>
      </c>
      <c r="J83" s="4">
        <v>3277</v>
      </c>
      <c r="K83" s="4"/>
      <c r="L83" s="4">
        <v>3609</v>
      </c>
      <c r="M83" s="42">
        <v>3350</v>
      </c>
      <c r="N83" s="13">
        <f t="shared" si="0"/>
        <v>32033</v>
      </c>
    </row>
    <row r="84" spans="1:14" ht="12" customHeight="1" x14ac:dyDescent="0.25">
      <c r="A84" s="7" t="str">
        <f>'Pregnant Women Participating'!A84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2">
        <v>0</v>
      </c>
      <c r="N84" s="13" t="str">
        <f t="shared" si="0"/>
        <v xml:space="preserve"> </v>
      </c>
    </row>
    <row r="85" spans="1:14" ht="12" customHeight="1" x14ac:dyDescent="0.25">
      <c r="A85" s="7" t="str">
        <f>'Pregnant Women Participating'!A85</f>
        <v>Cheyenne River Sioux, SD</v>
      </c>
      <c r="B85" s="13">
        <v>5060</v>
      </c>
      <c r="C85" s="4">
        <v>2577</v>
      </c>
      <c r="D85" s="4">
        <v>0</v>
      </c>
      <c r="E85" s="4">
        <v>0</v>
      </c>
      <c r="F85" s="4">
        <v>5864</v>
      </c>
      <c r="G85" s="4">
        <v>0</v>
      </c>
      <c r="H85" s="4">
        <v>0</v>
      </c>
      <c r="I85" s="4">
        <v>0</v>
      </c>
      <c r="J85" s="4">
        <v>18045</v>
      </c>
      <c r="K85" s="4">
        <v>0</v>
      </c>
      <c r="L85" s="4">
        <v>0</v>
      </c>
      <c r="M85" s="42">
        <v>0</v>
      </c>
      <c r="N85" s="13">
        <f t="shared" si="0"/>
        <v>31546</v>
      </c>
    </row>
    <row r="86" spans="1:14" ht="12" customHeight="1" x14ac:dyDescent="0.25">
      <c r="A86" s="7" t="str">
        <f>'Pregnant Women Participating'!A86</f>
        <v>Rosebud Sioux, SD</v>
      </c>
      <c r="B86" s="13"/>
      <c r="C86" s="4">
        <v>27129</v>
      </c>
      <c r="D86" s="4"/>
      <c r="E86" s="4">
        <v>30023</v>
      </c>
      <c r="F86" s="4">
        <v>12899</v>
      </c>
      <c r="G86" s="4">
        <v>13078</v>
      </c>
      <c r="H86" s="4">
        <v>12058</v>
      </c>
      <c r="I86" s="4">
        <v>12259</v>
      </c>
      <c r="J86" s="4"/>
      <c r="K86" s="4">
        <v>12635</v>
      </c>
      <c r="L86" s="4"/>
      <c r="M86" s="42"/>
      <c r="N86" s="13">
        <f t="shared" si="0"/>
        <v>120081</v>
      </c>
    </row>
    <row r="87" spans="1:14" ht="12" customHeight="1" x14ac:dyDescent="0.25">
      <c r="A87" s="7" t="str">
        <f>'Pregnant Women Participating'!A87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2"/>
      <c r="N87" s="13" t="str">
        <f t="shared" si="0"/>
        <v xml:space="preserve"> </v>
      </c>
    </row>
    <row r="88" spans="1:14" ht="12" customHeight="1" x14ac:dyDescent="0.25">
      <c r="A88" s="7" t="str">
        <f>'Pregnant Women Participating'!A88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2"/>
      <c r="N88" s="13" t="str">
        <f t="shared" si="0"/>
        <v xml:space="preserve"> 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7144569</v>
      </c>
      <c r="C89" s="15">
        <v>9201146</v>
      </c>
      <c r="D89" s="15">
        <v>3747408</v>
      </c>
      <c r="E89" s="15">
        <v>9960884</v>
      </c>
      <c r="F89" s="15">
        <v>6694433</v>
      </c>
      <c r="G89" s="15">
        <v>6376587</v>
      </c>
      <c r="H89" s="15">
        <v>6937670</v>
      </c>
      <c r="I89" s="15">
        <v>7253783</v>
      </c>
      <c r="J89" s="15">
        <v>6562316</v>
      </c>
      <c r="K89" s="15">
        <v>7003438</v>
      </c>
      <c r="L89" s="15">
        <v>7581437</v>
      </c>
      <c r="M89" s="41">
        <v>4112958</v>
      </c>
      <c r="N89" s="16">
        <f t="shared" si="0"/>
        <v>82576629</v>
      </c>
    </row>
    <row r="90" spans="1:14" ht="12" customHeight="1" x14ac:dyDescent="0.25">
      <c r="A90" s="8" t="str">
        <f>'Pregnant Women Participating'!A90</f>
        <v>Alaska</v>
      </c>
      <c r="B90" s="13">
        <v>1063755</v>
      </c>
      <c r="C90" s="4">
        <v>209173</v>
      </c>
      <c r="D90" s="4">
        <v>216505</v>
      </c>
      <c r="E90" s="4">
        <v>207045</v>
      </c>
      <c r="F90" s="4">
        <v>218140</v>
      </c>
      <c r="G90" s="4">
        <v>213447</v>
      </c>
      <c r="H90" s="4">
        <v>202262</v>
      </c>
      <c r="I90" s="4">
        <v>217321</v>
      </c>
      <c r="J90" s="4">
        <v>197282</v>
      </c>
      <c r="K90" s="4">
        <v>209297</v>
      </c>
      <c r="L90" s="4">
        <v>200365</v>
      </c>
      <c r="M90" s="42">
        <v>0</v>
      </c>
      <c r="N90" s="13">
        <f t="shared" si="0"/>
        <v>3154592</v>
      </c>
    </row>
    <row r="91" spans="1:14" ht="12" customHeight="1" x14ac:dyDescent="0.25">
      <c r="A91" s="8" t="str">
        <f>'Pregnant Women Participating'!A91</f>
        <v>American Samoa</v>
      </c>
      <c r="B91" s="13">
        <v>70089</v>
      </c>
      <c r="C91" s="4">
        <v>73230</v>
      </c>
      <c r="D91" s="4">
        <v>73632</v>
      </c>
      <c r="E91" s="4">
        <v>51073</v>
      </c>
      <c r="F91" s="4">
        <v>80430</v>
      </c>
      <c r="G91" s="4">
        <v>76945</v>
      </c>
      <c r="H91" s="4">
        <v>72904</v>
      </c>
      <c r="I91" s="4">
        <v>70223</v>
      </c>
      <c r="J91" s="4">
        <v>83743</v>
      </c>
      <c r="K91" s="4">
        <v>80296</v>
      </c>
      <c r="L91" s="4">
        <v>77998</v>
      </c>
      <c r="M91" s="42">
        <v>82955</v>
      </c>
      <c r="N91" s="13">
        <f t="shared" si="0"/>
        <v>893518</v>
      </c>
    </row>
    <row r="92" spans="1:14" ht="12" customHeight="1" x14ac:dyDescent="0.25">
      <c r="A92" s="8" t="str">
        <f>'Pregnant Women Participating'!A92</f>
        <v>California</v>
      </c>
      <c r="B92" s="13">
        <v>15388408</v>
      </c>
      <c r="C92" s="4">
        <v>14540645</v>
      </c>
      <c r="D92" s="4">
        <v>15104962</v>
      </c>
      <c r="E92" s="4">
        <v>14265664</v>
      </c>
      <c r="F92" s="4">
        <v>15167303</v>
      </c>
      <c r="G92" s="4">
        <v>15248619</v>
      </c>
      <c r="H92" s="4">
        <v>14038521</v>
      </c>
      <c r="I92" s="4">
        <v>15382599</v>
      </c>
      <c r="J92" s="4">
        <v>14654960</v>
      </c>
      <c r="K92" s="4">
        <v>15282973</v>
      </c>
      <c r="L92" s="4">
        <v>15126942</v>
      </c>
      <c r="M92" s="42">
        <v>16166684</v>
      </c>
      <c r="N92" s="13">
        <f t="shared" si="0"/>
        <v>180368280</v>
      </c>
    </row>
    <row r="93" spans="1:14" ht="12" customHeight="1" x14ac:dyDescent="0.25">
      <c r="A93" s="8" t="str">
        <f>'Pregnant Women Participating'!A93</f>
        <v>Guam</v>
      </c>
      <c r="B93" s="13">
        <v>140423</v>
      </c>
      <c r="C93" s="4">
        <v>132100</v>
      </c>
      <c r="D93" s="4">
        <v>139704</v>
      </c>
      <c r="E93" s="4">
        <v>139016</v>
      </c>
      <c r="F93" s="4">
        <v>145159</v>
      </c>
      <c r="G93" s="4">
        <v>142349</v>
      </c>
      <c r="H93" s="4">
        <v>135933</v>
      </c>
      <c r="I93" s="4">
        <v>149044</v>
      </c>
      <c r="J93" s="4">
        <v>140712</v>
      </c>
      <c r="K93" s="4">
        <v>142633</v>
      </c>
      <c r="L93" s="4">
        <v>141730</v>
      </c>
      <c r="M93" s="42">
        <v>146822</v>
      </c>
      <c r="N93" s="13">
        <f t="shared" si="0"/>
        <v>1695625</v>
      </c>
    </row>
    <row r="94" spans="1:14" ht="12" customHeight="1" x14ac:dyDescent="0.25">
      <c r="A94" s="8" t="str">
        <f>'Pregnant Women Participating'!A94</f>
        <v>Hawaii</v>
      </c>
      <c r="B94" s="13">
        <v>467581</v>
      </c>
      <c r="C94" s="4">
        <v>444336</v>
      </c>
      <c r="D94" s="4">
        <v>0</v>
      </c>
      <c r="E94" s="4">
        <v>865749</v>
      </c>
      <c r="F94" s="4">
        <v>446661</v>
      </c>
      <c r="G94" s="4">
        <v>445023</v>
      </c>
      <c r="H94" s="4">
        <v>411569</v>
      </c>
      <c r="I94" s="4">
        <v>481271</v>
      </c>
      <c r="J94" s="4">
        <v>443726</v>
      </c>
      <c r="K94" s="4">
        <v>468329</v>
      </c>
      <c r="L94" s="4">
        <v>438348</v>
      </c>
      <c r="M94" s="42">
        <v>489783</v>
      </c>
      <c r="N94" s="13">
        <f t="shared" si="0"/>
        <v>5402376</v>
      </c>
    </row>
    <row r="95" spans="1:14" ht="12" customHeight="1" x14ac:dyDescent="0.25">
      <c r="A95" s="8" t="str">
        <f>'Pregnant Women Participating'!A95</f>
        <v>Idaho</v>
      </c>
      <c r="B95" s="13">
        <v>521003</v>
      </c>
      <c r="C95" s="4">
        <v>505344</v>
      </c>
      <c r="D95" s="4">
        <v>503896</v>
      </c>
      <c r="E95" s="4">
        <v>504277</v>
      </c>
      <c r="F95" s="4">
        <v>513427</v>
      </c>
      <c r="G95" s="4">
        <v>507317</v>
      </c>
      <c r="H95" s="4">
        <v>497399</v>
      </c>
      <c r="I95" s="4">
        <v>494344</v>
      </c>
      <c r="J95" s="4">
        <v>500266</v>
      </c>
      <c r="K95" s="4">
        <v>503319</v>
      </c>
      <c r="L95" s="4">
        <v>503400</v>
      </c>
      <c r="M95" s="42">
        <v>537870</v>
      </c>
      <c r="N95" s="13">
        <f t="shared" si="0"/>
        <v>6091862</v>
      </c>
    </row>
    <row r="96" spans="1:14" ht="12" customHeight="1" x14ac:dyDescent="0.25">
      <c r="A96" s="8" t="str">
        <f>'Pregnant Women Participating'!A96</f>
        <v>Nevada</v>
      </c>
      <c r="B96" s="13">
        <v>1231707</v>
      </c>
      <c r="C96" s="4">
        <v>1208626</v>
      </c>
      <c r="D96" s="4">
        <v>1217435</v>
      </c>
      <c r="E96" s="4">
        <v>0</v>
      </c>
      <c r="F96" s="4">
        <v>2478516</v>
      </c>
      <c r="G96" s="4">
        <v>1247746</v>
      </c>
      <c r="H96" s="4">
        <v>1245094</v>
      </c>
      <c r="I96" s="4">
        <v>1264528</v>
      </c>
      <c r="J96" s="4">
        <v>1264345</v>
      </c>
      <c r="K96" s="4">
        <v>1291632</v>
      </c>
      <c r="L96" s="4">
        <v>1255533</v>
      </c>
      <c r="M96" s="42">
        <v>1353650</v>
      </c>
      <c r="N96" s="13">
        <f t="shared" si="0"/>
        <v>15058812</v>
      </c>
    </row>
    <row r="97" spans="1:14" ht="12" customHeight="1" x14ac:dyDescent="0.25">
      <c r="A97" s="8" t="str">
        <f>'Pregnant Women Participating'!A97</f>
        <v>Oregon</v>
      </c>
      <c r="B97" s="13">
        <v>1136353</v>
      </c>
      <c r="C97" s="4">
        <v>1130049</v>
      </c>
      <c r="D97" s="4">
        <v>0</v>
      </c>
      <c r="E97" s="4">
        <v>2225564</v>
      </c>
      <c r="F97" s="4">
        <v>1103765</v>
      </c>
      <c r="G97" s="4">
        <v>1119862</v>
      </c>
      <c r="H97" s="4">
        <v>1121587</v>
      </c>
      <c r="I97" s="4">
        <v>1142287</v>
      </c>
      <c r="J97" s="4">
        <v>1144930</v>
      </c>
      <c r="K97" s="4">
        <v>1149949</v>
      </c>
      <c r="L97" s="4">
        <v>0</v>
      </c>
      <c r="M97" s="42">
        <v>1971385</v>
      </c>
      <c r="N97" s="13">
        <f t="shared" si="0"/>
        <v>13245731</v>
      </c>
    </row>
    <row r="98" spans="1:14" ht="12" customHeight="1" x14ac:dyDescent="0.25">
      <c r="A98" s="8" t="str">
        <f>'Pregnant Women Participating'!A98</f>
        <v>Washington</v>
      </c>
      <c r="B98" s="13">
        <v>0</v>
      </c>
      <c r="C98" s="4">
        <v>2085394</v>
      </c>
      <c r="D98" s="4">
        <v>2174394</v>
      </c>
      <c r="E98" s="4">
        <v>4238846</v>
      </c>
      <c r="F98" s="4">
        <v>2162333</v>
      </c>
      <c r="G98" s="4">
        <v>2127077</v>
      </c>
      <c r="H98" s="4">
        <v>2004050</v>
      </c>
      <c r="I98" s="4">
        <v>2207260</v>
      </c>
      <c r="J98" s="4">
        <v>2081739</v>
      </c>
      <c r="K98" s="4">
        <v>2178221</v>
      </c>
      <c r="L98" s="4">
        <v>2043972</v>
      </c>
      <c r="M98" s="42">
        <v>2331807</v>
      </c>
      <c r="N98" s="13">
        <f t="shared" si="0"/>
        <v>25635093</v>
      </c>
    </row>
    <row r="99" spans="1:14" ht="12" customHeight="1" x14ac:dyDescent="0.25">
      <c r="A99" s="8" t="str">
        <f>'Pregnant Women Participating'!A99</f>
        <v>Northern Marianas</v>
      </c>
      <c r="B99" s="13">
        <v>44168</v>
      </c>
      <c r="C99" s="4">
        <v>45808</v>
      </c>
      <c r="D99" s="4">
        <v>44784</v>
      </c>
      <c r="E99" s="4">
        <v>46229</v>
      </c>
      <c r="F99" s="4">
        <v>47369</v>
      </c>
      <c r="G99" s="4">
        <v>47778</v>
      </c>
      <c r="H99" s="4">
        <v>43022</v>
      </c>
      <c r="I99" s="4">
        <v>43945</v>
      </c>
      <c r="J99" s="4">
        <v>44058</v>
      </c>
      <c r="K99" s="4">
        <v>43690</v>
      </c>
      <c r="L99" s="4">
        <v>41830</v>
      </c>
      <c r="M99" s="42">
        <v>43760</v>
      </c>
      <c r="N99" s="13">
        <f t="shared" si="0"/>
        <v>536441</v>
      </c>
    </row>
    <row r="100" spans="1:14" ht="12" customHeight="1" x14ac:dyDescent="0.25">
      <c r="A100" s="8" t="str">
        <f>'Pregnant Women Participating'!A100</f>
        <v>Inter-Tribal Council, NV</v>
      </c>
      <c r="B100" s="13">
        <v>8209</v>
      </c>
      <c r="C100" s="4">
        <v>8194</v>
      </c>
      <c r="D100" s="4">
        <v>0</v>
      </c>
      <c r="E100" s="4">
        <v>14962</v>
      </c>
      <c r="F100" s="4">
        <v>7355</v>
      </c>
      <c r="G100" s="4">
        <v>6080</v>
      </c>
      <c r="H100" s="4">
        <v>6470</v>
      </c>
      <c r="I100" s="4">
        <v>6088</v>
      </c>
      <c r="J100" s="4">
        <v>0</v>
      </c>
      <c r="K100" s="4">
        <v>12433</v>
      </c>
      <c r="L100" s="4">
        <v>6355</v>
      </c>
      <c r="M100" s="42">
        <v>0</v>
      </c>
      <c r="N100" s="13">
        <f t="shared" si="0"/>
        <v>76146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20071696</v>
      </c>
      <c r="C101" s="15">
        <v>20382899</v>
      </c>
      <c r="D101" s="15">
        <v>19475312</v>
      </c>
      <c r="E101" s="15">
        <v>22558425</v>
      </c>
      <c r="F101" s="15">
        <v>22370458</v>
      </c>
      <c r="G101" s="15">
        <v>21182243</v>
      </c>
      <c r="H101" s="15">
        <v>19778811</v>
      </c>
      <c r="I101" s="15">
        <v>21458910</v>
      </c>
      <c r="J101" s="15">
        <v>20555761</v>
      </c>
      <c r="K101" s="15">
        <v>21362772</v>
      </c>
      <c r="L101" s="15">
        <v>19836473</v>
      </c>
      <c r="M101" s="41">
        <v>23124716</v>
      </c>
      <c r="N101" s="16">
        <f t="shared" si="0"/>
        <v>252158476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156078138</v>
      </c>
      <c r="C102" s="30">
        <v>149367902</v>
      </c>
      <c r="D102" s="30">
        <v>100168534</v>
      </c>
      <c r="E102" s="30">
        <v>153988542</v>
      </c>
      <c r="F102" s="30">
        <v>143107884</v>
      </c>
      <c r="G102" s="30">
        <v>139534748</v>
      </c>
      <c r="H102" s="30">
        <v>130539692</v>
      </c>
      <c r="I102" s="30">
        <v>130118411</v>
      </c>
      <c r="J102" s="30">
        <v>145019791</v>
      </c>
      <c r="K102" s="30">
        <v>134399797</v>
      </c>
      <c r="L102" s="30">
        <v>139324018</v>
      </c>
      <c r="M102" s="44">
        <v>123048282</v>
      </c>
      <c r="N102" s="29">
        <f t="shared" si="0"/>
        <v>1644695739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2" width="19.6328125" style="3" customWidth="1"/>
    <col min="3" max="16384" width="9.08984375" style="3"/>
  </cols>
  <sheetData>
    <row r="1" spans="1:2" ht="12" customHeight="1" x14ac:dyDescent="0.3">
      <c r="A1" s="10" t="s">
        <v>3</v>
      </c>
      <c r="B1" s="2"/>
    </row>
    <row r="2" spans="1:2" ht="12" customHeight="1" x14ac:dyDescent="0.3">
      <c r="A2" s="10" t="str">
        <f>'Pregnant Women Participating'!A2</f>
        <v>FISCAL YEAR 2024</v>
      </c>
      <c r="B2" s="2"/>
    </row>
    <row r="3" spans="1:2" ht="12" customHeight="1" x14ac:dyDescent="0.25">
      <c r="A3" s="1" t="str">
        <f>'Pregnant Women Participating'!A3</f>
        <v>Data as of May 9, 2025</v>
      </c>
      <c r="B3" s="2"/>
    </row>
    <row r="4" spans="1:2" ht="12" customHeight="1" x14ac:dyDescent="0.25">
      <c r="A4" s="2"/>
      <c r="B4" s="21"/>
    </row>
    <row r="5" spans="1:2" ht="24" customHeight="1" x14ac:dyDescent="0.25">
      <c r="A5" s="6" t="s">
        <v>0</v>
      </c>
      <c r="B5" s="11" t="s">
        <v>139</v>
      </c>
    </row>
    <row r="6" spans="1:2" ht="12" customHeight="1" x14ac:dyDescent="0.25">
      <c r="A6" s="7" t="str">
        <f>'Pregnant Women Participating'!A6</f>
        <v>Connecticut</v>
      </c>
      <c r="B6" s="4">
        <v>15194796</v>
      </c>
    </row>
    <row r="7" spans="1:2" ht="12" customHeight="1" x14ac:dyDescent="0.25">
      <c r="A7" s="7" t="str">
        <f>'Pregnant Women Participating'!A7</f>
        <v>Maine</v>
      </c>
      <c r="B7" s="4">
        <v>7166585</v>
      </c>
    </row>
    <row r="8" spans="1:2" ht="12" customHeight="1" x14ac:dyDescent="0.25">
      <c r="A8" s="7" t="str">
        <f>'Pregnant Women Participating'!A8</f>
        <v>Massachusetts</v>
      </c>
      <c r="B8" s="4">
        <v>32287621</v>
      </c>
    </row>
    <row r="9" spans="1:2" ht="12" customHeight="1" x14ac:dyDescent="0.25">
      <c r="A9" s="7" t="str">
        <f>'Pregnant Women Participating'!A9</f>
        <v>New Hampshire</v>
      </c>
      <c r="B9" s="4">
        <v>4323708</v>
      </c>
    </row>
    <row r="10" spans="1:2" ht="12" customHeight="1" x14ac:dyDescent="0.25">
      <c r="A10" s="7" t="str">
        <f>'Pregnant Women Participating'!A10</f>
        <v>New York</v>
      </c>
      <c r="B10" s="4">
        <v>155457465</v>
      </c>
    </row>
    <row r="11" spans="1:2" ht="12" customHeight="1" x14ac:dyDescent="0.25">
      <c r="A11" s="7" t="str">
        <f>'Pregnant Women Participating'!A11</f>
        <v>Rhode Island</v>
      </c>
      <c r="B11" s="4">
        <v>6836453</v>
      </c>
    </row>
    <row r="12" spans="1:2" ht="12" customHeight="1" x14ac:dyDescent="0.25">
      <c r="A12" s="7" t="str">
        <f>'Pregnant Women Participating'!A12</f>
        <v>Vermont</v>
      </c>
      <c r="B12" s="4">
        <v>5879225</v>
      </c>
    </row>
    <row r="13" spans="1:2" ht="12" customHeight="1" x14ac:dyDescent="0.25">
      <c r="A13" s="7" t="str">
        <f>'Pregnant Women Participating'!A13</f>
        <v>Virgin Islands</v>
      </c>
      <c r="B13" s="4">
        <v>2370827</v>
      </c>
    </row>
    <row r="14" spans="1:2" ht="12" customHeight="1" x14ac:dyDescent="0.25">
      <c r="A14" s="7" t="str">
        <f>'Pregnant Women Participating'!A14</f>
        <v>Indian Township, ME</v>
      </c>
      <c r="B14" s="4">
        <v>0</v>
      </c>
    </row>
    <row r="15" spans="1:2" ht="12" customHeight="1" x14ac:dyDescent="0.25">
      <c r="A15" s="7" t="str">
        <f>'Pregnant Women Participating'!A15</f>
        <v>Pleasant Point, ME</v>
      </c>
      <c r="B15" s="4">
        <v>61748</v>
      </c>
    </row>
    <row r="16" spans="1:2" s="17" customFormat="1" ht="24.75" customHeight="1" x14ac:dyDescent="0.25">
      <c r="A16" s="14" t="str">
        <f>'Pregnant Women Participating'!A16</f>
        <v>Northeast Region</v>
      </c>
      <c r="B16" s="15">
        <v>229578428</v>
      </c>
    </row>
    <row r="17" spans="1:2" ht="12" customHeight="1" x14ac:dyDescent="0.25">
      <c r="A17" s="7" t="str">
        <f>'Pregnant Women Participating'!A17</f>
        <v>Delaware</v>
      </c>
      <c r="B17" s="4">
        <v>6307299</v>
      </c>
    </row>
    <row r="18" spans="1:2" ht="12" customHeight="1" x14ac:dyDescent="0.25">
      <c r="A18" s="7" t="str">
        <f>'Pregnant Women Participating'!A18</f>
        <v>District of Columbia</v>
      </c>
      <c r="B18" s="4">
        <v>6543789</v>
      </c>
    </row>
    <row r="19" spans="1:2" ht="12" customHeight="1" x14ac:dyDescent="0.25">
      <c r="A19" s="7" t="str">
        <f>'Pregnant Women Participating'!A19</f>
        <v>Maryland</v>
      </c>
      <c r="B19" s="4">
        <v>40461150</v>
      </c>
    </row>
    <row r="20" spans="1:2" ht="12" customHeight="1" x14ac:dyDescent="0.25">
      <c r="A20" s="7" t="str">
        <f>'Pregnant Women Participating'!A20</f>
        <v>New Jersey</v>
      </c>
      <c r="B20" s="4">
        <v>41363030</v>
      </c>
    </row>
    <row r="21" spans="1:2" ht="12" customHeight="1" x14ac:dyDescent="0.25">
      <c r="A21" s="7" t="str">
        <f>'Pregnant Women Participating'!A21</f>
        <v>Pennsylvania</v>
      </c>
      <c r="B21" s="4">
        <v>63099280</v>
      </c>
    </row>
    <row r="22" spans="1:2" ht="12" customHeight="1" x14ac:dyDescent="0.25">
      <c r="A22" s="7" t="str">
        <f>'Pregnant Women Participating'!A22</f>
        <v>Puerto Rico</v>
      </c>
      <c r="B22" s="4">
        <v>39910495</v>
      </c>
    </row>
    <row r="23" spans="1:2" ht="12" customHeight="1" x14ac:dyDescent="0.25">
      <c r="A23" s="7" t="str">
        <f>'Pregnant Women Participating'!A23</f>
        <v>Virginia</v>
      </c>
      <c r="B23" s="4">
        <v>34945098</v>
      </c>
    </row>
    <row r="24" spans="1:2" ht="12" customHeight="1" x14ac:dyDescent="0.25">
      <c r="A24" s="7" t="str">
        <f>'Pregnant Women Participating'!A24</f>
        <v>West Virginia</v>
      </c>
      <c r="B24" s="4">
        <v>16593907</v>
      </c>
    </row>
    <row r="25" spans="1:2" s="17" customFormat="1" ht="24.75" customHeight="1" x14ac:dyDescent="0.25">
      <c r="A25" s="14" t="str">
        <f>'Pregnant Women Participating'!A25</f>
        <v>Mid-Atlantic Region</v>
      </c>
      <c r="B25" s="15">
        <v>249224048</v>
      </c>
    </row>
    <row r="26" spans="1:2" ht="12" customHeight="1" x14ac:dyDescent="0.25">
      <c r="A26" s="7" t="str">
        <f>'Pregnant Women Participating'!A26</f>
        <v>Alabama</v>
      </c>
      <c r="B26" s="4">
        <v>31048222</v>
      </c>
    </row>
    <row r="27" spans="1:2" ht="12" customHeight="1" x14ac:dyDescent="0.25">
      <c r="A27" s="7" t="str">
        <f>'Pregnant Women Participating'!A27</f>
        <v>Florida</v>
      </c>
      <c r="B27" s="4">
        <v>120157639</v>
      </c>
    </row>
    <row r="28" spans="1:2" ht="12" customHeight="1" x14ac:dyDescent="0.25">
      <c r="A28" s="7" t="str">
        <f>'Pregnant Women Participating'!A28</f>
        <v>Georgia</v>
      </c>
      <c r="B28" s="4">
        <v>69071649</v>
      </c>
    </row>
    <row r="29" spans="1:2" ht="12" customHeight="1" x14ac:dyDescent="0.25">
      <c r="A29" s="7" t="str">
        <f>'Pregnant Women Participating'!A29</f>
        <v>Kentucky</v>
      </c>
      <c r="B29" s="4">
        <v>34056871</v>
      </c>
    </row>
    <row r="30" spans="1:2" ht="12" customHeight="1" x14ac:dyDescent="0.25">
      <c r="A30" s="7" t="str">
        <f>'Pregnant Women Participating'!A30</f>
        <v>Mississippi</v>
      </c>
      <c r="B30" s="4">
        <v>18722782</v>
      </c>
    </row>
    <row r="31" spans="1:2" ht="12" customHeight="1" x14ac:dyDescent="0.25">
      <c r="A31" s="7" t="str">
        <f>'Pregnant Women Participating'!A31</f>
        <v>North Carolina</v>
      </c>
      <c r="B31" s="4">
        <v>59263036</v>
      </c>
    </row>
    <row r="32" spans="1:2" ht="12" customHeight="1" x14ac:dyDescent="0.25">
      <c r="A32" s="7" t="str">
        <f>'Pregnant Women Participating'!A32</f>
        <v>South Carolina</v>
      </c>
      <c r="B32" s="4">
        <v>30055663</v>
      </c>
    </row>
    <row r="33" spans="1:2" ht="12" customHeight="1" x14ac:dyDescent="0.25">
      <c r="A33" s="7" t="str">
        <f>'Pregnant Women Participating'!A33</f>
        <v>Tennessee</v>
      </c>
      <c r="B33" s="4">
        <v>50069193</v>
      </c>
    </row>
    <row r="34" spans="1:2" ht="12" customHeight="1" x14ac:dyDescent="0.25">
      <c r="A34" s="7" t="str">
        <f>'Pregnant Women Participating'!A34</f>
        <v>Choctaw Indians, MS</v>
      </c>
      <c r="B34" s="4">
        <v>461231</v>
      </c>
    </row>
    <row r="35" spans="1:2" ht="12" customHeight="1" x14ac:dyDescent="0.25">
      <c r="A35" s="7" t="str">
        <f>'Pregnant Women Participating'!A35</f>
        <v>Eastern Cherokee, NC</v>
      </c>
      <c r="B35" s="4">
        <v>389324</v>
      </c>
    </row>
    <row r="36" spans="1:2" s="17" customFormat="1" ht="24.75" customHeight="1" x14ac:dyDescent="0.25">
      <c r="A36" s="14" t="str">
        <f>'Pregnant Women Participating'!A36</f>
        <v>Southeast Region</v>
      </c>
      <c r="B36" s="15">
        <v>413295610</v>
      </c>
    </row>
    <row r="37" spans="1:2" ht="12" customHeight="1" x14ac:dyDescent="0.25">
      <c r="A37" s="7" t="str">
        <f>'Pregnant Women Participating'!A37</f>
        <v>Illinois</v>
      </c>
      <c r="B37" s="4">
        <v>54246649</v>
      </c>
    </row>
    <row r="38" spans="1:2" ht="12" customHeight="1" x14ac:dyDescent="0.25">
      <c r="A38" s="7" t="str">
        <f>'Pregnant Women Participating'!A38</f>
        <v>Indiana</v>
      </c>
      <c r="B38" s="4">
        <v>44819155</v>
      </c>
    </row>
    <row r="39" spans="1:2" ht="12" customHeight="1" x14ac:dyDescent="0.25">
      <c r="A39" s="7" t="str">
        <f>'Pregnant Women Participating'!A39</f>
        <v>Iowa</v>
      </c>
      <c r="B39" s="4">
        <v>18452493</v>
      </c>
    </row>
    <row r="40" spans="1:2" ht="12" customHeight="1" x14ac:dyDescent="0.25">
      <c r="A40" s="7" t="str">
        <f>'Pregnant Women Participating'!A40</f>
        <v>Michigan</v>
      </c>
      <c r="B40" s="4">
        <v>66353496</v>
      </c>
    </row>
    <row r="41" spans="1:2" ht="12" customHeight="1" x14ac:dyDescent="0.25">
      <c r="A41" s="7" t="str">
        <f>'Pregnant Women Participating'!A41</f>
        <v>Minnesota</v>
      </c>
      <c r="B41" s="4">
        <v>38112843</v>
      </c>
    </row>
    <row r="42" spans="1:2" ht="12" customHeight="1" x14ac:dyDescent="0.25">
      <c r="A42" s="7" t="str">
        <f>'Pregnant Women Participating'!A42</f>
        <v>Ohio</v>
      </c>
      <c r="B42" s="4">
        <v>52238152</v>
      </c>
    </row>
    <row r="43" spans="1:2" ht="12" customHeight="1" x14ac:dyDescent="0.25">
      <c r="A43" s="7" t="str">
        <f>'Pregnant Women Participating'!A43</f>
        <v>Wisconsin</v>
      </c>
      <c r="B43" s="4">
        <v>31054337</v>
      </c>
    </row>
    <row r="44" spans="1:2" s="17" customFormat="1" ht="24.75" customHeight="1" x14ac:dyDescent="0.25">
      <c r="A44" s="14" t="str">
        <f>'Pregnant Women Participating'!A44</f>
        <v>Midwest Region</v>
      </c>
      <c r="B44" s="15">
        <v>305277125</v>
      </c>
    </row>
    <row r="45" spans="1:2" ht="12" customHeight="1" x14ac:dyDescent="0.25">
      <c r="A45" s="7" t="str">
        <f>'Pregnant Women Participating'!A45</f>
        <v>Arizona</v>
      </c>
      <c r="B45" s="4">
        <v>43629915</v>
      </c>
    </row>
    <row r="46" spans="1:2" ht="12" customHeight="1" x14ac:dyDescent="0.25">
      <c r="A46" s="7" t="str">
        <f>'Pregnant Women Participating'!A46</f>
        <v>Arkansas</v>
      </c>
      <c r="B46" s="4">
        <v>24118734</v>
      </c>
    </row>
    <row r="47" spans="1:2" ht="12" customHeight="1" x14ac:dyDescent="0.25">
      <c r="A47" s="7" t="str">
        <f>'Pregnant Women Participating'!A47</f>
        <v>Louisiana</v>
      </c>
      <c r="B47" s="4">
        <v>38120166</v>
      </c>
    </row>
    <row r="48" spans="1:2" ht="12" customHeight="1" x14ac:dyDescent="0.25">
      <c r="A48" s="7" t="str">
        <f>'Pregnant Women Participating'!A48</f>
        <v>New Mexico</v>
      </c>
      <c r="B48" s="4">
        <v>18155892</v>
      </c>
    </row>
    <row r="49" spans="1:2" ht="12" customHeight="1" x14ac:dyDescent="0.25">
      <c r="A49" s="7" t="str">
        <f>'Pregnant Women Participating'!A49</f>
        <v>Oklahoma</v>
      </c>
      <c r="B49" s="4">
        <v>26831847</v>
      </c>
    </row>
    <row r="50" spans="1:2" ht="12" customHeight="1" x14ac:dyDescent="0.25">
      <c r="A50" s="7" t="str">
        <f>'Pregnant Women Participating'!A50</f>
        <v>Texas</v>
      </c>
      <c r="B50" s="4">
        <v>266088195</v>
      </c>
    </row>
    <row r="51" spans="1:2" ht="12" customHeight="1" x14ac:dyDescent="0.25">
      <c r="A51" s="7" t="str">
        <f>'Pregnant Women Participating'!A51</f>
        <v>Utah</v>
      </c>
      <c r="B51" s="4">
        <v>14204954</v>
      </c>
    </row>
    <row r="52" spans="1:2" ht="12" customHeight="1" x14ac:dyDescent="0.25">
      <c r="A52" s="7" t="str">
        <f>'Pregnant Women Participating'!A52</f>
        <v>Inter-Tribal Council, AZ</v>
      </c>
      <c r="B52" s="4">
        <v>3519671</v>
      </c>
    </row>
    <row r="53" spans="1:2" ht="12" customHeight="1" x14ac:dyDescent="0.25">
      <c r="A53" s="7" t="str">
        <f>'Pregnant Women Participating'!A53</f>
        <v>Navajo Nation, AZ</v>
      </c>
      <c r="B53" s="4">
        <v>3039055</v>
      </c>
    </row>
    <row r="54" spans="1:2" ht="12" customHeight="1" x14ac:dyDescent="0.25">
      <c r="A54" s="7" t="str">
        <f>'Pregnant Women Participating'!A54</f>
        <v>Acoma, Canoncito &amp; Laguna, NM</v>
      </c>
      <c r="B54" s="4">
        <v>277121</v>
      </c>
    </row>
    <row r="55" spans="1:2" ht="12" customHeight="1" x14ac:dyDescent="0.25">
      <c r="A55" s="7" t="str">
        <f>'Pregnant Women Participating'!A55</f>
        <v>Eight Northern Pueblos, NM</v>
      </c>
      <c r="B55" s="4">
        <v>343203</v>
      </c>
    </row>
    <row r="56" spans="1:2" ht="12" customHeight="1" x14ac:dyDescent="0.25">
      <c r="A56" s="7" t="str">
        <f>'Pregnant Women Participating'!A56</f>
        <v>Five Sandoval Pueblos, NM</v>
      </c>
      <c r="B56" s="4">
        <v>594648</v>
      </c>
    </row>
    <row r="57" spans="1:2" ht="12" customHeight="1" x14ac:dyDescent="0.25">
      <c r="A57" s="7" t="str">
        <f>'Pregnant Women Participating'!A57</f>
        <v>Isleta Pueblo, NM</v>
      </c>
      <c r="B57" s="4">
        <v>632345</v>
      </c>
    </row>
    <row r="58" spans="1:2" ht="12" customHeight="1" x14ac:dyDescent="0.25">
      <c r="A58" s="7" t="str">
        <f>'Pregnant Women Participating'!A58</f>
        <v>San Felipe Pueblo, NM</v>
      </c>
      <c r="B58" s="4">
        <v>399848</v>
      </c>
    </row>
    <row r="59" spans="1:2" ht="12" customHeight="1" x14ac:dyDescent="0.25">
      <c r="A59" s="7" t="str">
        <f>'Pregnant Women Participating'!A59</f>
        <v>Santo Domingo Tribe, NM</v>
      </c>
      <c r="B59" s="4">
        <v>336056</v>
      </c>
    </row>
    <row r="60" spans="1:2" ht="12" customHeight="1" x14ac:dyDescent="0.25">
      <c r="A60" s="7" t="str">
        <f>'Pregnant Women Participating'!A60</f>
        <v>Zuni Pueblo, NM</v>
      </c>
      <c r="B60" s="4">
        <v>752501</v>
      </c>
    </row>
    <row r="61" spans="1:2" ht="12" customHeight="1" x14ac:dyDescent="0.25">
      <c r="A61" s="7" t="str">
        <f>'Pregnant Women Participating'!A61</f>
        <v>Cherokee Nation, OK</v>
      </c>
      <c r="B61" s="4">
        <v>3734484</v>
      </c>
    </row>
    <row r="62" spans="1:2" ht="12" customHeight="1" x14ac:dyDescent="0.25">
      <c r="A62" s="7" t="str">
        <f>'Pregnant Women Participating'!A62</f>
        <v>Chickasaw Nation, OK</v>
      </c>
      <c r="B62" s="4">
        <v>4505282</v>
      </c>
    </row>
    <row r="63" spans="1:2" ht="12" customHeight="1" x14ac:dyDescent="0.25">
      <c r="A63" s="7" t="str">
        <f>'Pregnant Women Participating'!A63</f>
        <v>Choctaw Nation, OK</v>
      </c>
      <c r="B63" s="4">
        <v>2155849</v>
      </c>
    </row>
    <row r="64" spans="1:2" ht="12" customHeight="1" x14ac:dyDescent="0.25">
      <c r="A64" s="7" t="str">
        <f>'Pregnant Women Participating'!A64</f>
        <v>Citizen Potawatomi Nation, OK</v>
      </c>
      <c r="B64" s="4">
        <v>2526359</v>
      </c>
    </row>
    <row r="65" spans="1:2" ht="12" customHeight="1" x14ac:dyDescent="0.25">
      <c r="A65" s="7" t="str">
        <f>'Pregnant Women Participating'!A65</f>
        <v>Inter-Tribal Council, OK</v>
      </c>
      <c r="B65" s="4">
        <v>726121</v>
      </c>
    </row>
    <row r="66" spans="1:2" ht="12" customHeight="1" x14ac:dyDescent="0.25">
      <c r="A66" s="7" t="str">
        <f>'Pregnant Women Participating'!A66</f>
        <v>Muscogee Creek Nation, OK</v>
      </c>
      <c r="B66" s="4">
        <v>966247</v>
      </c>
    </row>
    <row r="67" spans="1:2" ht="12" customHeight="1" x14ac:dyDescent="0.25">
      <c r="A67" s="7" t="str">
        <f>'Pregnant Women Participating'!A67</f>
        <v>Osage Tribal Council, OK</v>
      </c>
      <c r="B67" s="4">
        <v>1786657</v>
      </c>
    </row>
    <row r="68" spans="1:2" ht="12" customHeight="1" x14ac:dyDescent="0.25">
      <c r="A68" s="7" t="str">
        <f>'Pregnant Women Participating'!A68</f>
        <v>Otoe-Missouria Tribe, OK</v>
      </c>
      <c r="B68" s="4">
        <v>1451978</v>
      </c>
    </row>
    <row r="69" spans="1:2" ht="12" customHeight="1" x14ac:dyDescent="0.25">
      <c r="A69" s="7" t="str">
        <f>'Pregnant Women Participating'!A69</f>
        <v>Wichita, Caddo &amp; Delaware (WCD), OK</v>
      </c>
      <c r="B69" s="4">
        <v>2392338</v>
      </c>
    </row>
    <row r="70" spans="1:2" s="17" customFormat="1" ht="24.75" customHeight="1" x14ac:dyDescent="0.25">
      <c r="A70" s="14" t="str">
        <f>'Pregnant Women Participating'!A70</f>
        <v>Southwest Region</v>
      </c>
      <c r="B70" s="15">
        <v>461289466</v>
      </c>
    </row>
    <row r="71" spans="1:2" ht="12" customHeight="1" x14ac:dyDescent="0.25">
      <c r="A71" s="7" t="str">
        <f>'Pregnant Women Participating'!A71</f>
        <v>Colorado</v>
      </c>
      <c r="B71" s="13">
        <v>26787198</v>
      </c>
    </row>
    <row r="72" spans="1:2" ht="12" customHeight="1" x14ac:dyDescent="0.25">
      <c r="A72" s="7" t="str">
        <f>'Pregnant Women Participating'!A72</f>
        <v>Kansas</v>
      </c>
      <c r="B72" s="13">
        <v>20526513</v>
      </c>
    </row>
    <row r="73" spans="1:2" ht="12" customHeight="1" x14ac:dyDescent="0.25">
      <c r="A73" s="7" t="str">
        <f>'Pregnant Women Participating'!A73</f>
        <v>Missouri</v>
      </c>
      <c r="B73" s="13">
        <v>34945241</v>
      </c>
    </row>
    <row r="74" spans="1:2" ht="12" customHeight="1" x14ac:dyDescent="0.25">
      <c r="A74" s="7" t="str">
        <f>'Pregnant Women Participating'!A74</f>
        <v>Montana</v>
      </c>
      <c r="B74" s="13">
        <v>7042359</v>
      </c>
    </row>
    <row r="75" spans="1:2" ht="12" customHeight="1" x14ac:dyDescent="0.25">
      <c r="A75" s="7" t="str">
        <f>'Pregnant Women Participating'!A75</f>
        <v>Nebraska</v>
      </c>
      <c r="B75" s="13">
        <v>12644435</v>
      </c>
    </row>
    <row r="76" spans="1:2" ht="12" customHeight="1" x14ac:dyDescent="0.25">
      <c r="A76" s="7" t="str">
        <f>'Pregnant Women Participating'!A76</f>
        <v>North Dakota</v>
      </c>
      <c r="B76" s="13">
        <v>4622237</v>
      </c>
    </row>
    <row r="77" spans="1:2" ht="12" customHeight="1" x14ac:dyDescent="0.25">
      <c r="A77" s="7" t="str">
        <f>'Pregnant Women Participating'!A77</f>
        <v>South Dakota</v>
      </c>
      <c r="B77" s="13">
        <v>8701627</v>
      </c>
    </row>
    <row r="78" spans="1:2" ht="12" customHeight="1" x14ac:dyDescent="0.25">
      <c r="A78" s="7" t="str">
        <f>'Pregnant Women Participating'!A78</f>
        <v>Wyoming</v>
      </c>
      <c r="B78" s="13">
        <v>4734214</v>
      </c>
    </row>
    <row r="79" spans="1:2" ht="12" customHeight="1" x14ac:dyDescent="0.25">
      <c r="A79" s="7" t="str">
        <f>'Pregnant Women Participating'!A79</f>
        <v>Ute Mountain Ute Tribe, CO</v>
      </c>
      <c r="B79" s="13">
        <v>221047</v>
      </c>
    </row>
    <row r="80" spans="1:2" ht="12" customHeight="1" x14ac:dyDescent="0.25">
      <c r="A80" s="7" t="str">
        <f>'Pregnant Women Participating'!A80</f>
        <v>Omaha Sioux, NE</v>
      </c>
      <c r="B80" s="13">
        <v>380631</v>
      </c>
    </row>
    <row r="81" spans="1:2" ht="12" customHeight="1" x14ac:dyDescent="0.25">
      <c r="A81" s="7" t="str">
        <f>'Pregnant Women Participating'!A81</f>
        <v>Santee Sioux, NE</v>
      </c>
      <c r="B81" s="13">
        <v>92641</v>
      </c>
    </row>
    <row r="82" spans="1:2" ht="12" customHeight="1" x14ac:dyDescent="0.25">
      <c r="A82" s="7" t="str">
        <f>'Pregnant Women Participating'!A82</f>
        <v>Winnebago Tribe, NE</v>
      </c>
      <c r="B82" s="13">
        <v>236896</v>
      </c>
    </row>
    <row r="83" spans="1:2" ht="12" customHeight="1" x14ac:dyDescent="0.25">
      <c r="A83" s="7" t="str">
        <f>'Pregnant Women Participating'!A83</f>
        <v>Standing Rock Sioux Tribe, ND</v>
      </c>
      <c r="B83" s="13">
        <v>1585772</v>
      </c>
    </row>
    <row r="84" spans="1:2" ht="12" customHeight="1" x14ac:dyDescent="0.25">
      <c r="A84" s="7" t="str">
        <f>'Pregnant Women Participating'!A84</f>
        <v>Three Affiliated Tribes, ND</v>
      </c>
      <c r="B84" s="13">
        <v>439167</v>
      </c>
    </row>
    <row r="85" spans="1:2" ht="12" customHeight="1" x14ac:dyDescent="0.25">
      <c r="A85" s="7" t="str">
        <f>'Pregnant Women Participating'!A85</f>
        <v>Cheyenne River Sioux, SD</v>
      </c>
      <c r="B85" s="13">
        <v>646767</v>
      </c>
    </row>
    <row r="86" spans="1:2" ht="12" customHeight="1" x14ac:dyDescent="0.25">
      <c r="A86" s="7" t="str">
        <f>'Pregnant Women Participating'!A86</f>
        <v>Rosebud Sioux, SD</v>
      </c>
      <c r="B86" s="13">
        <v>923837</v>
      </c>
    </row>
    <row r="87" spans="1:2" ht="12" customHeight="1" x14ac:dyDescent="0.25">
      <c r="A87" s="7" t="str">
        <f>'Pregnant Women Participating'!A87</f>
        <v>Northern Arapahoe, WY</v>
      </c>
      <c r="B87" s="13">
        <v>384595</v>
      </c>
    </row>
    <row r="88" spans="1:2" ht="12" customHeight="1" x14ac:dyDescent="0.25">
      <c r="A88" s="7" t="str">
        <f>'Pregnant Women Participating'!A88</f>
        <v>Shoshone Tribe, WY</v>
      </c>
      <c r="B88" s="13">
        <v>264865</v>
      </c>
    </row>
    <row r="89" spans="1:2" s="17" customFormat="1" ht="24.75" customHeight="1" x14ac:dyDescent="0.25">
      <c r="A89" s="14" t="str">
        <f>'Pregnant Women Participating'!A89</f>
        <v>Mountain Plains</v>
      </c>
      <c r="B89" s="15">
        <v>125180042</v>
      </c>
    </row>
    <row r="90" spans="1:2" ht="12" customHeight="1" x14ac:dyDescent="0.25">
      <c r="A90" s="8" t="str">
        <f>'Pregnant Women Participating'!A90</f>
        <v>Alaska</v>
      </c>
      <c r="B90" s="13">
        <v>6828992</v>
      </c>
    </row>
    <row r="91" spans="1:2" ht="12" customHeight="1" x14ac:dyDescent="0.25">
      <c r="A91" s="8" t="str">
        <f>'Pregnant Women Participating'!A91</f>
        <v>American Samoa</v>
      </c>
      <c r="B91" s="13">
        <v>1840462</v>
      </c>
    </row>
    <row r="92" spans="1:2" ht="12" customHeight="1" x14ac:dyDescent="0.25">
      <c r="A92" s="8" t="str">
        <f>'Pregnant Women Participating'!A92</f>
        <v>California</v>
      </c>
      <c r="B92" s="13">
        <v>357969002</v>
      </c>
    </row>
    <row r="93" spans="1:2" ht="12" customHeight="1" x14ac:dyDescent="0.25">
      <c r="A93" s="8" t="str">
        <f>'Pregnant Women Participating'!A93</f>
        <v>Guam</v>
      </c>
      <c r="B93" s="13">
        <v>3306842</v>
      </c>
    </row>
    <row r="94" spans="1:2" ht="12" customHeight="1" x14ac:dyDescent="0.25">
      <c r="A94" s="8" t="str">
        <f>'Pregnant Women Participating'!A94</f>
        <v>Hawaii</v>
      </c>
      <c r="B94" s="13">
        <v>9655267</v>
      </c>
    </row>
    <row r="95" spans="1:2" ht="12" customHeight="1" x14ac:dyDescent="0.25">
      <c r="A95" s="8" t="str">
        <f>'Pregnant Women Participating'!A95</f>
        <v>Idaho</v>
      </c>
      <c r="B95" s="13">
        <v>9334469</v>
      </c>
    </row>
    <row r="96" spans="1:2" ht="12" customHeight="1" x14ac:dyDescent="0.25">
      <c r="A96" s="8" t="str">
        <f>'Pregnant Women Participating'!A96</f>
        <v>Nevada</v>
      </c>
      <c r="B96" s="13">
        <v>16949411</v>
      </c>
    </row>
    <row r="97" spans="1:2" ht="12" customHeight="1" x14ac:dyDescent="0.25">
      <c r="A97" s="8" t="str">
        <f>'Pregnant Women Participating'!A97</f>
        <v>Oregon</v>
      </c>
      <c r="B97" s="13">
        <v>29093447</v>
      </c>
    </row>
    <row r="98" spans="1:2" ht="12" customHeight="1" x14ac:dyDescent="0.25">
      <c r="A98" s="8" t="str">
        <f>'Pregnant Women Participating'!A98</f>
        <v>Washington</v>
      </c>
      <c r="B98" s="13">
        <v>58198972</v>
      </c>
    </row>
    <row r="99" spans="1:2" ht="12" customHeight="1" x14ac:dyDescent="0.25">
      <c r="A99" s="8" t="str">
        <f>'Pregnant Women Participating'!A99</f>
        <v>Northern Marianas</v>
      </c>
      <c r="B99" s="13">
        <v>1466430</v>
      </c>
    </row>
    <row r="100" spans="1:2" ht="12" customHeight="1" x14ac:dyDescent="0.25">
      <c r="A100" s="8" t="str">
        <f>'Pregnant Women Participating'!A100</f>
        <v>Inter-Tribal Council, NV</v>
      </c>
      <c r="B100" s="13">
        <v>813483</v>
      </c>
    </row>
    <row r="101" spans="1:2" s="17" customFormat="1" ht="24.75" customHeight="1" x14ac:dyDescent="0.25">
      <c r="A101" s="14" t="str">
        <f>'Pregnant Women Participating'!A101</f>
        <v>Western Region</v>
      </c>
      <c r="B101" s="15">
        <v>495456777</v>
      </c>
    </row>
    <row r="102" spans="1:2" s="25" customFormat="1" ht="16.5" customHeight="1" thickBot="1" x14ac:dyDescent="0.3">
      <c r="A102" s="22" t="str">
        <f>'Pregnant Women Participating'!A102</f>
        <v>TOTAL</v>
      </c>
      <c r="B102" s="23">
        <v>2279301496</v>
      </c>
    </row>
    <row r="103" spans="1:2" ht="12.75" customHeight="1" thickTop="1" x14ac:dyDescent="0.25">
      <c r="A103" s="9"/>
    </row>
    <row r="104" spans="1:2" x14ac:dyDescent="0.25">
      <c r="A104" s="9"/>
    </row>
    <row r="105" spans="1:2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13"/>
  <sheetViews>
    <sheetView showGridLines="0" zoomScaleNormal="10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customHeight="1" x14ac:dyDescent="0.3">
      <c r="A2" s="10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" customHeight="1" x14ac:dyDescent="0.25">
      <c r="A3" s="1" t="s">
        <v>141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">
        <v>42</v>
      </c>
      <c r="B6" s="13">
        <v>4484</v>
      </c>
      <c r="C6" s="4">
        <v>4347</v>
      </c>
      <c r="D6" s="4">
        <v>4189</v>
      </c>
      <c r="E6" s="4">
        <v>4391</v>
      </c>
      <c r="F6" s="4">
        <v>4399</v>
      </c>
      <c r="G6" s="4">
        <v>4448</v>
      </c>
      <c r="H6" s="4">
        <v>4644</v>
      </c>
      <c r="I6" s="4">
        <v>4780</v>
      </c>
      <c r="J6" s="4">
        <v>4708</v>
      </c>
      <c r="K6" s="4">
        <v>4792</v>
      </c>
      <c r="L6" s="4">
        <v>4746</v>
      </c>
      <c r="M6" s="4">
        <v>4600</v>
      </c>
      <c r="N6" s="13">
        <f t="shared" ref="N6:N15" si="0">IF(SUM(B6:M6)&gt;0,AVERAGE(B6:M6)," ")</f>
        <v>4544</v>
      </c>
    </row>
    <row r="7" spans="1:14" ht="12" customHeight="1" x14ac:dyDescent="0.25">
      <c r="A7" s="7" t="s">
        <v>43</v>
      </c>
      <c r="B7" s="13">
        <v>1308</v>
      </c>
      <c r="C7" s="4">
        <v>1335</v>
      </c>
      <c r="D7" s="4">
        <v>1269</v>
      </c>
      <c r="E7" s="4">
        <v>1271</v>
      </c>
      <c r="F7" s="4">
        <v>1296</v>
      </c>
      <c r="G7" s="4">
        <v>1338</v>
      </c>
      <c r="H7" s="4">
        <v>1346</v>
      </c>
      <c r="I7" s="4">
        <v>1400</v>
      </c>
      <c r="J7" s="4">
        <v>1409</v>
      </c>
      <c r="K7" s="4">
        <v>1437</v>
      </c>
      <c r="L7" s="4">
        <v>1459</v>
      </c>
      <c r="M7" s="4">
        <v>1439</v>
      </c>
      <c r="N7" s="13">
        <f t="shared" si="0"/>
        <v>1358.9166666666667</v>
      </c>
    </row>
    <row r="8" spans="1:14" ht="12" customHeight="1" x14ac:dyDescent="0.25">
      <c r="A8" s="7" t="s">
        <v>44</v>
      </c>
      <c r="B8" s="13">
        <v>9158</v>
      </c>
      <c r="C8" s="4">
        <v>8984</v>
      </c>
      <c r="D8" s="4">
        <v>8783</v>
      </c>
      <c r="E8" s="4">
        <v>8812</v>
      </c>
      <c r="F8" s="4">
        <v>9097</v>
      </c>
      <c r="G8" s="4">
        <v>9362</v>
      </c>
      <c r="H8" s="4">
        <v>9447</v>
      </c>
      <c r="I8" s="4">
        <v>9658</v>
      </c>
      <c r="J8" s="4">
        <v>9662</v>
      </c>
      <c r="K8" s="4">
        <v>9624</v>
      </c>
      <c r="L8" s="4">
        <v>9630</v>
      </c>
      <c r="M8" s="4">
        <v>9528</v>
      </c>
      <c r="N8" s="13">
        <f t="shared" si="0"/>
        <v>9312.0833333333339</v>
      </c>
    </row>
    <row r="9" spans="1:14" ht="12" customHeight="1" x14ac:dyDescent="0.25">
      <c r="A9" s="7" t="s">
        <v>45</v>
      </c>
      <c r="B9" s="13">
        <v>869</v>
      </c>
      <c r="C9" s="4">
        <v>815</v>
      </c>
      <c r="D9" s="4">
        <v>743</v>
      </c>
      <c r="E9" s="4">
        <v>773</v>
      </c>
      <c r="F9" s="4">
        <v>800</v>
      </c>
      <c r="G9" s="4">
        <v>833</v>
      </c>
      <c r="H9" s="4">
        <v>827</v>
      </c>
      <c r="I9" s="4">
        <v>906</v>
      </c>
      <c r="J9" s="4">
        <v>880</v>
      </c>
      <c r="K9" s="4">
        <v>896</v>
      </c>
      <c r="L9" s="4">
        <v>906</v>
      </c>
      <c r="M9" s="4">
        <v>888</v>
      </c>
      <c r="N9" s="13">
        <f t="shared" si="0"/>
        <v>844.66666666666663</v>
      </c>
    </row>
    <row r="10" spans="1:14" ht="12" customHeight="1" x14ac:dyDescent="0.25">
      <c r="A10" s="7" t="s">
        <v>46</v>
      </c>
      <c r="B10" s="13">
        <v>29924</v>
      </c>
      <c r="C10" s="4">
        <v>29228</v>
      </c>
      <c r="D10" s="4">
        <v>28538</v>
      </c>
      <c r="E10" s="4">
        <v>29504</v>
      </c>
      <c r="F10" s="4">
        <v>30242</v>
      </c>
      <c r="G10" s="4">
        <v>31118</v>
      </c>
      <c r="H10" s="4">
        <v>31212</v>
      </c>
      <c r="I10" s="4">
        <v>31867</v>
      </c>
      <c r="J10" s="4">
        <v>30866</v>
      </c>
      <c r="K10" s="4">
        <v>31430</v>
      </c>
      <c r="L10" s="4">
        <v>31332</v>
      </c>
      <c r="M10" s="4">
        <v>30843</v>
      </c>
      <c r="N10" s="13">
        <f t="shared" si="0"/>
        <v>30508.666666666668</v>
      </c>
    </row>
    <row r="11" spans="1:14" ht="12" customHeight="1" x14ac:dyDescent="0.25">
      <c r="A11" s="7" t="s">
        <v>47</v>
      </c>
      <c r="B11" s="13">
        <v>1409</v>
      </c>
      <c r="C11" s="4">
        <v>1340</v>
      </c>
      <c r="D11" s="4">
        <v>1307</v>
      </c>
      <c r="E11" s="4">
        <v>1335</v>
      </c>
      <c r="F11" s="4">
        <v>1380</v>
      </c>
      <c r="G11" s="4">
        <v>1422</v>
      </c>
      <c r="H11" s="4">
        <v>1462</v>
      </c>
      <c r="I11" s="4">
        <v>1506</v>
      </c>
      <c r="J11" s="4">
        <v>1444</v>
      </c>
      <c r="K11" s="4">
        <v>1460</v>
      </c>
      <c r="L11" s="4">
        <v>1448</v>
      </c>
      <c r="M11" s="4">
        <v>1479</v>
      </c>
      <c r="N11" s="13">
        <f t="shared" si="0"/>
        <v>1416</v>
      </c>
    </row>
    <row r="12" spans="1:14" ht="12" customHeight="1" x14ac:dyDescent="0.25">
      <c r="A12" s="7" t="s">
        <v>48</v>
      </c>
      <c r="B12" s="13">
        <v>758</v>
      </c>
      <c r="C12" s="4">
        <v>761</v>
      </c>
      <c r="D12" s="4">
        <v>740</v>
      </c>
      <c r="E12" s="4">
        <v>753</v>
      </c>
      <c r="F12" s="4">
        <v>736</v>
      </c>
      <c r="G12" s="4">
        <v>734</v>
      </c>
      <c r="H12" s="4">
        <v>717</v>
      </c>
      <c r="I12" s="4">
        <v>718</v>
      </c>
      <c r="J12" s="4">
        <v>717</v>
      </c>
      <c r="K12" s="4">
        <v>713</v>
      </c>
      <c r="L12" s="4">
        <v>706</v>
      </c>
      <c r="M12" s="4">
        <v>689</v>
      </c>
      <c r="N12" s="13">
        <f t="shared" si="0"/>
        <v>728.5</v>
      </c>
    </row>
    <row r="13" spans="1:14" ht="12" customHeight="1" x14ac:dyDescent="0.25">
      <c r="A13" s="7" t="s">
        <v>49</v>
      </c>
      <c r="B13" s="13">
        <v>208</v>
      </c>
      <c r="C13" s="4">
        <v>193</v>
      </c>
      <c r="D13" s="4">
        <v>169</v>
      </c>
      <c r="E13" s="4">
        <v>161</v>
      </c>
      <c r="F13" s="4">
        <v>152</v>
      </c>
      <c r="G13" s="4">
        <v>151</v>
      </c>
      <c r="H13" s="4">
        <v>176</v>
      </c>
      <c r="I13" s="4">
        <v>189</v>
      </c>
      <c r="J13" s="4">
        <v>194</v>
      </c>
      <c r="K13" s="4">
        <v>199</v>
      </c>
      <c r="L13" s="4">
        <v>212</v>
      </c>
      <c r="M13" s="4">
        <v>212</v>
      </c>
      <c r="N13" s="13">
        <f t="shared" si="0"/>
        <v>184.66666666666666</v>
      </c>
    </row>
    <row r="14" spans="1:14" ht="12" customHeight="1" x14ac:dyDescent="0.25">
      <c r="A14" s="7" t="s">
        <v>50</v>
      </c>
      <c r="B14" s="13">
        <v>7</v>
      </c>
      <c r="C14" s="4">
        <v>6</v>
      </c>
      <c r="D14" s="4">
        <v>6</v>
      </c>
      <c r="E14" s="4">
        <v>8</v>
      </c>
      <c r="F14" s="4"/>
      <c r="G14" s="4"/>
      <c r="H14" s="4"/>
      <c r="I14" s="4"/>
      <c r="J14" s="4"/>
      <c r="K14" s="4"/>
      <c r="L14" s="4"/>
      <c r="M14" s="4"/>
      <c r="N14" s="13">
        <f t="shared" si="0"/>
        <v>6.75</v>
      </c>
    </row>
    <row r="15" spans="1:14" ht="12" customHeight="1" x14ac:dyDescent="0.25">
      <c r="A15" s="7" t="s">
        <v>51</v>
      </c>
      <c r="B15" s="13">
        <v>7</v>
      </c>
      <c r="C15" s="4">
        <v>6</v>
      </c>
      <c r="D15" s="4">
        <v>3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2</v>
      </c>
      <c r="K15" s="4">
        <v>2</v>
      </c>
      <c r="L15" s="4">
        <v>2</v>
      </c>
      <c r="M15" s="4">
        <v>2</v>
      </c>
      <c r="N15" s="13">
        <f t="shared" si="0"/>
        <v>2.1666666666666665</v>
      </c>
    </row>
    <row r="16" spans="1:14" s="17" customFormat="1" ht="24.75" customHeight="1" x14ac:dyDescent="0.25">
      <c r="A16" s="14" t="s">
        <v>52</v>
      </c>
      <c r="B16" s="16">
        <v>48132</v>
      </c>
      <c r="C16" s="15">
        <v>47015</v>
      </c>
      <c r="D16" s="15">
        <v>45747</v>
      </c>
      <c r="E16" s="15">
        <v>47009</v>
      </c>
      <c r="F16" s="15">
        <v>48103</v>
      </c>
      <c r="G16" s="15">
        <v>49406</v>
      </c>
      <c r="H16" s="15">
        <v>49831</v>
      </c>
      <c r="I16" s="15">
        <v>51024</v>
      </c>
      <c r="J16" s="15">
        <v>49882</v>
      </c>
      <c r="K16" s="15">
        <v>50553</v>
      </c>
      <c r="L16" s="15">
        <v>50441</v>
      </c>
      <c r="M16" s="15">
        <v>49680</v>
      </c>
      <c r="N16" s="16">
        <f t="shared" ref="N16:N102" si="1">IF(SUM(B16:M16)&gt;0,AVERAGE(B16:M16)," ")</f>
        <v>48901.916666666664</v>
      </c>
    </row>
    <row r="17" spans="1:14" ht="12" customHeight="1" x14ac:dyDescent="0.25">
      <c r="A17" s="7" t="s">
        <v>53</v>
      </c>
      <c r="B17" s="13">
        <v>1871</v>
      </c>
      <c r="C17" s="4">
        <v>1836</v>
      </c>
      <c r="D17" s="4">
        <v>1728</v>
      </c>
      <c r="E17" s="4">
        <v>1747</v>
      </c>
      <c r="F17" s="4">
        <v>1807</v>
      </c>
      <c r="G17" s="4">
        <v>1880</v>
      </c>
      <c r="H17" s="4">
        <v>1931</v>
      </c>
      <c r="I17" s="4">
        <v>2020</v>
      </c>
      <c r="J17" s="4">
        <v>2029</v>
      </c>
      <c r="K17" s="4">
        <v>1930</v>
      </c>
      <c r="L17" s="4">
        <v>1933</v>
      </c>
      <c r="M17" s="4">
        <v>1801</v>
      </c>
      <c r="N17" s="13">
        <f t="shared" si="1"/>
        <v>1876.0833333333333</v>
      </c>
    </row>
    <row r="18" spans="1:14" ht="12" customHeight="1" x14ac:dyDescent="0.25">
      <c r="A18" s="7" t="s">
        <v>54</v>
      </c>
      <c r="B18" s="13">
        <v>981</v>
      </c>
      <c r="C18" s="4">
        <v>973</v>
      </c>
      <c r="D18" s="4">
        <v>912</v>
      </c>
      <c r="E18" s="4">
        <v>888</v>
      </c>
      <c r="F18" s="4">
        <v>905</v>
      </c>
      <c r="G18" s="4">
        <v>938</v>
      </c>
      <c r="H18" s="4">
        <v>963</v>
      </c>
      <c r="I18" s="4">
        <v>938</v>
      </c>
      <c r="J18" s="4">
        <v>916</v>
      </c>
      <c r="K18" s="4">
        <v>876</v>
      </c>
      <c r="L18" s="4">
        <v>855</v>
      </c>
      <c r="M18" s="4">
        <v>862</v>
      </c>
      <c r="N18" s="13">
        <f t="shared" si="1"/>
        <v>917.25</v>
      </c>
    </row>
    <row r="19" spans="1:14" ht="12" customHeight="1" x14ac:dyDescent="0.25">
      <c r="A19" s="7" t="s">
        <v>55</v>
      </c>
      <c r="B19" s="13">
        <v>10734</v>
      </c>
      <c r="C19" s="4">
        <v>10588</v>
      </c>
      <c r="D19" s="4">
        <v>10263</v>
      </c>
      <c r="E19" s="4">
        <v>10262</v>
      </c>
      <c r="F19" s="4">
        <v>10607</v>
      </c>
      <c r="G19" s="4">
        <v>10915</v>
      </c>
      <c r="H19" s="4">
        <v>11111</v>
      </c>
      <c r="I19" s="4">
        <v>11447</v>
      </c>
      <c r="J19" s="4">
        <v>11444</v>
      </c>
      <c r="K19" s="4">
        <v>11538</v>
      </c>
      <c r="L19" s="4">
        <v>11653</v>
      </c>
      <c r="M19" s="4">
        <v>11438</v>
      </c>
      <c r="N19" s="13">
        <f t="shared" si="1"/>
        <v>11000</v>
      </c>
    </row>
    <row r="20" spans="1:14" ht="12" customHeight="1" x14ac:dyDescent="0.25">
      <c r="A20" s="7" t="s">
        <v>56</v>
      </c>
      <c r="B20" s="13">
        <v>10664</v>
      </c>
      <c r="C20" s="4">
        <v>10980</v>
      </c>
      <c r="D20" s="4">
        <v>10775</v>
      </c>
      <c r="E20" s="4">
        <v>10659</v>
      </c>
      <c r="F20" s="4">
        <v>11010</v>
      </c>
      <c r="G20" s="4">
        <v>11294</v>
      </c>
      <c r="H20" s="4">
        <v>11727</v>
      </c>
      <c r="I20" s="4">
        <v>11848</v>
      </c>
      <c r="J20" s="4">
        <v>11947</v>
      </c>
      <c r="K20" s="4">
        <v>12252</v>
      </c>
      <c r="L20" s="4">
        <v>12091</v>
      </c>
      <c r="M20" s="4">
        <v>12005</v>
      </c>
      <c r="N20" s="13">
        <f t="shared" si="1"/>
        <v>11437.666666666666</v>
      </c>
    </row>
    <row r="21" spans="1:14" ht="12" customHeight="1" x14ac:dyDescent="0.25">
      <c r="A21" s="7" t="s">
        <v>57</v>
      </c>
      <c r="B21" s="13">
        <v>12768</v>
      </c>
      <c r="C21" s="4">
        <v>12583</v>
      </c>
      <c r="D21" s="4">
        <v>12260</v>
      </c>
      <c r="E21" s="4">
        <v>12173</v>
      </c>
      <c r="F21" s="4">
        <v>12790</v>
      </c>
      <c r="G21" s="4">
        <v>13338</v>
      </c>
      <c r="H21" s="4">
        <v>13692</v>
      </c>
      <c r="I21" s="4">
        <v>14053</v>
      </c>
      <c r="J21" s="4">
        <v>13853</v>
      </c>
      <c r="K21" s="4">
        <v>13527</v>
      </c>
      <c r="L21" s="4">
        <v>13536</v>
      </c>
      <c r="M21" s="4">
        <v>13248</v>
      </c>
      <c r="N21" s="13">
        <f t="shared" si="1"/>
        <v>13151.75</v>
      </c>
    </row>
    <row r="22" spans="1:14" ht="12" customHeight="1" x14ac:dyDescent="0.25">
      <c r="A22" s="7" t="s">
        <v>58</v>
      </c>
      <c r="B22" s="13">
        <v>8355</v>
      </c>
      <c r="C22" s="4">
        <v>7998</v>
      </c>
      <c r="D22" s="4">
        <v>7683</v>
      </c>
      <c r="E22" s="4">
        <v>7682</v>
      </c>
      <c r="F22" s="4">
        <v>7723</v>
      </c>
      <c r="G22" s="4">
        <v>7942</v>
      </c>
      <c r="H22" s="4">
        <v>8146</v>
      </c>
      <c r="I22" s="4">
        <v>8267</v>
      </c>
      <c r="J22" s="4">
        <v>8417</v>
      </c>
      <c r="K22" s="4">
        <v>8461</v>
      </c>
      <c r="L22" s="4">
        <v>8593</v>
      </c>
      <c r="M22" s="4">
        <v>8473</v>
      </c>
      <c r="N22" s="13">
        <f t="shared" si="1"/>
        <v>8145</v>
      </c>
    </row>
    <row r="23" spans="1:14" ht="12" customHeight="1" x14ac:dyDescent="0.25">
      <c r="A23" s="7" t="s">
        <v>59</v>
      </c>
      <c r="B23" s="13">
        <v>8733</v>
      </c>
      <c r="C23" s="4">
        <v>8303</v>
      </c>
      <c r="D23" s="4">
        <v>7966</v>
      </c>
      <c r="E23" s="4">
        <v>8106</v>
      </c>
      <c r="F23" s="4">
        <v>8320</v>
      </c>
      <c r="G23" s="4">
        <v>8599</v>
      </c>
      <c r="H23" s="4">
        <v>8873</v>
      </c>
      <c r="I23" s="4">
        <v>9127</v>
      </c>
      <c r="J23" s="4">
        <v>9015</v>
      </c>
      <c r="K23" s="4">
        <v>9258</v>
      </c>
      <c r="L23" s="4">
        <v>9143</v>
      </c>
      <c r="M23" s="4">
        <v>8868</v>
      </c>
      <c r="N23" s="13">
        <f t="shared" si="1"/>
        <v>8692.5833333333339</v>
      </c>
    </row>
    <row r="24" spans="1:14" ht="12" customHeight="1" x14ac:dyDescent="0.25">
      <c r="A24" s="7" t="s">
        <v>60</v>
      </c>
      <c r="B24" s="13">
        <v>3071</v>
      </c>
      <c r="C24" s="4">
        <v>2957</v>
      </c>
      <c r="D24" s="4">
        <v>2823</v>
      </c>
      <c r="E24" s="4">
        <v>2827</v>
      </c>
      <c r="F24" s="4">
        <v>2857</v>
      </c>
      <c r="G24" s="4">
        <v>2922</v>
      </c>
      <c r="H24" s="4">
        <v>2917</v>
      </c>
      <c r="I24" s="4">
        <v>2909</v>
      </c>
      <c r="J24" s="4">
        <v>2918</v>
      </c>
      <c r="K24" s="4">
        <v>3020</v>
      </c>
      <c r="L24" s="4">
        <v>3121</v>
      </c>
      <c r="M24" s="4">
        <v>3093</v>
      </c>
      <c r="N24" s="13">
        <f t="shared" si="1"/>
        <v>2952.9166666666665</v>
      </c>
    </row>
    <row r="25" spans="1:14" s="17" customFormat="1" ht="24.75" customHeight="1" x14ac:dyDescent="0.25">
      <c r="A25" s="14" t="s">
        <v>61</v>
      </c>
      <c r="B25" s="16">
        <v>57177</v>
      </c>
      <c r="C25" s="15">
        <v>56218</v>
      </c>
      <c r="D25" s="15">
        <v>54410</v>
      </c>
      <c r="E25" s="15">
        <v>54344</v>
      </c>
      <c r="F25" s="15">
        <v>56019</v>
      </c>
      <c r="G25" s="15">
        <v>57828</v>
      </c>
      <c r="H25" s="15">
        <v>59360</v>
      </c>
      <c r="I25" s="15">
        <v>60609</v>
      </c>
      <c r="J25" s="15">
        <v>60539</v>
      </c>
      <c r="K25" s="15">
        <v>60862</v>
      </c>
      <c r="L25" s="15">
        <v>60925</v>
      </c>
      <c r="M25" s="15">
        <v>59788</v>
      </c>
      <c r="N25" s="16">
        <f t="shared" si="1"/>
        <v>58173.25</v>
      </c>
    </row>
    <row r="26" spans="1:14" ht="12" customHeight="1" x14ac:dyDescent="0.25">
      <c r="A26" s="7" t="s">
        <v>62</v>
      </c>
      <c r="B26" s="13">
        <v>11550</v>
      </c>
      <c r="C26" s="4">
        <v>10932</v>
      </c>
      <c r="D26" s="4">
        <v>10493</v>
      </c>
      <c r="E26" s="4">
        <v>10362</v>
      </c>
      <c r="F26" s="4">
        <v>10377</v>
      </c>
      <c r="G26" s="4">
        <v>10579</v>
      </c>
      <c r="H26" s="4">
        <v>10694</v>
      </c>
      <c r="I26" s="4">
        <v>11140</v>
      </c>
      <c r="J26" s="4">
        <v>11291</v>
      </c>
      <c r="K26" s="4">
        <v>11599</v>
      </c>
      <c r="L26" s="4">
        <v>11597</v>
      </c>
      <c r="M26" s="4">
        <v>11300</v>
      </c>
      <c r="N26" s="13">
        <f t="shared" si="1"/>
        <v>10992.833333333334</v>
      </c>
    </row>
    <row r="27" spans="1:14" ht="12" customHeight="1" x14ac:dyDescent="0.25">
      <c r="A27" s="7" t="s">
        <v>63</v>
      </c>
      <c r="B27" s="13">
        <v>34192</v>
      </c>
      <c r="C27" s="4">
        <v>32772</v>
      </c>
      <c r="D27" s="4">
        <v>31416</v>
      </c>
      <c r="E27" s="4">
        <v>31423</v>
      </c>
      <c r="F27" s="4">
        <v>32289</v>
      </c>
      <c r="G27" s="4">
        <v>34283</v>
      </c>
      <c r="H27" s="4">
        <v>33892</v>
      </c>
      <c r="I27" s="4">
        <v>34908</v>
      </c>
      <c r="J27" s="4">
        <v>35859</v>
      </c>
      <c r="K27" s="4">
        <v>36573</v>
      </c>
      <c r="L27" s="4">
        <v>36832</v>
      </c>
      <c r="M27" s="4">
        <v>36164</v>
      </c>
      <c r="N27" s="13">
        <f t="shared" si="1"/>
        <v>34216.916666666664</v>
      </c>
    </row>
    <row r="28" spans="1:14" ht="12" customHeight="1" x14ac:dyDescent="0.25">
      <c r="A28" s="7" t="s">
        <v>64</v>
      </c>
      <c r="B28" s="13">
        <v>21276</v>
      </c>
      <c r="C28" s="4">
        <v>20449</v>
      </c>
      <c r="D28" s="4">
        <v>20016</v>
      </c>
      <c r="E28" s="4">
        <v>21065</v>
      </c>
      <c r="F28" s="4">
        <v>21176</v>
      </c>
      <c r="G28" s="4">
        <v>21599</v>
      </c>
      <c r="H28" s="4">
        <v>22039</v>
      </c>
      <c r="I28" s="4">
        <v>22304</v>
      </c>
      <c r="J28" s="4">
        <v>22621</v>
      </c>
      <c r="K28" s="4">
        <v>23496</v>
      </c>
      <c r="L28" s="4">
        <v>23658</v>
      </c>
      <c r="M28" s="4">
        <v>22921</v>
      </c>
      <c r="N28" s="13">
        <f t="shared" si="1"/>
        <v>21885</v>
      </c>
    </row>
    <row r="29" spans="1:14" ht="12" customHeight="1" x14ac:dyDescent="0.25">
      <c r="A29" s="7" t="s">
        <v>65</v>
      </c>
      <c r="B29" s="13">
        <v>8795</v>
      </c>
      <c r="C29" s="4">
        <v>8581</v>
      </c>
      <c r="D29" s="4">
        <v>8253</v>
      </c>
      <c r="E29" s="4">
        <v>8698</v>
      </c>
      <c r="F29" s="4">
        <v>9033</v>
      </c>
      <c r="G29" s="4">
        <v>9255</v>
      </c>
      <c r="H29" s="4">
        <v>9465</v>
      </c>
      <c r="I29" s="4">
        <v>9639</v>
      </c>
      <c r="J29" s="4">
        <v>9680</v>
      </c>
      <c r="K29" s="4">
        <v>9780</v>
      </c>
      <c r="L29" s="4">
        <v>9718</v>
      </c>
      <c r="M29" s="4">
        <v>9548</v>
      </c>
      <c r="N29" s="13">
        <f t="shared" si="1"/>
        <v>9203.75</v>
      </c>
    </row>
    <row r="30" spans="1:14" ht="12" customHeight="1" x14ac:dyDescent="0.25">
      <c r="A30" s="7" t="s">
        <v>66</v>
      </c>
      <c r="B30" s="13">
        <v>4182</v>
      </c>
      <c r="C30" s="4">
        <v>4624</v>
      </c>
      <c r="D30" s="4">
        <v>4270</v>
      </c>
      <c r="E30" s="4">
        <v>3857</v>
      </c>
      <c r="F30" s="4">
        <v>4037</v>
      </c>
      <c r="G30" s="4">
        <v>4089</v>
      </c>
      <c r="H30" s="4">
        <v>4648</v>
      </c>
      <c r="I30" s="4">
        <v>4979</v>
      </c>
      <c r="J30" s="4">
        <v>4954</v>
      </c>
      <c r="K30" s="4">
        <v>5354</v>
      </c>
      <c r="L30" s="4">
        <v>5382</v>
      </c>
      <c r="M30" s="4">
        <v>5016</v>
      </c>
      <c r="N30" s="13">
        <f t="shared" si="1"/>
        <v>4616</v>
      </c>
    </row>
    <row r="31" spans="1:14" ht="12" customHeight="1" x14ac:dyDescent="0.25">
      <c r="A31" s="7" t="s">
        <v>67</v>
      </c>
      <c r="B31" s="13">
        <v>19090</v>
      </c>
      <c r="C31" s="4">
        <v>18489</v>
      </c>
      <c r="D31" s="4">
        <v>17867</v>
      </c>
      <c r="E31" s="4">
        <v>18706</v>
      </c>
      <c r="F31" s="4">
        <v>19383</v>
      </c>
      <c r="G31" s="4">
        <v>19952</v>
      </c>
      <c r="H31" s="4">
        <v>20373</v>
      </c>
      <c r="I31" s="4">
        <v>20738</v>
      </c>
      <c r="J31" s="4">
        <v>20885</v>
      </c>
      <c r="K31" s="4">
        <v>21643</v>
      </c>
      <c r="L31" s="4">
        <v>21909</v>
      </c>
      <c r="M31" s="4">
        <v>21637</v>
      </c>
      <c r="N31" s="13">
        <f t="shared" si="1"/>
        <v>20056</v>
      </c>
    </row>
    <row r="32" spans="1:14" ht="12" customHeight="1" x14ac:dyDescent="0.25">
      <c r="A32" s="7" t="s">
        <v>68</v>
      </c>
      <c r="B32" s="13">
        <v>8135</v>
      </c>
      <c r="C32" s="4">
        <v>7885</v>
      </c>
      <c r="D32" s="4">
        <v>7548</v>
      </c>
      <c r="E32" s="4">
        <v>7799</v>
      </c>
      <c r="F32" s="4">
        <v>7818</v>
      </c>
      <c r="G32" s="4">
        <v>8000</v>
      </c>
      <c r="H32" s="4">
        <v>8140</v>
      </c>
      <c r="I32" s="4">
        <v>8443</v>
      </c>
      <c r="J32" s="4">
        <v>8500</v>
      </c>
      <c r="K32" s="4">
        <v>8764</v>
      </c>
      <c r="L32" s="4">
        <v>8658</v>
      </c>
      <c r="M32" s="4">
        <v>8291</v>
      </c>
      <c r="N32" s="13">
        <f t="shared" si="1"/>
        <v>8165.083333333333</v>
      </c>
    </row>
    <row r="33" spans="1:14" ht="12" customHeight="1" x14ac:dyDescent="0.25">
      <c r="A33" s="7" t="s">
        <v>69</v>
      </c>
      <c r="B33" s="13">
        <v>13031</v>
      </c>
      <c r="C33" s="4">
        <v>12510</v>
      </c>
      <c r="D33" s="4">
        <v>12000</v>
      </c>
      <c r="E33" s="4">
        <v>12207</v>
      </c>
      <c r="F33" s="4">
        <v>12713</v>
      </c>
      <c r="G33" s="4">
        <v>13117</v>
      </c>
      <c r="H33" s="4">
        <v>13537</v>
      </c>
      <c r="I33" s="4">
        <v>14015</v>
      </c>
      <c r="J33" s="4">
        <v>13985</v>
      </c>
      <c r="K33" s="4">
        <v>14266</v>
      </c>
      <c r="L33" s="4">
        <v>14213</v>
      </c>
      <c r="M33" s="4">
        <v>14129</v>
      </c>
      <c r="N33" s="13">
        <f t="shared" si="1"/>
        <v>13310.25</v>
      </c>
    </row>
    <row r="34" spans="1:14" ht="12" customHeight="1" x14ac:dyDescent="0.25">
      <c r="A34" s="7" t="s">
        <v>70</v>
      </c>
      <c r="B34" s="13">
        <v>57</v>
      </c>
      <c r="C34" s="4">
        <v>63</v>
      </c>
      <c r="D34" s="4">
        <v>50</v>
      </c>
      <c r="E34" s="4">
        <v>58</v>
      </c>
      <c r="F34" s="4">
        <v>58</v>
      </c>
      <c r="G34" s="4">
        <v>57</v>
      </c>
      <c r="H34" s="4">
        <v>72</v>
      </c>
      <c r="I34" s="4">
        <v>69</v>
      </c>
      <c r="J34" s="4">
        <v>65</v>
      </c>
      <c r="K34" s="4">
        <v>60</v>
      </c>
      <c r="L34" s="4">
        <v>60</v>
      </c>
      <c r="M34" s="4">
        <v>54</v>
      </c>
      <c r="N34" s="13">
        <f t="shared" si="1"/>
        <v>60.25</v>
      </c>
    </row>
    <row r="35" spans="1:14" ht="12" customHeight="1" x14ac:dyDescent="0.25">
      <c r="A35" s="7" t="s">
        <v>71</v>
      </c>
      <c r="B35" s="13">
        <v>37</v>
      </c>
      <c r="C35" s="4">
        <v>37</v>
      </c>
      <c r="D35" s="4">
        <v>34</v>
      </c>
      <c r="E35" s="4">
        <v>45</v>
      </c>
      <c r="F35" s="4">
        <v>45</v>
      </c>
      <c r="G35" s="4">
        <v>42</v>
      </c>
      <c r="H35" s="4">
        <v>45</v>
      </c>
      <c r="I35" s="4">
        <v>45</v>
      </c>
      <c r="J35" s="4">
        <v>45</v>
      </c>
      <c r="K35" s="4">
        <v>40</v>
      </c>
      <c r="L35" s="4">
        <v>40</v>
      </c>
      <c r="M35" s="4">
        <v>45</v>
      </c>
      <c r="N35" s="13">
        <f t="shared" si="1"/>
        <v>41.666666666666664</v>
      </c>
    </row>
    <row r="36" spans="1:14" s="17" customFormat="1" ht="24.75" customHeight="1" x14ac:dyDescent="0.25">
      <c r="A36" s="14" t="s">
        <v>72</v>
      </c>
      <c r="B36" s="16">
        <v>120345</v>
      </c>
      <c r="C36" s="15">
        <v>116342</v>
      </c>
      <c r="D36" s="15">
        <v>111947</v>
      </c>
      <c r="E36" s="15">
        <v>114220</v>
      </c>
      <c r="F36" s="15">
        <v>116929</v>
      </c>
      <c r="G36" s="15">
        <v>120973</v>
      </c>
      <c r="H36" s="15">
        <v>122905</v>
      </c>
      <c r="I36" s="15">
        <v>126280</v>
      </c>
      <c r="J36" s="15">
        <v>127885</v>
      </c>
      <c r="K36" s="15">
        <v>131575</v>
      </c>
      <c r="L36" s="15">
        <v>132067</v>
      </c>
      <c r="M36" s="15">
        <v>129105</v>
      </c>
      <c r="N36" s="16">
        <f t="shared" si="1"/>
        <v>122547.75</v>
      </c>
    </row>
    <row r="37" spans="1:14" ht="12" customHeight="1" x14ac:dyDescent="0.25">
      <c r="A37" s="7" t="s">
        <v>73</v>
      </c>
      <c r="B37" s="13">
        <v>15202</v>
      </c>
      <c r="C37" s="4">
        <v>14569</v>
      </c>
      <c r="D37" s="4">
        <v>14087</v>
      </c>
      <c r="E37" s="4">
        <v>14933</v>
      </c>
      <c r="F37" s="4">
        <v>15163</v>
      </c>
      <c r="G37" s="4">
        <v>15531</v>
      </c>
      <c r="H37" s="4">
        <v>15838</v>
      </c>
      <c r="I37" s="4">
        <v>16089</v>
      </c>
      <c r="J37" s="4">
        <v>16003</v>
      </c>
      <c r="K37" s="4">
        <v>16299</v>
      </c>
      <c r="L37" s="4">
        <v>16429</v>
      </c>
      <c r="M37" s="4">
        <v>16226</v>
      </c>
      <c r="N37" s="13">
        <f t="shared" si="1"/>
        <v>15530.75</v>
      </c>
    </row>
    <row r="38" spans="1:14" ht="12" customHeight="1" x14ac:dyDescent="0.25">
      <c r="A38" s="7" t="s">
        <v>74</v>
      </c>
      <c r="B38" s="13">
        <v>10962</v>
      </c>
      <c r="C38" s="4">
        <v>10679</v>
      </c>
      <c r="D38" s="4">
        <v>10309</v>
      </c>
      <c r="E38" s="4">
        <v>10655</v>
      </c>
      <c r="F38" s="4">
        <v>10911</v>
      </c>
      <c r="G38" s="4">
        <v>11133</v>
      </c>
      <c r="H38" s="4">
        <v>11340</v>
      </c>
      <c r="I38" s="4">
        <v>11639</v>
      </c>
      <c r="J38" s="4">
        <v>11513</v>
      </c>
      <c r="K38" s="4">
        <v>11871</v>
      </c>
      <c r="L38" s="4">
        <v>11820</v>
      </c>
      <c r="M38" s="4">
        <v>11400</v>
      </c>
      <c r="N38" s="13">
        <f t="shared" si="1"/>
        <v>11186</v>
      </c>
    </row>
    <row r="39" spans="1:14" ht="12" customHeight="1" x14ac:dyDescent="0.25">
      <c r="A39" s="7" t="s">
        <v>75</v>
      </c>
      <c r="B39" s="13">
        <v>4548</v>
      </c>
      <c r="C39" s="4">
        <v>4491</v>
      </c>
      <c r="D39" s="4">
        <v>4409</v>
      </c>
      <c r="E39" s="4">
        <v>4366</v>
      </c>
      <c r="F39" s="4">
        <v>4458</v>
      </c>
      <c r="G39" s="4">
        <v>4578</v>
      </c>
      <c r="H39" s="4">
        <v>4661</v>
      </c>
      <c r="I39" s="4">
        <v>4688</v>
      </c>
      <c r="J39" s="4">
        <v>4690</v>
      </c>
      <c r="K39" s="4">
        <v>4694</v>
      </c>
      <c r="L39" s="4">
        <v>4769</v>
      </c>
      <c r="M39" s="4">
        <v>4692</v>
      </c>
      <c r="N39" s="13">
        <f t="shared" si="1"/>
        <v>4587</v>
      </c>
    </row>
    <row r="40" spans="1:14" ht="12" customHeight="1" x14ac:dyDescent="0.25">
      <c r="A40" s="7" t="s">
        <v>76</v>
      </c>
      <c r="B40" s="13">
        <v>16743</v>
      </c>
      <c r="C40" s="4">
        <v>16052</v>
      </c>
      <c r="D40" s="4">
        <v>15500</v>
      </c>
      <c r="E40" s="4">
        <v>15867</v>
      </c>
      <c r="F40" s="4">
        <v>15934</v>
      </c>
      <c r="G40" s="4">
        <v>15945</v>
      </c>
      <c r="H40" s="4">
        <v>16242</v>
      </c>
      <c r="I40" s="4">
        <v>16254</v>
      </c>
      <c r="J40" s="4">
        <v>16183</v>
      </c>
      <c r="K40" s="4">
        <v>16499</v>
      </c>
      <c r="L40" s="4">
        <v>16502</v>
      </c>
      <c r="M40" s="4">
        <v>16414</v>
      </c>
      <c r="N40" s="13">
        <f t="shared" si="1"/>
        <v>16177.916666666666</v>
      </c>
    </row>
    <row r="41" spans="1:14" ht="12" customHeight="1" x14ac:dyDescent="0.25">
      <c r="A41" s="7" t="s">
        <v>77</v>
      </c>
      <c r="B41" s="13">
        <v>7623</v>
      </c>
      <c r="C41" s="4">
        <v>7512</v>
      </c>
      <c r="D41" s="4">
        <v>7572</v>
      </c>
      <c r="E41" s="4">
        <v>7823</v>
      </c>
      <c r="F41" s="4">
        <v>7829</v>
      </c>
      <c r="G41" s="4">
        <v>7943</v>
      </c>
      <c r="H41" s="4">
        <v>8050</v>
      </c>
      <c r="I41" s="4">
        <v>8235</v>
      </c>
      <c r="J41" s="4">
        <v>8043</v>
      </c>
      <c r="K41" s="4">
        <v>8218</v>
      </c>
      <c r="L41" s="4">
        <v>8235</v>
      </c>
      <c r="M41" s="4">
        <v>8092</v>
      </c>
      <c r="N41" s="13">
        <f t="shared" si="1"/>
        <v>7931.25</v>
      </c>
    </row>
    <row r="42" spans="1:14" ht="12" customHeight="1" x14ac:dyDescent="0.25">
      <c r="A42" s="7" t="s">
        <v>78</v>
      </c>
      <c r="B42" s="13">
        <v>13004</v>
      </c>
      <c r="C42" s="4">
        <v>12721</v>
      </c>
      <c r="D42" s="4">
        <v>12289</v>
      </c>
      <c r="E42" s="4">
        <v>12358</v>
      </c>
      <c r="F42" s="4">
        <v>12848</v>
      </c>
      <c r="G42" s="4">
        <v>13064</v>
      </c>
      <c r="H42" s="4">
        <v>13271</v>
      </c>
      <c r="I42" s="4">
        <v>13548</v>
      </c>
      <c r="J42" s="4">
        <v>13456</v>
      </c>
      <c r="K42" s="4">
        <v>13333</v>
      </c>
      <c r="L42" s="4">
        <v>13241</v>
      </c>
      <c r="M42" s="4">
        <v>13098</v>
      </c>
      <c r="N42" s="13">
        <f t="shared" si="1"/>
        <v>13019.25</v>
      </c>
    </row>
    <row r="43" spans="1:14" ht="12" customHeight="1" x14ac:dyDescent="0.25">
      <c r="A43" s="7" t="s">
        <v>79</v>
      </c>
      <c r="B43" s="13">
        <v>6856</v>
      </c>
      <c r="C43" s="4">
        <v>6798</v>
      </c>
      <c r="D43" s="4">
        <v>6613</v>
      </c>
      <c r="E43" s="4">
        <v>6770</v>
      </c>
      <c r="F43" s="4">
        <v>6875</v>
      </c>
      <c r="G43" s="4">
        <v>6974</v>
      </c>
      <c r="H43" s="4">
        <v>7052</v>
      </c>
      <c r="I43" s="4">
        <v>7120</v>
      </c>
      <c r="J43" s="4">
        <v>7124</v>
      </c>
      <c r="K43" s="4">
        <v>7263</v>
      </c>
      <c r="L43" s="4">
        <v>7238</v>
      </c>
      <c r="M43" s="4">
        <v>7188</v>
      </c>
      <c r="N43" s="13">
        <f t="shared" si="1"/>
        <v>6989.25</v>
      </c>
    </row>
    <row r="44" spans="1:14" s="17" customFormat="1" ht="24.75" customHeight="1" x14ac:dyDescent="0.25">
      <c r="A44" s="14" t="s">
        <v>80</v>
      </c>
      <c r="B44" s="16">
        <v>74938</v>
      </c>
      <c r="C44" s="15">
        <v>72822</v>
      </c>
      <c r="D44" s="15">
        <v>70779</v>
      </c>
      <c r="E44" s="15">
        <v>72772</v>
      </c>
      <c r="F44" s="15">
        <v>74018</v>
      </c>
      <c r="G44" s="15">
        <v>75168</v>
      </c>
      <c r="H44" s="15">
        <v>76454</v>
      </c>
      <c r="I44" s="15">
        <v>77573</v>
      </c>
      <c r="J44" s="15">
        <v>77012</v>
      </c>
      <c r="K44" s="15">
        <v>78177</v>
      </c>
      <c r="L44" s="15">
        <v>78234</v>
      </c>
      <c r="M44" s="15">
        <v>77110</v>
      </c>
      <c r="N44" s="16">
        <f t="shared" si="1"/>
        <v>75421.416666666672</v>
      </c>
    </row>
    <row r="45" spans="1:14" ht="12" customHeight="1" x14ac:dyDescent="0.25">
      <c r="A45" s="7" t="s">
        <v>81</v>
      </c>
      <c r="B45" s="13">
        <v>9522</v>
      </c>
      <c r="C45" s="4">
        <v>9087</v>
      </c>
      <c r="D45" s="4">
        <v>8464</v>
      </c>
      <c r="E45" s="4">
        <v>8382</v>
      </c>
      <c r="F45" s="4">
        <v>8780</v>
      </c>
      <c r="G45" s="4">
        <v>9304</v>
      </c>
      <c r="H45" s="4">
        <v>9883</v>
      </c>
      <c r="I45" s="4">
        <v>10284</v>
      </c>
      <c r="J45" s="4">
        <v>10792</v>
      </c>
      <c r="K45" s="4">
        <v>10911</v>
      </c>
      <c r="L45" s="4">
        <v>10961</v>
      </c>
      <c r="M45" s="4">
        <v>10594</v>
      </c>
      <c r="N45" s="13">
        <f t="shared" si="1"/>
        <v>9747</v>
      </c>
    </row>
    <row r="46" spans="1:14" ht="12" customHeight="1" x14ac:dyDescent="0.25">
      <c r="A46" s="7" t="s">
        <v>82</v>
      </c>
      <c r="B46" s="13">
        <v>5882</v>
      </c>
      <c r="C46" s="4">
        <v>6101</v>
      </c>
      <c r="D46" s="4">
        <v>5716</v>
      </c>
      <c r="E46" s="4">
        <v>5864</v>
      </c>
      <c r="F46" s="4">
        <v>6019</v>
      </c>
      <c r="G46" s="4">
        <v>6218</v>
      </c>
      <c r="H46" s="4">
        <v>6470</v>
      </c>
      <c r="I46" s="4">
        <v>6643</v>
      </c>
      <c r="J46" s="4">
        <v>6741</v>
      </c>
      <c r="K46" s="4">
        <v>6845</v>
      </c>
      <c r="L46" s="4">
        <v>6860</v>
      </c>
      <c r="M46" s="4">
        <v>6785</v>
      </c>
      <c r="N46" s="13">
        <f t="shared" si="1"/>
        <v>6345.333333333333</v>
      </c>
    </row>
    <row r="47" spans="1:14" ht="12" customHeight="1" x14ac:dyDescent="0.25">
      <c r="A47" s="7" t="s">
        <v>83</v>
      </c>
      <c r="B47" s="13">
        <v>9342</v>
      </c>
      <c r="C47" s="4">
        <v>8816</v>
      </c>
      <c r="D47" s="4">
        <v>8382</v>
      </c>
      <c r="E47" s="4">
        <v>8253</v>
      </c>
      <c r="F47" s="4">
        <v>8459</v>
      </c>
      <c r="G47" s="4">
        <v>8836</v>
      </c>
      <c r="H47" s="4">
        <v>9168</v>
      </c>
      <c r="I47" s="4">
        <v>9553</v>
      </c>
      <c r="J47" s="4">
        <v>10019</v>
      </c>
      <c r="K47" s="4">
        <v>10230</v>
      </c>
      <c r="L47" s="4">
        <v>10414</v>
      </c>
      <c r="M47" s="4">
        <v>9931</v>
      </c>
      <c r="N47" s="13">
        <f t="shared" si="1"/>
        <v>9283.5833333333339</v>
      </c>
    </row>
    <row r="48" spans="1:14" ht="12" customHeight="1" x14ac:dyDescent="0.25">
      <c r="A48" s="7" t="s">
        <v>84</v>
      </c>
      <c r="B48" s="13">
        <v>3171</v>
      </c>
      <c r="C48" s="4">
        <v>3087</v>
      </c>
      <c r="D48" s="4">
        <v>2926</v>
      </c>
      <c r="E48" s="4">
        <v>3082</v>
      </c>
      <c r="F48" s="4">
        <v>3180</v>
      </c>
      <c r="G48" s="4">
        <v>3243</v>
      </c>
      <c r="H48" s="4">
        <v>3279</v>
      </c>
      <c r="I48" s="4">
        <v>3336</v>
      </c>
      <c r="J48" s="4">
        <v>3366</v>
      </c>
      <c r="K48" s="4">
        <v>3557</v>
      </c>
      <c r="L48" s="4">
        <v>3713</v>
      </c>
      <c r="M48" s="4">
        <v>3693</v>
      </c>
      <c r="N48" s="13">
        <f t="shared" si="1"/>
        <v>3302.75</v>
      </c>
    </row>
    <row r="49" spans="1:14" ht="12" customHeight="1" x14ac:dyDescent="0.25">
      <c r="A49" s="7" t="s">
        <v>85</v>
      </c>
      <c r="B49" s="13">
        <v>8069</v>
      </c>
      <c r="C49" s="4">
        <v>7834</v>
      </c>
      <c r="D49" s="4">
        <v>7584</v>
      </c>
      <c r="E49" s="4">
        <v>7870</v>
      </c>
      <c r="F49" s="4">
        <v>8052</v>
      </c>
      <c r="G49" s="4">
        <v>8241</v>
      </c>
      <c r="H49" s="4">
        <v>8322</v>
      </c>
      <c r="I49" s="4">
        <v>8397</v>
      </c>
      <c r="J49" s="4">
        <v>8423</v>
      </c>
      <c r="K49" s="4">
        <v>8503</v>
      </c>
      <c r="L49" s="4">
        <v>8682</v>
      </c>
      <c r="M49" s="4">
        <v>8602</v>
      </c>
      <c r="N49" s="13">
        <f t="shared" si="1"/>
        <v>8214.9166666666661</v>
      </c>
    </row>
    <row r="50" spans="1:14" ht="12" customHeight="1" x14ac:dyDescent="0.25">
      <c r="A50" s="7" t="s">
        <v>86</v>
      </c>
      <c r="B50" s="13">
        <v>66818</v>
      </c>
      <c r="C50" s="4">
        <v>62855</v>
      </c>
      <c r="D50" s="4">
        <v>59589</v>
      </c>
      <c r="E50" s="4">
        <v>61186</v>
      </c>
      <c r="F50" s="4">
        <v>63164</v>
      </c>
      <c r="G50" s="4">
        <v>64575</v>
      </c>
      <c r="H50" s="4">
        <v>67232</v>
      </c>
      <c r="I50" s="4">
        <v>69795</v>
      </c>
      <c r="J50" s="4">
        <v>71572</v>
      </c>
      <c r="K50" s="4">
        <v>72517</v>
      </c>
      <c r="L50" s="4">
        <v>71947</v>
      </c>
      <c r="M50" s="4">
        <v>70778</v>
      </c>
      <c r="N50" s="13">
        <f t="shared" si="1"/>
        <v>66835.666666666672</v>
      </c>
    </row>
    <row r="51" spans="1:14" ht="12" customHeight="1" x14ac:dyDescent="0.25">
      <c r="A51" s="7" t="s">
        <v>87</v>
      </c>
      <c r="B51" s="13">
        <v>3723</v>
      </c>
      <c r="C51" s="4">
        <v>3714</v>
      </c>
      <c r="D51" s="4">
        <v>3712</v>
      </c>
      <c r="E51" s="4">
        <v>3815</v>
      </c>
      <c r="F51" s="4">
        <v>3964</v>
      </c>
      <c r="G51" s="4">
        <v>4026</v>
      </c>
      <c r="H51" s="4">
        <v>4091</v>
      </c>
      <c r="I51" s="4">
        <v>4096</v>
      </c>
      <c r="J51" s="4">
        <v>4066</v>
      </c>
      <c r="K51" s="4">
        <v>4016</v>
      </c>
      <c r="L51" s="4">
        <v>3847</v>
      </c>
      <c r="M51" s="4">
        <v>3934</v>
      </c>
      <c r="N51" s="13">
        <f t="shared" si="1"/>
        <v>3917</v>
      </c>
    </row>
    <row r="52" spans="1:14" ht="12" customHeight="1" x14ac:dyDescent="0.25">
      <c r="A52" s="7" t="s">
        <v>88</v>
      </c>
      <c r="B52" s="13">
        <v>420</v>
      </c>
      <c r="C52" s="4">
        <v>377</v>
      </c>
      <c r="D52" s="4">
        <v>368</v>
      </c>
      <c r="E52" s="4">
        <v>378</v>
      </c>
      <c r="F52" s="4">
        <v>404</v>
      </c>
      <c r="G52" s="4">
        <v>403</v>
      </c>
      <c r="H52" s="4">
        <v>429</v>
      </c>
      <c r="I52" s="4">
        <v>443</v>
      </c>
      <c r="J52" s="4">
        <v>439</v>
      </c>
      <c r="K52" s="4">
        <v>493</v>
      </c>
      <c r="L52" s="4">
        <v>483</v>
      </c>
      <c r="M52" s="4">
        <v>439</v>
      </c>
      <c r="N52" s="13">
        <f t="shared" si="1"/>
        <v>423</v>
      </c>
    </row>
    <row r="53" spans="1:14" ht="12" customHeight="1" x14ac:dyDescent="0.25">
      <c r="A53" s="7" t="s">
        <v>89</v>
      </c>
      <c r="B53" s="13">
        <v>361</v>
      </c>
      <c r="C53" s="4">
        <v>359</v>
      </c>
      <c r="D53" s="4">
        <v>317</v>
      </c>
      <c r="E53" s="4">
        <v>354</v>
      </c>
      <c r="F53" s="4">
        <v>328</v>
      </c>
      <c r="G53" s="4">
        <v>336</v>
      </c>
      <c r="H53" s="4">
        <v>337</v>
      </c>
      <c r="I53" s="4">
        <v>343</v>
      </c>
      <c r="J53" s="4">
        <v>365</v>
      </c>
      <c r="K53" s="4">
        <v>388</v>
      </c>
      <c r="L53" s="4">
        <v>385</v>
      </c>
      <c r="M53" s="4">
        <v>359</v>
      </c>
      <c r="N53" s="13">
        <f t="shared" si="1"/>
        <v>352.66666666666669</v>
      </c>
    </row>
    <row r="54" spans="1:14" ht="12" customHeight="1" x14ac:dyDescent="0.25">
      <c r="A54" s="7" t="s">
        <v>90</v>
      </c>
      <c r="B54" s="13">
        <v>14</v>
      </c>
      <c r="C54" s="4">
        <v>18</v>
      </c>
      <c r="D54" s="4">
        <v>14</v>
      </c>
      <c r="E54" s="4">
        <v>13</v>
      </c>
      <c r="F54" s="4">
        <v>13</v>
      </c>
      <c r="G54" s="4">
        <v>15</v>
      </c>
      <c r="H54" s="4">
        <v>17</v>
      </c>
      <c r="I54" s="4">
        <v>19</v>
      </c>
      <c r="J54" s="4">
        <v>26</v>
      </c>
      <c r="K54" s="4">
        <v>26</v>
      </c>
      <c r="L54" s="4">
        <v>23</v>
      </c>
      <c r="M54" s="4">
        <v>23</v>
      </c>
      <c r="N54" s="13">
        <f t="shared" si="1"/>
        <v>18.416666666666668</v>
      </c>
    </row>
    <row r="55" spans="1:14" ht="12" customHeight="1" x14ac:dyDescent="0.25">
      <c r="A55" s="7" t="s">
        <v>91</v>
      </c>
      <c r="B55" s="13">
        <v>20</v>
      </c>
      <c r="C55" s="4">
        <v>22</v>
      </c>
      <c r="D55" s="4">
        <v>21</v>
      </c>
      <c r="E55" s="4">
        <v>19</v>
      </c>
      <c r="F55" s="4">
        <v>23</v>
      </c>
      <c r="G55" s="4">
        <v>25</v>
      </c>
      <c r="H55" s="4">
        <v>28</v>
      </c>
      <c r="I55" s="4">
        <v>29</v>
      </c>
      <c r="J55" s="4">
        <v>25</v>
      </c>
      <c r="K55" s="4">
        <v>22</v>
      </c>
      <c r="L55" s="4">
        <v>18</v>
      </c>
      <c r="M55" s="4">
        <v>17</v>
      </c>
      <c r="N55" s="13">
        <f t="shared" si="1"/>
        <v>22.416666666666668</v>
      </c>
    </row>
    <row r="56" spans="1:14" ht="12" customHeight="1" x14ac:dyDescent="0.25">
      <c r="A56" s="7" t="s">
        <v>92</v>
      </c>
      <c r="B56" s="13">
        <v>7</v>
      </c>
      <c r="C56" s="4">
        <v>6</v>
      </c>
      <c r="D56" s="4">
        <v>7</v>
      </c>
      <c r="E56" s="4">
        <v>7</v>
      </c>
      <c r="F56" s="4">
        <v>3</v>
      </c>
      <c r="G56" s="4">
        <v>8</v>
      </c>
      <c r="H56" s="4">
        <v>8</v>
      </c>
      <c r="I56" s="4">
        <v>7</v>
      </c>
      <c r="J56" s="4">
        <v>7</v>
      </c>
      <c r="K56" s="4">
        <v>6</v>
      </c>
      <c r="L56" s="4">
        <v>8</v>
      </c>
      <c r="M56" s="4">
        <v>12</v>
      </c>
      <c r="N56" s="13">
        <f t="shared" si="1"/>
        <v>7.166666666666667</v>
      </c>
    </row>
    <row r="57" spans="1:14" ht="12" customHeight="1" x14ac:dyDescent="0.25">
      <c r="A57" s="7" t="s">
        <v>93</v>
      </c>
      <c r="B57" s="13">
        <v>58</v>
      </c>
      <c r="C57" s="4">
        <v>66</v>
      </c>
      <c r="D57" s="4">
        <v>61</v>
      </c>
      <c r="E57" s="4">
        <v>59</v>
      </c>
      <c r="F57" s="4">
        <v>66</v>
      </c>
      <c r="G57" s="4">
        <v>65</v>
      </c>
      <c r="H57" s="4">
        <v>73</v>
      </c>
      <c r="I57" s="4">
        <v>85</v>
      </c>
      <c r="J57" s="4">
        <v>80</v>
      </c>
      <c r="K57" s="4">
        <v>77</v>
      </c>
      <c r="L57" s="4">
        <v>76</v>
      </c>
      <c r="M57" s="4">
        <v>73</v>
      </c>
      <c r="N57" s="13">
        <f t="shared" si="1"/>
        <v>69.916666666666671</v>
      </c>
    </row>
    <row r="58" spans="1:14" ht="12" customHeight="1" x14ac:dyDescent="0.25">
      <c r="A58" s="7" t="s">
        <v>94</v>
      </c>
      <c r="B58" s="13">
        <v>9</v>
      </c>
      <c r="C58" s="4">
        <v>13</v>
      </c>
      <c r="D58" s="4">
        <v>8</v>
      </c>
      <c r="E58" s="4">
        <v>15</v>
      </c>
      <c r="F58" s="4">
        <v>20</v>
      </c>
      <c r="G58" s="4">
        <v>21</v>
      </c>
      <c r="H58" s="4">
        <v>24</v>
      </c>
      <c r="I58" s="4">
        <v>21</v>
      </c>
      <c r="J58" s="4">
        <v>17</v>
      </c>
      <c r="K58" s="4">
        <v>20</v>
      </c>
      <c r="L58" s="4">
        <v>21</v>
      </c>
      <c r="M58" s="4">
        <v>20</v>
      </c>
      <c r="N58" s="13">
        <f t="shared" si="1"/>
        <v>17.416666666666668</v>
      </c>
    </row>
    <row r="59" spans="1:14" ht="12" customHeight="1" x14ac:dyDescent="0.25">
      <c r="A59" s="7" t="s">
        <v>95</v>
      </c>
      <c r="B59" s="13">
        <v>9</v>
      </c>
      <c r="C59" s="4">
        <v>8</v>
      </c>
      <c r="D59" s="4">
        <v>6</v>
      </c>
      <c r="E59" s="4">
        <v>9</v>
      </c>
      <c r="F59" s="4">
        <v>14</v>
      </c>
      <c r="G59" s="4">
        <v>15</v>
      </c>
      <c r="H59" s="4">
        <v>14</v>
      </c>
      <c r="I59" s="4">
        <v>13</v>
      </c>
      <c r="J59" s="4">
        <v>11</v>
      </c>
      <c r="K59" s="4">
        <v>10</v>
      </c>
      <c r="L59" s="4">
        <v>9</v>
      </c>
      <c r="M59" s="4">
        <v>10</v>
      </c>
      <c r="N59" s="13">
        <f t="shared" si="1"/>
        <v>10.666666666666666</v>
      </c>
    </row>
    <row r="60" spans="1:14" ht="12" customHeight="1" x14ac:dyDescent="0.25">
      <c r="A60" s="7" t="s">
        <v>96</v>
      </c>
      <c r="B60" s="13">
        <v>31</v>
      </c>
      <c r="C60" s="4">
        <v>32</v>
      </c>
      <c r="D60" s="4">
        <v>27</v>
      </c>
      <c r="E60" s="4">
        <v>27</v>
      </c>
      <c r="F60" s="4">
        <v>28</v>
      </c>
      <c r="G60" s="4">
        <v>27</v>
      </c>
      <c r="H60" s="4">
        <v>36</v>
      </c>
      <c r="I60" s="4">
        <v>38</v>
      </c>
      <c r="J60" s="4">
        <v>35</v>
      </c>
      <c r="K60" s="4">
        <v>31</v>
      </c>
      <c r="L60" s="4">
        <v>28</v>
      </c>
      <c r="M60" s="4">
        <v>33</v>
      </c>
      <c r="N60" s="13">
        <f t="shared" si="1"/>
        <v>31.083333333333332</v>
      </c>
    </row>
    <row r="61" spans="1:14" ht="12" customHeight="1" x14ac:dyDescent="0.25">
      <c r="A61" s="7" t="s">
        <v>97</v>
      </c>
      <c r="B61" s="13">
        <v>997</v>
      </c>
      <c r="C61" s="4">
        <v>987</v>
      </c>
      <c r="D61" s="4">
        <v>941</v>
      </c>
      <c r="E61" s="4">
        <v>885</v>
      </c>
      <c r="F61" s="4">
        <v>833</v>
      </c>
      <c r="G61" s="4">
        <v>776</v>
      </c>
      <c r="H61" s="4">
        <v>758</v>
      </c>
      <c r="I61" s="4">
        <v>741</v>
      </c>
      <c r="J61" s="4">
        <v>739</v>
      </c>
      <c r="K61" s="4">
        <v>691</v>
      </c>
      <c r="L61" s="4">
        <v>643</v>
      </c>
      <c r="M61" s="4">
        <v>607</v>
      </c>
      <c r="N61" s="13">
        <f t="shared" si="1"/>
        <v>799.83333333333337</v>
      </c>
    </row>
    <row r="62" spans="1:14" ht="12" customHeight="1" x14ac:dyDescent="0.25">
      <c r="A62" s="7" t="s">
        <v>98</v>
      </c>
      <c r="B62" s="13">
        <v>336</v>
      </c>
      <c r="C62" s="4">
        <v>308</v>
      </c>
      <c r="D62" s="4">
        <v>301</v>
      </c>
      <c r="E62" s="4">
        <v>302</v>
      </c>
      <c r="F62" s="4">
        <v>314</v>
      </c>
      <c r="G62" s="4">
        <v>325</v>
      </c>
      <c r="H62" s="4">
        <v>338</v>
      </c>
      <c r="I62" s="4">
        <v>331</v>
      </c>
      <c r="J62" s="4">
        <v>325</v>
      </c>
      <c r="K62" s="4">
        <v>322</v>
      </c>
      <c r="L62" s="4">
        <v>307</v>
      </c>
      <c r="M62" s="4">
        <v>312</v>
      </c>
      <c r="N62" s="13">
        <f t="shared" si="1"/>
        <v>318.41666666666669</v>
      </c>
    </row>
    <row r="63" spans="1:14" ht="12" customHeight="1" x14ac:dyDescent="0.25">
      <c r="A63" s="7" t="s">
        <v>99</v>
      </c>
      <c r="B63" s="13">
        <v>380</v>
      </c>
      <c r="C63" s="4">
        <v>384</v>
      </c>
      <c r="D63" s="4">
        <v>361</v>
      </c>
      <c r="E63" s="4">
        <v>370</v>
      </c>
      <c r="F63" s="4">
        <v>361</v>
      </c>
      <c r="G63" s="4">
        <v>407</v>
      </c>
      <c r="H63" s="4">
        <v>410</v>
      </c>
      <c r="I63" s="4">
        <v>409</v>
      </c>
      <c r="J63" s="4">
        <v>397</v>
      </c>
      <c r="K63" s="4">
        <v>380</v>
      </c>
      <c r="L63" s="4">
        <v>363</v>
      </c>
      <c r="M63" s="4">
        <v>365</v>
      </c>
      <c r="N63" s="13">
        <f t="shared" si="1"/>
        <v>382.25</v>
      </c>
    </row>
    <row r="64" spans="1:14" ht="12" customHeight="1" x14ac:dyDescent="0.25">
      <c r="A64" s="7" t="s">
        <v>100</v>
      </c>
      <c r="B64" s="13">
        <v>111</v>
      </c>
      <c r="C64" s="4">
        <v>103</v>
      </c>
      <c r="D64" s="4">
        <v>105</v>
      </c>
      <c r="E64" s="4">
        <v>108</v>
      </c>
      <c r="F64" s="4">
        <v>87</v>
      </c>
      <c r="G64" s="4">
        <v>95</v>
      </c>
      <c r="H64" s="4">
        <v>100</v>
      </c>
      <c r="I64" s="4">
        <v>103</v>
      </c>
      <c r="J64" s="4">
        <v>114</v>
      </c>
      <c r="K64" s="4">
        <v>124</v>
      </c>
      <c r="L64" s="4">
        <v>115</v>
      </c>
      <c r="M64" s="4">
        <v>106</v>
      </c>
      <c r="N64" s="13">
        <f t="shared" si="1"/>
        <v>105.91666666666667</v>
      </c>
    </row>
    <row r="65" spans="1:14" ht="12" customHeight="1" x14ac:dyDescent="0.25">
      <c r="A65" s="7" t="s">
        <v>101</v>
      </c>
      <c r="B65" s="13">
        <v>28</v>
      </c>
      <c r="C65" s="4">
        <v>30</v>
      </c>
      <c r="D65" s="4">
        <v>27</v>
      </c>
      <c r="E65" s="4">
        <v>32</v>
      </c>
      <c r="F65" s="4">
        <v>38</v>
      </c>
      <c r="G65" s="4">
        <v>41</v>
      </c>
      <c r="H65" s="4">
        <v>39</v>
      </c>
      <c r="I65" s="4">
        <v>38</v>
      </c>
      <c r="J65" s="4">
        <v>40</v>
      </c>
      <c r="K65" s="4">
        <v>42</v>
      </c>
      <c r="L65" s="4">
        <v>47</v>
      </c>
      <c r="M65" s="4">
        <v>45</v>
      </c>
      <c r="N65" s="13">
        <f t="shared" si="1"/>
        <v>37.25</v>
      </c>
    </row>
    <row r="66" spans="1:14" ht="12" customHeight="1" x14ac:dyDescent="0.25">
      <c r="A66" s="7" t="s">
        <v>102</v>
      </c>
      <c r="B66" s="13">
        <v>166</v>
      </c>
      <c r="C66" s="4">
        <v>163</v>
      </c>
      <c r="D66" s="4">
        <v>150</v>
      </c>
      <c r="E66" s="4">
        <v>128</v>
      </c>
      <c r="F66" s="4">
        <v>131</v>
      </c>
      <c r="G66" s="4">
        <v>139</v>
      </c>
      <c r="H66" s="4">
        <v>151</v>
      </c>
      <c r="I66" s="4">
        <v>157</v>
      </c>
      <c r="J66" s="4">
        <v>159</v>
      </c>
      <c r="K66" s="4">
        <v>170</v>
      </c>
      <c r="L66" s="4">
        <v>177</v>
      </c>
      <c r="M66" s="4">
        <v>176</v>
      </c>
      <c r="N66" s="13">
        <f t="shared" si="1"/>
        <v>155.58333333333334</v>
      </c>
    </row>
    <row r="67" spans="1:14" ht="12" customHeight="1" x14ac:dyDescent="0.25">
      <c r="A67" s="7" t="s">
        <v>103</v>
      </c>
      <c r="B67" s="13">
        <v>178</v>
      </c>
      <c r="C67" s="4">
        <v>179</v>
      </c>
      <c r="D67" s="4">
        <v>175</v>
      </c>
      <c r="E67" s="4">
        <v>177</v>
      </c>
      <c r="F67" s="4">
        <v>188</v>
      </c>
      <c r="G67" s="4">
        <v>191</v>
      </c>
      <c r="H67" s="4">
        <v>202</v>
      </c>
      <c r="I67" s="4">
        <v>221</v>
      </c>
      <c r="J67" s="4">
        <v>208</v>
      </c>
      <c r="K67" s="4">
        <v>218</v>
      </c>
      <c r="L67" s="4">
        <v>227</v>
      </c>
      <c r="M67" s="4">
        <v>201</v>
      </c>
      <c r="N67" s="13">
        <f t="shared" si="1"/>
        <v>197.08333333333334</v>
      </c>
    </row>
    <row r="68" spans="1:14" ht="12" customHeight="1" x14ac:dyDescent="0.25">
      <c r="A68" s="7" t="s">
        <v>104</v>
      </c>
      <c r="B68" s="13">
        <v>17</v>
      </c>
      <c r="C68" s="4">
        <v>13</v>
      </c>
      <c r="D68" s="4">
        <v>14</v>
      </c>
      <c r="E68" s="4">
        <v>21</v>
      </c>
      <c r="F68" s="4">
        <v>24</v>
      </c>
      <c r="G68" s="4">
        <v>23</v>
      </c>
      <c r="H68" s="4">
        <v>24</v>
      </c>
      <c r="I68" s="4">
        <v>28</v>
      </c>
      <c r="J68" s="4">
        <v>23</v>
      </c>
      <c r="K68" s="4">
        <v>25</v>
      </c>
      <c r="L68" s="4">
        <v>27</v>
      </c>
      <c r="M68" s="4">
        <v>31</v>
      </c>
      <c r="N68" s="13">
        <f t="shared" si="1"/>
        <v>22.5</v>
      </c>
    </row>
    <row r="69" spans="1:14" ht="12" customHeight="1" x14ac:dyDescent="0.25">
      <c r="A69" s="7" t="s">
        <v>105</v>
      </c>
      <c r="B69" s="13">
        <v>322</v>
      </c>
      <c r="C69" s="4">
        <v>327</v>
      </c>
      <c r="D69" s="4">
        <v>338</v>
      </c>
      <c r="E69" s="4">
        <v>322</v>
      </c>
      <c r="F69" s="4">
        <v>319</v>
      </c>
      <c r="G69" s="4">
        <v>317</v>
      </c>
      <c r="H69" s="4">
        <v>315</v>
      </c>
      <c r="I69" s="4">
        <v>331</v>
      </c>
      <c r="J69" s="4">
        <v>331</v>
      </c>
      <c r="K69" s="4">
        <v>361</v>
      </c>
      <c r="L69" s="4">
        <v>325</v>
      </c>
      <c r="M69" s="4">
        <v>338</v>
      </c>
      <c r="N69" s="13">
        <f t="shared" si="1"/>
        <v>328.83333333333331</v>
      </c>
    </row>
    <row r="70" spans="1:14" s="17" customFormat="1" ht="24.75" customHeight="1" x14ac:dyDescent="0.25">
      <c r="A70" s="14" t="s">
        <v>106</v>
      </c>
      <c r="B70" s="16">
        <v>109991</v>
      </c>
      <c r="C70" s="15">
        <v>104889</v>
      </c>
      <c r="D70" s="15">
        <v>99614</v>
      </c>
      <c r="E70" s="15">
        <v>101678</v>
      </c>
      <c r="F70" s="15">
        <v>104812</v>
      </c>
      <c r="G70" s="15">
        <v>107672</v>
      </c>
      <c r="H70" s="15">
        <v>111748</v>
      </c>
      <c r="I70" s="15">
        <v>115461</v>
      </c>
      <c r="J70" s="15">
        <v>118320</v>
      </c>
      <c r="K70" s="15">
        <v>119985</v>
      </c>
      <c r="L70" s="15">
        <v>119706</v>
      </c>
      <c r="M70" s="15">
        <v>117484</v>
      </c>
      <c r="N70" s="16">
        <f t="shared" si="1"/>
        <v>110946.66666666667</v>
      </c>
    </row>
    <row r="71" spans="1:14" ht="12" customHeight="1" x14ac:dyDescent="0.25">
      <c r="A71" s="7" t="s">
        <v>107</v>
      </c>
      <c r="B71" s="13">
        <v>6640</v>
      </c>
      <c r="C71" s="4">
        <v>6547</v>
      </c>
      <c r="D71" s="4">
        <v>6486</v>
      </c>
      <c r="E71" s="4">
        <v>6473</v>
      </c>
      <c r="F71" s="4">
        <v>6772</v>
      </c>
      <c r="G71" s="4">
        <v>6841</v>
      </c>
      <c r="H71" s="4">
        <v>6936</v>
      </c>
      <c r="I71" s="4">
        <v>7100</v>
      </c>
      <c r="J71" s="4">
        <v>7147</v>
      </c>
      <c r="K71" s="4">
        <v>7004</v>
      </c>
      <c r="L71" s="4">
        <v>7115</v>
      </c>
      <c r="M71" s="4">
        <v>7020</v>
      </c>
      <c r="N71" s="13">
        <f t="shared" si="1"/>
        <v>6840.083333333333</v>
      </c>
    </row>
    <row r="72" spans="1:14" ht="12" customHeight="1" x14ac:dyDescent="0.25">
      <c r="A72" s="7" t="s">
        <v>108</v>
      </c>
      <c r="B72" s="13">
        <v>4106</v>
      </c>
      <c r="C72" s="4">
        <v>3918</v>
      </c>
      <c r="D72" s="4">
        <v>3787</v>
      </c>
      <c r="E72" s="4">
        <v>3947</v>
      </c>
      <c r="F72" s="4">
        <v>4028</v>
      </c>
      <c r="G72" s="4">
        <v>4084</v>
      </c>
      <c r="H72" s="4">
        <v>4111</v>
      </c>
      <c r="I72" s="4">
        <v>4306</v>
      </c>
      <c r="J72" s="4">
        <v>4230</v>
      </c>
      <c r="K72" s="4">
        <v>4527</v>
      </c>
      <c r="L72" s="4">
        <v>4523</v>
      </c>
      <c r="M72" s="4">
        <v>4330</v>
      </c>
      <c r="N72" s="13">
        <f t="shared" si="1"/>
        <v>4158.083333333333</v>
      </c>
    </row>
    <row r="73" spans="1:14" ht="12" customHeight="1" x14ac:dyDescent="0.25">
      <c r="A73" s="7" t="s">
        <v>109</v>
      </c>
      <c r="B73" s="13">
        <v>8540</v>
      </c>
      <c r="C73" s="4">
        <v>8397</v>
      </c>
      <c r="D73" s="4">
        <v>8136</v>
      </c>
      <c r="E73" s="4">
        <v>8304</v>
      </c>
      <c r="F73" s="4">
        <v>8612</v>
      </c>
      <c r="G73" s="4">
        <v>8725</v>
      </c>
      <c r="H73" s="4">
        <v>9035</v>
      </c>
      <c r="I73" s="4">
        <v>9228</v>
      </c>
      <c r="J73" s="4">
        <v>9191</v>
      </c>
      <c r="K73" s="4">
        <v>9387</v>
      </c>
      <c r="L73" s="4">
        <v>9592</v>
      </c>
      <c r="M73" s="4">
        <v>9376</v>
      </c>
      <c r="N73" s="13">
        <f t="shared" si="1"/>
        <v>8876.9166666666661</v>
      </c>
    </row>
    <row r="74" spans="1:14" ht="12" customHeight="1" x14ac:dyDescent="0.25">
      <c r="A74" s="7" t="s">
        <v>110</v>
      </c>
      <c r="B74" s="13">
        <v>1178</v>
      </c>
      <c r="C74" s="4">
        <v>1174</v>
      </c>
      <c r="D74" s="4">
        <v>1108</v>
      </c>
      <c r="E74" s="4">
        <v>1125</v>
      </c>
      <c r="F74" s="4">
        <v>1138</v>
      </c>
      <c r="G74" s="4">
        <v>1130</v>
      </c>
      <c r="H74" s="4">
        <v>1131</v>
      </c>
      <c r="I74" s="4">
        <v>1076</v>
      </c>
      <c r="J74" s="4">
        <v>1057</v>
      </c>
      <c r="K74" s="4">
        <v>1025</v>
      </c>
      <c r="L74" s="4">
        <v>1036</v>
      </c>
      <c r="M74" s="4">
        <v>1066</v>
      </c>
      <c r="N74" s="13">
        <f t="shared" si="1"/>
        <v>1103.6666666666667</v>
      </c>
    </row>
    <row r="75" spans="1:14" ht="12" customHeight="1" x14ac:dyDescent="0.25">
      <c r="A75" s="7" t="s">
        <v>111</v>
      </c>
      <c r="B75" s="13">
        <v>2491</v>
      </c>
      <c r="C75" s="4">
        <v>2452</v>
      </c>
      <c r="D75" s="4">
        <v>2405</v>
      </c>
      <c r="E75" s="4">
        <v>2404</v>
      </c>
      <c r="F75" s="4">
        <v>2460</v>
      </c>
      <c r="G75" s="4">
        <v>2546</v>
      </c>
      <c r="H75" s="4">
        <v>2685</v>
      </c>
      <c r="I75" s="4">
        <v>2684</v>
      </c>
      <c r="J75" s="4">
        <v>2649</v>
      </c>
      <c r="K75" s="4">
        <v>2619</v>
      </c>
      <c r="L75" s="4">
        <v>2637</v>
      </c>
      <c r="M75" s="4">
        <v>2648</v>
      </c>
      <c r="N75" s="13">
        <f t="shared" si="1"/>
        <v>2556.6666666666665</v>
      </c>
    </row>
    <row r="76" spans="1:14" ht="12" customHeight="1" x14ac:dyDescent="0.25">
      <c r="A76" s="7" t="s">
        <v>112</v>
      </c>
      <c r="B76" s="13">
        <v>686</v>
      </c>
      <c r="C76" s="4">
        <v>672</v>
      </c>
      <c r="D76" s="4">
        <v>649</v>
      </c>
      <c r="E76" s="4">
        <v>648</v>
      </c>
      <c r="F76" s="4">
        <v>657</v>
      </c>
      <c r="G76" s="4">
        <v>640</v>
      </c>
      <c r="H76" s="4">
        <v>672</v>
      </c>
      <c r="I76" s="4">
        <v>683</v>
      </c>
      <c r="J76" s="4">
        <v>717</v>
      </c>
      <c r="K76" s="4">
        <v>690</v>
      </c>
      <c r="L76" s="4">
        <v>719</v>
      </c>
      <c r="M76" s="4">
        <v>726</v>
      </c>
      <c r="N76" s="13">
        <f t="shared" si="1"/>
        <v>679.91666666666663</v>
      </c>
    </row>
    <row r="77" spans="1:14" ht="12" customHeight="1" x14ac:dyDescent="0.25">
      <c r="A77" s="7" t="s">
        <v>113</v>
      </c>
      <c r="B77" s="13">
        <v>1100</v>
      </c>
      <c r="C77" s="4">
        <v>1044</v>
      </c>
      <c r="D77" s="4">
        <v>1012</v>
      </c>
      <c r="E77" s="4">
        <v>1070</v>
      </c>
      <c r="F77" s="4">
        <v>1022</v>
      </c>
      <c r="G77" s="4">
        <v>1032</v>
      </c>
      <c r="H77" s="4">
        <v>1061</v>
      </c>
      <c r="I77" s="4">
        <v>1102</v>
      </c>
      <c r="J77" s="4">
        <v>1079</v>
      </c>
      <c r="K77" s="4">
        <v>1091</v>
      </c>
      <c r="L77" s="4">
        <v>1119</v>
      </c>
      <c r="M77" s="4">
        <v>1125</v>
      </c>
      <c r="N77" s="13">
        <f t="shared" si="1"/>
        <v>1071.4166666666667</v>
      </c>
    </row>
    <row r="78" spans="1:14" ht="12" customHeight="1" x14ac:dyDescent="0.25">
      <c r="A78" s="7" t="s">
        <v>114</v>
      </c>
      <c r="B78" s="13">
        <v>600</v>
      </c>
      <c r="C78" s="4">
        <v>609</v>
      </c>
      <c r="D78" s="4">
        <v>598</v>
      </c>
      <c r="E78" s="4">
        <v>605</v>
      </c>
      <c r="F78" s="4">
        <v>624</v>
      </c>
      <c r="G78" s="4">
        <v>628</v>
      </c>
      <c r="H78" s="4">
        <v>596</v>
      </c>
      <c r="I78" s="4">
        <v>619</v>
      </c>
      <c r="J78" s="4">
        <v>607</v>
      </c>
      <c r="K78" s="4">
        <v>590</v>
      </c>
      <c r="L78" s="4">
        <v>620</v>
      </c>
      <c r="M78" s="4">
        <v>594</v>
      </c>
      <c r="N78" s="13">
        <f t="shared" si="1"/>
        <v>607.5</v>
      </c>
    </row>
    <row r="79" spans="1:14" ht="12" customHeight="1" x14ac:dyDescent="0.25">
      <c r="A79" s="7" t="s">
        <v>115</v>
      </c>
      <c r="B79" s="13">
        <v>17</v>
      </c>
      <c r="C79" s="4">
        <v>15</v>
      </c>
      <c r="D79" s="4">
        <v>17</v>
      </c>
      <c r="E79" s="4">
        <v>16</v>
      </c>
      <c r="F79" s="4">
        <v>22</v>
      </c>
      <c r="G79" s="4">
        <v>18</v>
      </c>
      <c r="H79" s="4">
        <v>17</v>
      </c>
      <c r="I79" s="4">
        <v>16</v>
      </c>
      <c r="J79" s="4">
        <v>10</v>
      </c>
      <c r="K79" s="4">
        <v>13</v>
      </c>
      <c r="L79" s="4">
        <v>14</v>
      </c>
      <c r="M79" s="4">
        <v>14</v>
      </c>
      <c r="N79" s="13">
        <f t="shared" si="1"/>
        <v>15.75</v>
      </c>
    </row>
    <row r="80" spans="1:14" ht="12" customHeight="1" x14ac:dyDescent="0.25">
      <c r="A80" s="7" t="s">
        <v>116</v>
      </c>
      <c r="B80" s="13">
        <v>17</v>
      </c>
      <c r="C80" s="4">
        <v>9</v>
      </c>
      <c r="D80" s="4">
        <v>11</v>
      </c>
      <c r="E80" s="4">
        <v>14</v>
      </c>
      <c r="F80" s="4">
        <v>13</v>
      </c>
      <c r="G80" s="4">
        <v>14</v>
      </c>
      <c r="H80" s="4">
        <v>16</v>
      </c>
      <c r="I80" s="4">
        <v>15</v>
      </c>
      <c r="J80" s="4">
        <v>15</v>
      </c>
      <c r="K80" s="4">
        <v>19</v>
      </c>
      <c r="L80" s="4">
        <v>21</v>
      </c>
      <c r="M80" s="4">
        <v>19</v>
      </c>
      <c r="N80" s="13">
        <f t="shared" si="1"/>
        <v>15.25</v>
      </c>
    </row>
    <row r="81" spans="1:14" ht="12" customHeight="1" x14ac:dyDescent="0.25">
      <c r="A81" s="7" t="s">
        <v>117</v>
      </c>
      <c r="B81" s="13">
        <v>8</v>
      </c>
      <c r="C81" s="4">
        <v>7</v>
      </c>
      <c r="D81" s="4">
        <v>6</v>
      </c>
      <c r="E81" s="4">
        <v>9</v>
      </c>
      <c r="F81" s="4">
        <v>9</v>
      </c>
      <c r="G81" s="4">
        <v>9</v>
      </c>
      <c r="H81" s="4">
        <v>12</v>
      </c>
      <c r="I81" s="4">
        <v>12</v>
      </c>
      <c r="J81" s="4">
        <v>11</v>
      </c>
      <c r="K81" s="4">
        <v>9</v>
      </c>
      <c r="L81" s="4">
        <v>11</v>
      </c>
      <c r="M81" s="4">
        <v>10</v>
      </c>
      <c r="N81" s="13">
        <f t="shared" si="1"/>
        <v>9.4166666666666661</v>
      </c>
    </row>
    <row r="82" spans="1:14" ht="12" customHeight="1" x14ac:dyDescent="0.25">
      <c r="A82" s="7" t="s">
        <v>118</v>
      </c>
      <c r="B82" s="13">
        <v>18</v>
      </c>
      <c r="C82" s="4">
        <v>17</v>
      </c>
      <c r="D82" s="4">
        <v>15</v>
      </c>
      <c r="E82" s="4">
        <v>15</v>
      </c>
      <c r="F82" s="4">
        <v>11</v>
      </c>
      <c r="G82" s="4">
        <v>11</v>
      </c>
      <c r="H82" s="4">
        <v>12</v>
      </c>
      <c r="I82" s="4">
        <v>8</v>
      </c>
      <c r="J82" s="4">
        <v>11</v>
      </c>
      <c r="K82" s="4">
        <v>17</v>
      </c>
      <c r="L82" s="4">
        <v>18</v>
      </c>
      <c r="M82" s="4">
        <v>19</v>
      </c>
      <c r="N82" s="13">
        <f t="shared" si="1"/>
        <v>14.333333333333334</v>
      </c>
    </row>
    <row r="83" spans="1:14" ht="12" customHeight="1" x14ac:dyDescent="0.25">
      <c r="A83" s="7" t="s">
        <v>119</v>
      </c>
      <c r="B83" s="13">
        <v>26</v>
      </c>
      <c r="C83" s="4">
        <v>30</v>
      </c>
      <c r="D83" s="4">
        <v>25</v>
      </c>
      <c r="E83" s="4">
        <v>26</v>
      </c>
      <c r="F83" s="4">
        <v>25</v>
      </c>
      <c r="G83" s="4">
        <v>21</v>
      </c>
      <c r="H83" s="4">
        <v>22</v>
      </c>
      <c r="I83" s="4">
        <v>18</v>
      </c>
      <c r="J83" s="4">
        <v>15</v>
      </c>
      <c r="K83" s="4">
        <v>14</v>
      </c>
      <c r="L83" s="4">
        <v>20</v>
      </c>
      <c r="M83" s="4">
        <v>17</v>
      </c>
      <c r="N83" s="13">
        <f t="shared" si="1"/>
        <v>21.583333333333332</v>
      </c>
    </row>
    <row r="84" spans="1:14" ht="12" customHeight="1" x14ac:dyDescent="0.25">
      <c r="A84" s="7" t="s">
        <v>120</v>
      </c>
      <c r="B84" s="13">
        <v>10</v>
      </c>
      <c r="C84" s="4">
        <v>9</v>
      </c>
      <c r="D84" s="4">
        <v>7</v>
      </c>
      <c r="E84" s="4">
        <v>6</v>
      </c>
      <c r="F84" s="4">
        <v>5</v>
      </c>
      <c r="G84" s="4">
        <v>6</v>
      </c>
      <c r="H84" s="4">
        <v>9</v>
      </c>
      <c r="I84" s="4">
        <v>6</v>
      </c>
      <c r="J84" s="4">
        <v>9</v>
      </c>
      <c r="K84" s="4">
        <v>7</v>
      </c>
      <c r="L84" s="4">
        <v>4</v>
      </c>
      <c r="M84" s="4">
        <v>8</v>
      </c>
      <c r="N84" s="13">
        <f t="shared" si="1"/>
        <v>7.166666666666667</v>
      </c>
    </row>
    <row r="85" spans="1:14" ht="12" customHeight="1" x14ac:dyDescent="0.25">
      <c r="A85" s="7" t="s">
        <v>121</v>
      </c>
      <c r="B85" s="13">
        <v>42</v>
      </c>
      <c r="C85" s="4">
        <v>41</v>
      </c>
      <c r="D85" s="4">
        <v>31</v>
      </c>
      <c r="E85" s="4">
        <v>30</v>
      </c>
      <c r="F85" s="4">
        <v>34</v>
      </c>
      <c r="G85" s="4">
        <v>34</v>
      </c>
      <c r="H85" s="4">
        <v>38</v>
      </c>
      <c r="I85" s="4">
        <v>39</v>
      </c>
      <c r="J85" s="4">
        <v>41</v>
      </c>
      <c r="K85" s="4">
        <v>46</v>
      </c>
      <c r="L85" s="4">
        <v>46</v>
      </c>
      <c r="M85" s="4">
        <v>46</v>
      </c>
      <c r="N85" s="13">
        <f t="shared" si="1"/>
        <v>39</v>
      </c>
    </row>
    <row r="86" spans="1:14" ht="12" customHeight="1" x14ac:dyDescent="0.25">
      <c r="A86" s="7" t="s">
        <v>122</v>
      </c>
      <c r="B86" s="13">
        <v>83</v>
      </c>
      <c r="C86" s="4">
        <v>71</v>
      </c>
      <c r="D86" s="4">
        <v>58</v>
      </c>
      <c r="E86" s="4">
        <v>60</v>
      </c>
      <c r="F86" s="4">
        <v>45</v>
      </c>
      <c r="G86" s="4">
        <v>61</v>
      </c>
      <c r="H86" s="4">
        <v>60</v>
      </c>
      <c r="I86" s="4">
        <v>54</v>
      </c>
      <c r="J86" s="4">
        <v>53</v>
      </c>
      <c r="K86" s="4">
        <v>51</v>
      </c>
      <c r="L86" s="4">
        <v>50</v>
      </c>
      <c r="M86" s="4">
        <v>47</v>
      </c>
      <c r="N86" s="13">
        <f t="shared" si="1"/>
        <v>57.75</v>
      </c>
    </row>
    <row r="87" spans="1:14" ht="12" customHeight="1" x14ac:dyDescent="0.25">
      <c r="A87" s="7" t="s">
        <v>123</v>
      </c>
      <c r="B87" s="13">
        <v>26</v>
      </c>
      <c r="C87" s="4">
        <v>19</v>
      </c>
      <c r="D87" s="4">
        <v>17</v>
      </c>
      <c r="E87" s="4">
        <v>18</v>
      </c>
      <c r="F87" s="4">
        <v>18</v>
      </c>
      <c r="G87" s="4">
        <v>17</v>
      </c>
      <c r="H87" s="4">
        <v>15</v>
      </c>
      <c r="I87" s="4">
        <v>15</v>
      </c>
      <c r="J87" s="4">
        <v>16</v>
      </c>
      <c r="K87" s="4">
        <v>16</v>
      </c>
      <c r="L87" s="4">
        <v>20</v>
      </c>
      <c r="M87" s="4">
        <v>22</v>
      </c>
      <c r="N87" s="13">
        <f t="shared" si="1"/>
        <v>18.25</v>
      </c>
    </row>
    <row r="88" spans="1:14" ht="12" customHeight="1" x14ac:dyDescent="0.25">
      <c r="A88" s="7" t="s">
        <v>124</v>
      </c>
      <c r="B88" s="13">
        <v>13</v>
      </c>
      <c r="C88" s="4">
        <v>8</v>
      </c>
      <c r="D88" s="4">
        <v>7</v>
      </c>
      <c r="E88" s="4">
        <v>7</v>
      </c>
      <c r="F88" s="4">
        <v>7</v>
      </c>
      <c r="G88" s="4">
        <v>9</v>
      </c>
      <c r="H88" s="4">
        <v>12</v>
      </c>
      <c r="I88" s="4">
        <v>9</v>
      </c>
      <c r="J88" s="4">
        <v>10</v>
      </c>
      <c r="K88" s="4">
        <v>10</v>
      </c>
      <c r="L88" s="4">
        <v>10</v>
      </c>
      <c r="M88" s="4">
        <v>10</v>
      </c>
      <c r="N88" s="13">
        <f t="shared" si="1"/>
        <v>9.3333333333333339</v>
      </c>
    </row>
    <row r="89" spans="1:14" s="17" customFormat="1" ht="24.75" customHeight="1" x14ac:dyDescent="0.25">
      <c r="A89" s="14" t="s">
        <v>125</v>
      </c>
      <c r="B89" s="16">
        <v>25601</v>
      </c>
      <c r="C89" s="15">
        <v>25039</v>
      </c>
      <c r="D89" s="15">
        <v>24375</v>
      </c>
      <c r="E89" s="15">
        <v>24777</v>
      </c>
      <c r="F89" s="15">
        <v>25502</v>
      </c>
      <c r="G89" s="15">
        <v>25826</v>
      </c>
      <c r="H89" s="15">
        <v>26440</v>
      </c>
      <c r="I89" s="15">
        <v>26990</v>
      </c>
      <c r="J89" s="15">
        <v>26868</v>
      </c>
      <c r="K89" s="15">
        <v>27135</v>
      </c>
      <c r="L89" s="15">
        <v>27575</v>
      </c>
      <c r="M89" s="15">
        <v>27097</v>
      </c>
      <c r="N89" s="16">
        <f t="shared" si="1"/>
        <v>26102.083333333332</v>
      </c>
    </row>
    <row r="90" spans="1:14" ht="12" customHeight="1" x14ac:dyDescent="0.25">
      <c r="A90" s="8" t="s">
        <v>126</v>
      </c>
      <c r="B90" s="13">
        <v>1196</v>
      </c>
      <c r="C90" s="4">
        <v>1145</v>
      </c>
      <c r="D90" s="4">
        <v>1109</v>
      </c>
      <c r="E90" s="4">
        <v>1112</v>
      </c>
      <c r="F90" s="4">
        <v>1108</v>
      </c>
      <c r="G90" s="4">
        <v>1105</v>
      </c>
      <c r="H90" s="4">
        <v>1141</v>
      </c>
      <c r="I90" s="4">
        <v>1161</v>
      </c>
      <c r="J90" s="4">
        <v>1185</v>
      </c>
      <c r="K90" s="4">
        <v>1210</v>
      </c>
      <c r="L90" s="4">
        <v>1185</v>
      </c>
      <c r="M90" s="4">
        <v>1175</v>
      </c>
      <c r="N90" s="13">
        <f t="shared" si="1"/>
        <v>1152.6666666666667</v>
      </c>
    </row>
    <row r="91" spans="1:14" ht="12" customHeight="1" x14ac:dyDescent="0.25">
      <c r="A91" s="8" t="s">
        <v>127</v>
      </c>
      <c r="B91" s="13">
        <v>311</v>
      </c>
      <c r="C91" s="4">
        <v>313</v>
      </c>
      <c r="D91" s="4">
        <v>311</v>
      </c>
      <c r="E91" s="4">
        <v>337</v>
      </c>
      <c r="F91" s="4">
        <v>343</v>
      </c>
      <c r="G91" s="4">
        <v>321</v>
      </c>
      <c r="H91" s="4">
        <v>318</v>
      </c>
      <c r="I91" s="4">
        <v>323</v>
      </c>
      <c r="J91" s="4">
        <v>316</v>
      </c>
      <c r="K91" s="4">
        <v>316</v>
      </c>
      <c r="L91" s="4">
        <v>333</v>
      </c>
      <c r="M91" s="4">
        <v>337</v>
      </c>
      <c r="N91" s="13">
        <f t="shared" si="1"/>
        <v>323.25</v>
      </c>
    </row>
    <row r="92" spans="1:14" ht="12" customHeight="1" x14ac:dyDescent="0.25">
      <c r="A92" s="8" t="s">
        <v>128</v>
      </c>
      <c r="B92" s="13">
        <v>78706</v>
      </c>
      <c r="C92" s="4">
        <v>76187</v>
      </c>
      <c r="D92" s="4">
        <v>73678</v>
      </c>
      <c r="E92" s="4">
        <v>77037</v>
      </c>
      <c r="F92" s="4">
        <v>77352</v>
      </c>
      <c r="G92" s="4">
        <v>78426</v>
      </c>
      <c r="H92" s="4">
        <v>80428</v>
      </c>
      <c r="I92" s="4">
        <v>81868</v>
      </c>
      <c r="J92" s="4">
        <v>81001</v>
      </c>
      <c r="K92" s="4">
        <v>83288</v>
      </c>
      <c r="L92" s="4">
        <v>83480</v>
      </c>
      <c r="M92" s="4">
        <v>81138</v>
      </c>
      <c r="N92" s="13">
        <f t="shared" si="1"/>
        <v>79382.416666666672</v>
      </c>
    </row>
    <row r="93" spans="1:14" ht="12" customHeight="1" x14ac:dyDescent="0.25">
      <c r="A93" s="8" t="s">
        <v>129</v>
      </c>
      <c r="B93" s="13">
        <v>381</v>
      </c>
      <c r="C93" s="4">
        <v>368</v>
      </c>
      <c r="D93" s="4">
        <v>367</v>
      </c>
      <c r="E93" s="4">
        <v>359</v>
      </c>
      <c r="F93" s="4">
        <v>405</v>
      </c>
      <c r="G93" s="4">
        <v>411</v>
      </c>
      <c r="H93" s="4">
        <v>389</v>
      </c>
      <c r="I93" s="4">
        <v>395</v>
      </c>
      <c r="J93" s="4">
        <v>390</v>
      </c>
      <c r="K93" s="4">
        <v>378</v>
      </c>
      <c r="L93" s="4">
        <v>399</v>
      </c>
      <c r="M93" s="4">
        <v>388</v>
      </c>
      <c r="N93" s="13">
        <f t="shared" si="1"/>
        <v>385.83333333333331</v>
      </c>
    </row>
    <row r="94" spans="1:14" ht="12" customHeight="1" x14ac:dyDescent="0.25">
      <c r="A94" s="8" t="s">
        <v>130</v>
      </c>
      <c r="B94" s="13">
        <v>1860</v>
      </c>
      <c r="C94" s="4">
        <v>1863</v>
      </c>
      <c r="D94" s="4">
        <v>1756</v>
      </c>
      <c r="E94" s="4">
        <v>1812</v>
      </c>
      <c r="F94" s="4">
        <v>1801</v>
      </c>
      <c r="G94" s="4">
        <v>1826</v>
      </c>
      <c r="H94" s="4">
        <v>1891</v>
      </c>
      <c r="I94" s="4">
        <v>1993</v>
      </c>
      <c r="J94" s="4">
        <v>1991</v>
      </c>
      <c r="K94" s="4">
        <v>2062</v>
      </c>
      <c r="L94" s="4">
        <v>2055</v>
      </c>
      <c r="M94" s="4">
        <v>1993</v>
      </c>
      <c r="N94" s="13">
        <f t="shared" si="1"/>
        <v>1908.5833333333333</v>
      </c>
    </row>
    <row r="95" spans="1:14" ht="12" customHeight="1" x14ac:dyDescent="0.25">
      <c r="A95" s="8" t="s">
        <v>131</v>
      </c>
      <c r="B95" s="13">
        <v>2311</v>
      </c>
      <c r="C95" s="4">
        <v>2279</v>
      </c>
      <c r="D95" s="4">
        <v>2252</v>
      </c>
      <c r="E95" s="4">
        <v>2299</v>
      </c>
      <c r="F95" s="4">
        <v>2379</v>
      </c>
      <c r="G95" s="4">
        <v>2457</v>
      </c>
      <c r="H95" s="4">
        <v>2536</v>
      </c>
      <c r="I95" s="4">
        <v>2502</v>
      </c>
      <c r="J95" s="4">
        <v>2442</v>
      </c>
      <c r="K95" s="4">
        <v>2388</v>
      </c>
      <c r="L95" s="4">
        <v>2350</v>
      </c>
      <c r="M95" s="4">
        <v>2331</v>
      </c>
      <c r="N95" s="13">
        <f t="shared" si="1"/>
        <v>2377.1666666666665</v>
      </c>
    </row>
    <row r="96" spans="1:14" ht="12" customHeight="1" x14ac:dyDescent="0.25">
      <c r="A96" s="8" t="s">
        <v>132</v>
      </c>
      <c r="B96" s="13">
        <v>3759</v>
      </c>
      <c r="C96" s="4">
        <v>3628</v>
      </c>
      <c r="D96" s="4">
        <v>3506</v>
      </c>
      <c r="E96" s="4">
        <v>3547</v>
      </c>
      <c r="F96" s="4">
        <v>3649</v>
      </c>
      <c r="G96" s="4">
        <v>3712</v>
      </c>
      <c r="H96" s="4">
        <v>3846</v>
      </c>
      <c r="I96" s="4">
        <v>3974</v>
      </c>
      <c r="J96" s="4">
        <v>4004</v>
      </c>
      <c r="K96" s="4">
        <v>4107</v>
      </c>
      <c r="L96" s="4">
        <v>4218</v>
      </c>
      <c r="M96" s="4">
        <v>4210</v>
      </c>
      <c r="N96" s="13">
        <f t="shared" si="1"/>
        <v>3846.6666666666665</v>
      </c>
    </row>
    <row r="97" spans="1:14" ht="12" customHeight="1" x14ac:dyDescent="0.25">
      <c r="A97" s="8" t="s">
        <v>133</v>
      </c>
      <c r="B97" s="13">
        <v>5869</v>
      </c>
      <c r="C97" s="4">
        <v>5747</v>
      </c>
      <c r="D97" s="4">
        <v>5589</v>
      </c>
      <c r="E97" s="4">
        <v>5739</v>
      </c>
      <c r="F97" s="4">
        <v>5889</v>
      </c>
      <c r="G97" s="4">
        <v>5983</v>
      </c>
      <c r="H97" s="4">
        <v>6043</v>
      </c>
      <c r="I97" s="4">
        <v>6131</v>
      </c>
      <c r="J97" s="4">
        <v>6103</v>
      </c>
      <c r="K97" s="4">
        <v>6150</v>
      </c>
      <c r="L97" s="4">
        <v>6139</v>
      </c>
      <c r="M97" s="4">
        <v>6154</v>
      </c>
      <c r="N97" s="13">
        <f t="shared" si="1"/>
        <v>5961.333333333333</v>
      </c>
    </row>
    <row r="98" spans="1:14" ht="12" customHeight="1" x14ac:dyDescent="0.25">
      <c r="A98" s="8" t="s">
        <v>134</v>
      </c>
      <c r="B98" s="13">
        <v>11011</v>
      </c>
      <c r="C98" s="4">
        <v>10919</v>
      </c>
      <c r="D98" s="4">
        <v>10833</v>
      </c>
      <c r="E98" s="4">
        <v>11370</v>
      </c>
      <c r="F98" s="4">
        <v>11550</v>
      </c>
      <c r="G98" s="4">
        <v>11758</v>
      </c>
      <c r="H98" s="4">
        <v>12002</v>
      </c>
      <c r="I98" s="4">
        <v>12146</v>
      </c>
      <c r="J98" s="4">
        <v>12052</v>
      </c>
      <c r="K98" s="4">
        <v>12239</v>
      </c>
      <c r="L98" s="4">
        <v>12167</v>
      </c>
      <c r="M98" s="4">
        <v>11910</v>
      </c>
      <c r="N98" s="13">
        <f t="shared" si="1"/>
        <v>11663.083333333334</v>
      </c>
    </row>
    <row r="99" spans="1:14" ht="12" customHeight="1" x14ac:dyDescent="0.25">
      <c r="A99" s="8" t="s">
        <v>135</v>
      </c>
      <c r="B99" s="13">
        <v>204</v>
      </c>
      <c r="C99" s="4">
        <v>190</v>
      </c>
      <c r="D99" s="4">
        <v>190</v>
      </c>
      <c r="E99" s="4">
        <v>188</v>
      </c>
      <c r="F99" s="4">
        <v>192</v>
      </c>
      <c r="G99" s="4">
        <v>213</v>
      </c>
      <c r="H99" s="4">
        <v>219</v>
      </c>
      <c r="I99" s="4">
        <v>221</v>
      </c>
      <c r="J99" s="4">
        <v>226</v>
      </c>
      <c r="K99" s="4">
        <v>240</v>
      </c>
      <c r="L99" s="4">
        <v>238</v>
      </c>
      <c r="M99" s="4">
        <v>251</v>
      </c>
      <c r="N99" s="13">
        <f t="shared" si="1"/>
        <v>214.33333333333334</v>
      </c>
    </row>
    <row r="100" spans="1:14" ht="12" customHeight="1" x14ac:dyDescent="0.25">
      <c r="A100" s="8" t="s">
        <v>136</v>
      </c>
      <c r="B100" s="13">
        <v>19</v>
      </c>
      <c r="C100" s="4">
        <v>15</v>
      </c>
      <c r="D100" s="4">
        <v>18</v>
      </c>
      <c r="E100" s="4">
        <v>22</v>
      </c>
      <c r="F100" s="4">
        <v>22</v>
      </c>
      <c r="G100" s="4">
        <v>19</v>
      </c>
      <c r="H100" s="4">
        <v>24</v>
      </c>
      <c r="I100" s="4">
        <v>22</v>
      </c>
      <c r="J100" s="4">
        <v>30</v>
      </c>
      <c r="K100" s="4">
        <v>28</v>
      </c>
      <c r="L100" s="4">
        <v>32</v>
      </c>
      <c r="M100" s="4">
        <v>36</v>
      </c>
      <c r="N100" s="13">
        <f t="shared" si="1"/>
        <v>23.916666666666668</v>
      </c>
    </row>
    <row r="101" spans="1:14" s="17" customFormat="1" ht="24.75" customHeight="1" x14ac:dyDescent="0.25">
      <c r="A101" s="14" t="s">
        <v>137</v>
      </c>
      <c r="B101" s="16">
        <v>105627</v>
      </c>
      <c r="C101" s="15">
        <v>102654</v>
      </c>
      <c r="D101" s="15">
        <v>99609</v>
      </c>
      <c r="E101" s="15">
        <v>103822</v>
      </c>
      <c r="F101" s="15">
        <v>104690</v>
      </c>
      <c r="G101" s="15">
        <v>106231</v>
      </c>
      <c r="H101" s="15">
        <v>108837</v>
      </c>
      <c r="I101" s="15">
        <v>110736</v>
      </c>
      <c r="J101" s="15">
        <v>109740</v>
      </c>
      <c r="K101" s="15">
        <v>112406</v>
      </c>
      <c r="L101" s="15">
        <v>112596</v>
      </c>
      <c r="M101" s="15">
        <v>109923</v>
      </c>
      <c r="N101" s="16">
        <f t="shared" si="1"/>
        <v>107239.25</v>
      </c>
    </row>
    <row r="102" spans="1:14" s="25" customFormat="1" ht="16.5" customHeight="1" thickBot="1" x14ac:dyDescent="0.3">
      <c r="A102" s="22" t="s">
        <v>138</v>
      </c>
      <c r="B102" s="23">
        <v>541811</v>
      </c>
      <c r="C102" s="24">
        <v>524979</v>
      </c>
      <c r="D102" s="24">
        <v>506481</v>
      </c>
      <c r="E102" s="24">
        <v>518622</v>
      </c>
      <c r="F102" s="24">
        <v>530073</v>
      </c>
      <c r="G102" s="24">
        <v>543104</v>
      </c>
      <c r="H102" s="24">
        <v>555575</v>
      </c>
      <c r="I102" s="24">
        <v>568673</v>
      </c>
      <c r="J102" s="24">
        <v>570246</v>
      </c>
      <c r="K102" s="24">
        <v>580693</v>
      </c>
      <c r="L102" s="24">
        <v>581544</v>
      </c>
      <c r="M102" s="24">
        <v>570187</v>
      </c>
      <c r="N102" s="23">
        <f t="shared" si="1"/>
        <v>549332.33333333337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  <row r="106" spans="1:14" x14ac:dyDescent="0.25">
      <c r="B106" s="20"/>
    </row>
    <row r="113" ht="12.75" customHeight="1" x14ac:dyDescent="0.25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45200</v>
      </c>
      <c r="C5" s="60">
        <f>DATE(RIGHT(A2,4)-1,11,1)</f>
        <v>45231</v>
      </c>
      <c r="D5" s="60">
        <f>DATE(RIGHT(A2,4)-1,12,1)</f>
        <v>45261</v>
      </c>
      <c r="E5" s="60">
        <f>DATE(RIGHT(A2,4),1,1)</f>
        <v>45292</v>
      </c>
      <c r="F5" s="60">
        <f>DATE(RIGHT(A2,4),2,1)</f>
        <v>45323</v>
      </c>
      <c r="G5" s="60">
        <f>DATE(RIGHT(A2,4),3,1)</f>
        <v>45352</v>
      </c>
      <c r="H5" s="60">
        <f>DATE(RIGHT(A2,4),4,1)</f>
        <v>45383</v>
      </c>
      <c r="I5" s="60">
        <f>DATE(RIGHT(A2,4),5,1)</f>
        <v>45413</v>
      </c>
      <c r="J5" s="60">
        <f>DATE(RIGHT(A2,4),6,1)</f>
        <v>45444</v>
      </c>
      <c r="K5" s="60">
        <f>DATE(RIGHT(A2,4),7,1)</f>
        <v>45474</v>
      </c>
      <c r="L5" s="60">
        <f>DATE(RIGHT(A2,4),8,1)</f>
        <v>45505</v>
      </c>
      <c r="M5" s="60">
        <f>DATE(RIGHT(A2,4),9,1)</f>
        <v>45536</v>
      </c>
      <c r="N5" s="12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1313</v>
      </c>
      <c r="C6" s="64">
        <v>1345</v>
      </c>
      <c r="D6" s="64">
        <v>1382</v>
      </c>
      <c r="E6" s="64">
        <v>1394</v>
      </c>
      <c r="F6" s="64">
        <v>1402</v>
      </c>
      <c r="G6" s="64">
        <v>1482</v>
      </c>
      <c r="H6" s="64">
        <v>1480</v>
      </c>
      <c r="I6" s="64">
        <v>1566</v>
      </c>
      <c r="J6" s="64">
        <v>1560</v>
      </c>
      <c r="K6" s="64">
        <v>1571</v>
      </c>
      <c r="L6" s="64">
        <v>1566</v>
      </c>
      <c r="M6" s="65">
        <v>1539</v>
      </c>
      <c r="N6" s="63">
        <f t="shared" ref="N6:N102" si="0">IF(SUM(B6:M6)&gt;0,AVERAGE(B6:M6),"0")</f>
        <v>1466.6666666666667</v>
      </c>
    </row>
    <row r="7" spans="1:14" ht="12" customHeight="1" x14ac:dyDescent="0.25">
      <c r="A7" s="62" t="str">
        <f>'Pregnant Women Participating'!A7</f>
        <v>Maine</v>
      </c>
      <c r="B7" s="63">
        <v>869</v>
      </c>
      <c r="C7" s="64">
        <v>892</v>
      </c>
      <c r="D7" s="64">
        <v>883</v>
      </c>
      <c r="E7" s="64">
        <v>878</v>
      </c>
      <c r="F7" s="64">
        <v>870</v>
      </c>
      <c r="G7" s="64">
        <v>913</v>
      </c>
      <c r="H7" s="64">
        <v>926</v>
      </c>
      <c r="I7" s="64">
        <v>934</v>
      </c>
      <c r="J7" s="64">
        <v>933</v>
      </c>
      <c r="K7" s="64">
        <v>939</v>
      </c>
      <c r="L7" s="64">
        <v>936</v>
      </c>
      <c r="M7" s="65">
        <v>946</v>
      </c>
      <c r="N7" s="63">
        <f t="shared" si="0"/>
        <v>909.91666666666663</v>
      </c>
    </row>
    <row r="8" spans="1:14" ht="12" customHeight="1" x14ac:dyDescent="0.25">
      <c r="A8" s="62" t="str">
        <f>'Pregnant Women Participating'!A8</f>
        <v>Massachusetts</v>
      </c>
      <c r="B8" s="63">
        <v>4012</v>
      </c>
      <c r="C8" s="64">
        <v>4006</v>
      </c>
      <c r="D8" s="64">
        <v>4013</v>
      </c>
      <c r="E8" s="64">
        <v>4067</v>
      </c>
      <c r="F8" s="64">
        <v>4066</v>
      </c>
      <c r="G8" s="64">
        <v>4068</v>
      </c>
      <c r="H8" s="64">
        <v>4000</v>
      </c>
      <c r="I8" s="64">
        <v>3995</v>
      </c>
      <c r="J8" s="64">
        <v>3941</v>
      </c>
      <c r="K8" s="64">
        <v>3918</v>
      </c>
      <c r="L8" s="64">
        <v>3987</v>
      </c>
      <c r="M8" s="65">
        <v>4037</v>
      </c>
      <c r="N8" s="63">
        <f t="shared" si="0"/>
        <v>4009.1666666666665</v>
      </c>
    </row>
    <row r="9" spans="1:14" ht="12" customHeight="1" x14ac:dyDescent="0.25">
      <c r="A9" s="62" t="str">
        <f>'Pregnant Women Participating'!A9</f>
        <v>New Hampshire</v>
      </c>
      <c r="B9" s="63">
        <v>566</v>
      </c>
      <c r="C9" s="64">
        <v>581</v>
      </c>
      <c r="D9" s="64">
        <v>598</v>
      </c>
      <c r="E9" s="64">
        <v>599</v>
      </c>
      <c r="F9" s="64">
        <v>585</v>
      </c>
      <c r="G9" s="64">
        <v>605</v>
      </c>
      <c r="H9" s="64">
        <v>600</v>
      </c>
      <c r="I9" s="64">
        <v>611</v>
      </c>
      <c r="J9" s="64">
        <v>609</v>
      </c>
      <c r="K9" s="64">
        <v>630</v>
      </c>
      <c r="L9" s="64">
        <v>610</v>
      </c>
      <c r="M9" s="65">
        <v>620</v>
      </c>
      <c r="N9" s="63">
        <f t="shared" si="0"/>
        <v>601.16666666666663</v>
      </c>
    </row>
    <row r="10" spans="1:14" ht="12" customHeight="1" x14ac:dyDescent="0.25">
      <c r="A10" s="62" t="str">
        <f>'Pregnant Women Participating'!A10</f>
        <v>New York</v>
      </c>
      <c r="B10" s="63">
        <v>13371</v>
      </c>
      <c r="C10" s="64">
        <v>13271</v>
      </c>
      <c r="D10" s="64">
        <v>13253</v>
      </c>
      <c r="E10" s="64">
        <v>13388</v>
      </c>
      <c r="F10" s="64">
        <v>13564</v>
      </c>
      <c r="G10" s="64">
        <v>13763</v>
      </c>
      <c r="H10" s="64">
        <v>13813</v>
      </c>
      <c r="I10" s="64">
        <v>13801</v>
      </c>
      <c r="J10" s="64">
        <v>13739</v>
      </c>
      <c r="K10" s="64">
        <v>13735</v>
      </c>
      <c r="L10" s="64">
        <v>13892</v>
      </c>
      <c r="M10" s="65">
        <v>14062</v>
      </c>
      <c r="N10" s="63">
        <f t="shared" si="0"/>
        <v>13637.666666666666</v>
      </c>
    </row>
    <row r="11" spans="1:14" ht="12" customHeight="1" x14ac:dyDescent="0.25">
      <c r="A11" s="62" t="str">
        <f>'Pregnant Women Participating'!A11</f>
        <v>Rhode Island</v>
      </c>
      <c r="B11" s="63">
        <v>475</v>
      </c>
      <c r="C11" s="64">
        <v>467</v>
      </c>
      <c r="D11" s="64">
        <v>452</v>
      </c>
      <c r="E11" s="64">
        <v>477</v>
      </c>
      <c r="F11" s="64">
        <v>460</v>
      </c>
      <c r="G11" s="64">
        <v>487</v>
      </c>
      <c r="H11" s="64">
        <v>504</v>
      </c>
      <c r="I11" s="64">
        <v>485</v>
      </c>
      <c r="J11" s="64">
        <v>468</v>
      </c>
      <c r="K11" s="64">
        <v>459</v>
      </c>
      <c r="L11" s="64">
        <v>470</v>
      </c>
      <c r="M11" s="65">
        <v>468</v>
      </c>
      <c r="N11" s="63">
        <f t="shared" si="0"/>
        <v>472.66666666666669</v>
      </c>
    </row>
    <row r="12" spans="1:14" ht="12" customHeight="1" x14ac:dyDescent="0.25">
      <c r="A12" s="62" t="str">
        <f>'Pregnant Women Participating'!A12</f>
        <v>Vermont</v>
      </c>
      <c r="B12" s="63">
        <v>695</v>
      </c>
      <c r="C12" s="64">
        <v>683</v>
      </c>
      <c r="D12" s="64">
        <v>665</v>
      </c>
      <c r="E12" s="64">
        <v>667</v>
      </c>
      <c r="F12" s="64">
        <v>677</v>
      </c>
      <c r="G12" s="64">
        <v>703</v>
      </c>
      <c r="H12" s="64">
        <v>715</v>
      </c>
      <c r="I12" s="64">
        <v>710</v>
      </c>
      <c r="J12" s="64">
        <v>725</v>
      </c>
      <c r="K12" s="64">
        <v>722</v>
      </c>
      <c r="L12" s="64">
        <v>731</v>
      </c>
      <c r="M12" s="65">
        <v>726</v>
      </c>
      <c r="N12" s="63">
        <f t="shared" si="0"/>
        <v>701.58333333333337</v>
      </c>
    </row>
    <row r="13" spans="1:14" ht="12" customHeight="1" x14ac:dyDescent="0.25">
      <c r="A13" s="62" t="str">
        <f>'Pregnant Women Participating'!A13</f>
        <v>Virgin Islands</v>
      </c>
      <c r="B13" s="63">
        <v>62</v>
      </c>
      <c r="C13" s="64">
        <v>62</v>
      </c>
      <c r="D13" s="64">
        <v>66</v>
      </c>
      <c r="E13" s="64">
        <v>68</v>
      </c>
      <c r="F13" s="64">
        <v>67</v>
      </c>
      <c r="G13" s="64">
        <v>68</v>
      </c>
      <c r="H13" s="64">
        <v>72</v>
      </c>
      <c r="I13" s="64">
        <v>69</v>
      </c>
      <c r="J13" s="64">
        <v>69</v>
      </c>
      <c r="K13" s="64">
        <v>64</v>
      </c>
      <c r="L13" s="64">
        <v>60</v>
      </c>
      <c r="M13" s="65">
        <v>58</v>
      </c>
      <c r="N13" s="63">
        <f t="shared" si="0"/>
        <v>65.416666666666671</v>
      </c>
    </row>
    <row r="14" spans="1:14" ht="12" customHeight="1" x14ac:dyDescent="0.25">
      <c r="A14" s="62" t="str">
        <f>'Pregnant Women Participating'!A14</f>
        <v>Indian Township, ME</v>
      </c>
      <c r="B14" s="63">
        <v>8</v>
      </c>
      <c r="C14" s="64">
        <v>7</v>
      </c>
      <c r="D14" s="64">
        <v>5</v>
      </c>
      <c r="E14" s="64">
        <v>4</v>
      </c>
      <c r="F14" s="64"/>
      <c r="G14" s="64"/>
      <c r="H14" s="64"/>
      <c r="I14" s="64"/>
      <c r="J14" s="64"/>
      <c r="K14" s="64"/>
      <c r="L14" s="64"/>
      <c r="M14" s="65"/>
      <c r="N14" s="63">
        <f t="shared" si="0"/>
        <v>6</v>
      </c>
    </row>
    <row r="15" spans="1:14" ht="12" customHeight="1" x14ac:dyDescent="0.25">
      <c r="A15" s="62" t="str">
        <f>'Pregnant Women Participating'!A15</f>
        <v>Pleasant Point, ME</v>
      </c>
      <c r="B15" s="63">
        <v>4</v>
      </c>
      <c r="C15" s="64">
        <v>4</v>
      </c>
      <c r="D15" s="64">
        <v>3</v>
      </c>
      <c r="E15" s="64">
        <v>4</v>
      </c>
      <c r="F15" s="64">
        <v>4</v>
      </c>
      <c r="G15" s="64">
        <v>4</v>
      </c>
      <c r="H15" s="64">
        <v>3</v>
      </c>
      <c r="I15" s="64">
        <v>3</v>
      </c>
      <c r="J15" s="64">
        <v>2</v>
      </c>
      <c r="K15" s="64">
        <v>2</v>
      </c>
      <c r="L15" s="64">
        <v>1</v>
      </c>
      <c r="M15" s="65">
        <v>1</v>
      </c>
      <c r="N15" s="63">
        <f t="shared" si="0"/>
        <v>2.9166666666666665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21375</v>
      </c>
      <c r="C16" s="68">
        <v>21318</v>
      </c>
      <c r="D16" s="68">
        <v>21320</v>
      </c>
      <c r="E16" s="68">
        <v>21546</v>
      </c>
      <c r="F16" s="68">
        <v>21695</v>
      </c>
      <c r="G16" s="68">
        <v>22093</v>
      </c>
      <c r="H16" s="68">
        <v>22113</v>
      </c>
      <c r="I16" s="68">
        <v>22174</v>
      </c>
      <c r="J16" s="68">
        <v>22046</v>
      </c>
      <c r="K16" s="68">
        <v>22040</v>
      </c>
      <c r="L16" s="68">
        <v>22253</v>
      </c>
      <c r="M16" s="69">
        <v>22457</v>
      </c>
      <c r="N16" s="67">
        <f t="shared" si="0"/>
        <v>21869.166666666668</v>
      </c>
    </row>
    <row r="17" spans="1:14" ht="12" customHeight="1" x14ac:dyDescent="0.25">
      <c r="A17" s="62" t="str">
        <f>'Pregnant Women Participating'!A17</f>
        <v>Delaware</v>
      </c>
      <c r="B17" s="63">
        <v>443</v>
      </c>
      <c r="C17" s="64">
        <v>453</v>
      </c>
      <c r="D17" s="64">
        <v>461</v>
      </c>
      <c r="E17" s="64">
        <v>455</v>
      </c>
      <c r="F17" s="64">
        <v>461</v>
      </c>
      <c r="G17" s="64">
        <v>476</v>
      </c>
      <c r="H17" s="64">
        <v>490</v>
      </c>
      <c r="I17" s="64">
        <v>488</v>
      </c>
      <c r="J17" s="64">
        <v>492</v>
      </c>
      <c r="K17" s="64">
        <v>504</v>
      </c>
      <c r="L17" s="64">
        <v>522</v>
      </c>
      <c r="M17" s="65">
        <v>539</v>
      </c>
      <c r="N17" s="63">
        <f t="shared" si="0"/>
        <v>482</v>
      </c>
    </row>
    <row r="18" spans="1:14" ht="12" customHeight="1" x14ac:dyDescent="0.25">
      <c r="A18" s="62" t="str">
        <f>'Pregnant Women Participating'!A18</f>
        <v>District of Columbia</v>
      </c>
      <c r="B18" s="63">
        <v>359</v>
      </c>
      <c r="C18" s="64">
        <v>363</v>
      </c>
      <c r="D18" s="64">
        <v>338</v>
      </c>
      <c r="E18" s="64">
        <v>342</v>
      </c>
      <c r="F18" s="64">
        <v>367</v>
      </c>
      <c r="G18" s="64">
        <v>356</v>
      </c>
      <c r="H18" s="64">
        <v>343</v>
      </c>
      <c r="I18" s="64">
        <v>343</v>
      </c>
      <c r="J18" s="64">
        <v>319</v>
      </c>
      <c r="K18" s="64">
        <v>297</v>
      </c>
      <c r="L18" s="64">
        <v>291</v>
      </c>
      <c r="M18" s="65">
        <v>284</v>
      </c>
      <c r="N18" s="63">
        <f t="shared" si="0"/>
        <v>333.5</v>
      </c>
    </row>
    <row r="19" spans="1:14" ht="12" customHeight="1" x14ac:dyDescent="0.25">
      <c r="A19" s="62" t="str">
        <f>'Pregnant Women Participating'!A19</f>
        <v>Maryland</v>
      </c>
      <c r="B19" s="63">
        <v>3729</v>
      </c>
      <c r="C19" s="64">
        <v>3736</v>
      </c>
      <c r="D19" s="64">
        <v>3785</v>
      </c>
      <c r="E19" s="64">
        <v>3792</v>
      </c>
      <c r="F19" s="64">
        <v>3807</v>
      </c>
      <c r="G19" s="64">
        <v>3963</v>
      </c>
      <c r="H19" s="64">
        <v>4043</v>
      </c>
      <c r="I19" s="64">
        <v>4113</v>
      </c>
      <c r="J19" s="64">
        <v>4138</v>
      </c>
      <c r="K19" s="64">
        <v>4073</v>
      </c>
      <c r="L19" s="64">
        <v>4046</v>
      </c>
      <c r="M19" s="65">
        <v>4008</v>
      </c>
      <c r="N19" s="63">
        <f t="shared" si="0"/>
        <v>3936.0833333333335</v>
      </c>
    </row>
    <row r="20" spans="1:14" ht="12" customHeight="1" x14ac:dyDescent="0.25">
      <c r="A20" s="62" t="str">
        <f>'Pregnant Women Participating'!A20</f>
        <v>New Jersey</v>
      </c>
      <c r="B20" s="63">
        <v>5197</v>
      </c>
      <c r="C20" s="64">
        <v>5474</v>
      </c>
      <c r="D20" s="64">
        <v>5478</v>
      </c>
      <c r="E20" s="64">
        <v>5532</v>
      </c>
      <c r="F20" s="64">
        <v>5736</v>
      </c>
      <c r="G20" s="64">
        <v>5815</v>
      </c>
      <c r="H20" s="64">
        <v>5792</v>
      </c>
      <c r="I20" s="64">
        <v>6073</v>
      </c>
      <c r="J20" s="64">
        <v>6131</v>
      </c>
      <c r="K20" s="64">
        <v>6240</v>
      </c>
      <c r="L20" s="64">
        <v>6382</v>
      </c>
      <c r="M20" s="65">
        <v>6383</v>
      </c>
      <c r="N20" s="63">
        <f t="shared" si="0"/>
        <v>5852.75</v>
      </c>
    </row>
    <row r="21" spans="1:14" ht="12" customHeight="1" x14ac:dyDescent="0.25">
      <c r="A21" s="62" t="str">
        <f>'Pregnant Women Participating'!A21</f>
        <v>Pennsylvania</v>
      </c>
      <c r="B21" s="63">
        <v>5229</v>
      </c>
      <c r="C21" s="64">
        <v>5290</v>
      </c>
      <c r="D21" s="64">
        <v>5206</v>
      </c>
      <c r="E21" s="64">
        <v>5337</v>
      </c>
      <c r="F21" s="64">
        <v>5370</v>
      </c>
      <c r="G21" s="64">
        <v>5529</v>
      </c>
      <c r="H21" s="64">
        <v>5630</v>
      </c>
      <c r="I21" s="64">
        <v>5677</v>
      </c>
      <c r="J21" s="64">
        <v>5599</v>
      </c>
      <c r="K21" s="64">
        <v>5651</v>
      </c>
      <c r="L21" s="64">
        <v>5726</v>
      </c>
      <c r="M21" s="65">
        <v>5778</v>
      </c>
      <c r="N21" s="63">
        <f t="shared" si="0"/>
        <v>5501.833333333333</v>
      </c>
    </row>
    <row r="22" spans="1:14" ht="12" customHeight="1" x14ac:dyDescent="0.25">
      <c r="A22" s="62" t="str">
        <f>'Pregnant Women Participating'!A22</f>
        <v>Puerto Rico</v>
      </c>
      <c r="B22" s="63">
        <v>2985</v>
      </c>
      <c r="C22" s="64">
        <v>3126</v>
      </c>
      <c r="D22" s="64">
        <v>3033</v>
      </c>
      <c r="E22" s="64">
        <v>3008</v>
      </c>
      <c r="F22" s="64">
        <v>3003</v>
      </c>
      <c r="G22" s="64">
        <v>2978</v>
      </c>
      <c r="H22" s="64">
        <v>2964</v>
      </c>
      <c r="I22" s="64">
        <v>2957</v>
      </c>
      <c r="J22" s="64">
        <v>2878</v>
      </c>
      <c r="K22" s="64">
        <v>2807</v>
      </c>
      <c r="L22" s="64">
        <v>2808</v>
      </c>
      <c r="M22" s="65">
        <v>2780</v>
      </c>
      <c r="N22" s="63">
        <f t="shared" si="0"/>
        <v>2943.9166666666665</v>
      </c>
    </row>
    <row r="23" spans="1:14" ht="12" customHeight="1" x14ac:dyDescent="0.25">
      <c r="A23" s="62" t="str">
        <f>'Pregnant Women Participating'!A23</f>
        <v>Virginia</v>
      </c>
      <c r="B23" s="63">
        <v>3332</v>
      </c>
      <c r="C23" s="64">
        <v>3267</v>
      </c>
      <c r="D23" s="64">
        <v>3139</v>
      </c>
      <c r="E23" s="64">
        <v>3173</v>
      </c>
      <c r="F23" s="64">
        <v>3178</v>
      </c>
      <c r="G23" s="64">
        <v>3245</v>
      </c>
      <c r="H23" s="64">
        <v>3300</v>
      </c>
      <c r="I23" s="64">
        <v>3355</v>
      </c>
      <c r="J23" s="64">
        <v>3333</v>
      </c>
      <c r="K23" s="64">
        <v>3369</v>
      </c>
      <c r="L23" s="64">
        <v>3416</v>
      </c>
      <c r="M23" s="65">
        <v>3506</v>
      </c>
      <c r="N23" s="63">
        <f t="shared" si="0"/>
        <v>3301.0833333333335</v>
      </c>
    </row>
    <row r="24" spans="1:14" ht="12" customHeight="1" x14ac:dyDescent="0.25">
      <c r="A24" s="62" t="str">
        <f>'Pregnant Women Participating'!A24</f>
        <v>West Virginia</v>
      </c>
      <c r="B24" s="63">
        <v>1185</v>
      </c>
      <c r="C24" s="64">
        <v>1193</v>
      </c>
      <c r="D24" s="64">
        <v>1191</v>
      </c>
      <c r="E24" s="64">
        <v>1203</v>
      </c>
      <c r="F24" s="64">
        <v>1206</v>
      </c>
      <c r="G24" s="64">
        <v>1205</v>
      </c>
      <c r="H24" s="64">
        <v>1226</v>
      </c>
      <c r="I24" s="64">
        <v>1232</v>
      </c>
      <c r="J24" s="64">
        <v>1230</v>
      </c>
      <c r="K24" s="64">
        <v>1198</v>
      </c>
      <c r="L24" s="64">
        <v>1195</v>
      </c>
      <c r="M24" s="65">
        <v>1197</v>
      </c>
      <c r="N24" s="63">
        <f t="shared" si="0"/>
        <v>1205.0833333333333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22459</v>
      </c>
      <c r="C25" s="68">
        <v>22902</v>
      </c>
      <c r="D25" s="68">
        <v>22631</v>
      </c>
      <c r="E25" s="68">
        <v>22842</v>
      </c>
      <c r="F25" s="68">
        <v>23128</v>
      </c>
      <c r="G25" s="68">
        <v>23567</v>
      </c>
      <c r="H25" s="68">
        <v>23788</v>
      </c>
      <c r="I25" s="68">
        <v>24238</v>
      </c>
      <c r="J25" s="68">
        <v>24120</v>
      </c>
      <c r="K25" s="68">
        <v>24139</v>
      </c>
      <c r="L25" s="68">
        <v>24386</v>
      </c>
      <c r="M25" s="69">
        <v>24475</v>
      </c>
      <c r="N25" s="67">
        <f t="shared" si="0"/>
        <v>23556.25</v>
      </c>
    </row>
    <row r="26" spans="1:14" ht="12" customHeight="1" x14ac:dyDescent="0.25">
      <c r="A26" s="62" t="str">
        <f>'Pregnant Women Participating'!A26</f>
        <v>Alabama</v>
      </c>
      <c r="B26" s="63">
        <v>2282</v>
      </c>
      <c r="C26" s="64">
        <v>2255</v>
      </c>
      <c r="D26" s="64">
        <v>2201</v>
      </c>
      <c r="E26" s="64">
        <v>2154</v>
      </c>
      <c r="F26" s="64">
        <v>2185</v>
      </c>
      <c r="G26" s="64">
        <v>2227</v>
      </c>
      <c r="H26" s="64">
        <v>2226</v>
      </c>
      <c r="I26" s="64">
        <v>2233</v>
      </c>
      <c r="J26" s="64">
        <v>2227</v>
      </c>
      <c r="K26" s="64">
        <v>2245</v>
      </c>
      <c r="L26" s="64">
        <v>2315</v>
      </c>
      <c r="M26" s="65">
        <v>2416</v>
      </c>
      <c r="N26" s="63">
        <f t="shared" si="0"/>
        <v>2247.1666666666665</v>
      </c>
    </row>
    <row r="27" spans="1:14" ht="12" customHeight="1" x14ac:dyDescent="0.25">
      <c r="A27" s="62" t="str">
        <f>'Pregnant Women Participating'!A27</f>
        <v>Florida</v>
      </c>
      <c r="B27" s="63">
        <v>14282</v>
      </c>
      <c r="C27" s="64">
        <v>14187</v>
      </c>
      <c r="D27" s="64">
        <v>13826</v>
      </c>
      <c r="E27" s="64">
        <v>14002</v>
      </c>
      <c r="F27" s="64">
        <v>14233</v>
      </c>
      <c r="G27" s="64">
        <v>14172</v>
      </c>
      <c r="H27" s="64">
        <v>14526</v>
      </c>
      <c r="I27" s="64">
        <v>14563</v>
      </c>
      <c r="J27" s="64">
        <v>14527</v>
      </c>
      <c r="K27" s="64">
        <v>14562</v>
      </c>
      <c r="L27" s="64">
        <v>14809</v>
      </c>
      <c r="M27" s="65">
        <v>14874</v>
      </c>
      <c r="N27" s="63">
        <f t="shared" si="0"/>
        <v>14380.25</v>
      </c>
    </row>
    <row r="28" spans="1:14" ht="12" customHeight="1" x14ac:dyDescent="0.25">
      <c r="A28" s="62" t="str">
        <f>'Pregnant Women Participating'!A28</f>
        <v>Georgia</v>
      </c>
      <c r="B28" s="63">
        <v>5518</v>
      </c>
      <c r="C28" s="64">
        <v>5478</v>
      </c>
      <c r="D28" s="64">
        <v>5453</v>
      </c>
      <c r="E28" s="64">
        <v>5369</v>
      </c>
      <c r="F28" s="64">
        <v>5421</v>
      </c>
      <c r="G28" s="64">
        <v>5569</v>
      </c>
      <c r="H28" s="64">
        <v>5669</v>
      </c>
      <c r="I28" s="64">
        <v>5776</v>
      </c>
      <c r="J28" s="64">
        <v>5827</v>
      </c>
      <c r="K28" s="64">
        <v>5883</v>
      </c>
      <c r="L28" s="64">
        <v>5923</v>
      </c>
      <c r="M28" s="65">
        <v>5945</v>
      </c>
      <c r="N28" s="63">
        <f t="shared" si="0"/>
        <v>5652.583333333333</v>
      </c>
    </row>
    <row r="29" spans="1:14" ht="12" customHeight="1" x14ac:dyDescent="0.25">
      <c r="A29" s="62" t="str">
        <f>'Pregnant Women Participating'!A29</f>
        <v>Kentucky</v>
      </c>
      <c r="B29" s="63">
        <v>2543</v>
      </c>
      <c r="C29" s="64">
        <v>2547</v>
      </c>
      <c r="D29" s="64">
        <v>2585</v>
      </c>
      <c r="E29" s="64">
        <v>2638</v>
      </c>
      <c r="F29" s="64">
        <v>2720</v>
      </c>
      <c r="G29" s="64">
        <v>2778</v>
      </c>
      <c r="H29" s="64">
        <v>2845</v>
      </c>
      <c r="I29" s="64">
        <v>2886</v>
      </c>
      <c r="J29" s="64">
        <v>2840</v>
      </c>
      <c r="K29" s="64">
        <v>2864</v>
      </c>
      <c r="L29" s="64">
        <v>2890</v>
      </c>
      <c r="M29" s="65">
        <v>2935</v>
      </c>
      <c r="N29" s="63">
        <f t="shared" si="0"/>
        <v>2755.9166666666665</v>
      </c>
    </row>
    <row r="30" spans="1:14" ht="12" customHeight="1" x14ac:dyDescent="0.25">
      <c r="A30" s="62" t="str">
        <f>'Pregnant Women Participating'!A30</f>
        <v>Mississippi</v>
      </c>
      <c r="B30" s="63">
        <v>1026</v>
      </c>
      <c r="C30" s="64">
        <v>1084</v>
      </c>
      <c r="D30" s="64">
        <v>1052</v>
      </c>
      <c r="E30" s="64">
        <v>926</v>
      </c>
      <c r="F30" s="64">
        <v>976</v>
      </c>
      <c r="G30" s="64">
        <v>983</v>
      </c>
      <c r="H30" s="64">
        <v>1063</v>
      </c>
      <c r="I30" s="64">
        <v>1078</v>
      </c>
      <c r="J30" s="64">
        <v>1051</v>
      </c>
      <c r="K30" s="64">
        <v>1076</v>
      </c>
      <c r="L30" s="64">
        <v>1118</v>
      </c>
      <c r="M30" s="65">
        <v>1125</v>
      </c>
      <c r="N30" s="63">
        <f t="shared" si="0"/>
        <v>1046.5</v>
      </c>
    </row>
    <row r="31" spans="1:14" ht="12" customHeight="1" x14ac:dyDescent="0.25">
      <c r="A31" s="62" t="str">
        <f>'Pregnant Women Participating'!A31</f>
        <v>North Carolina</v>
      </c>
      <c r="B31" s="63">
        <v>8169</v>
      </c>
      <c r="C31" s="64">
        <v>8084</v>
      </c>
      <c r="D31" s="64">
        <v>7953</v>
      </c>
      <c r="E31" s="64">
        <v>8108</v>
      </c>
      <c r="F31" s="64">
        <v>8306</v>
      </c>
      <c r="G31" s="64">
        <v>8592</v>
      </c>
      <c r="H31" s="64">
        <v>8745</v>
      </c>
      <c r="I31" s="64">
        <v>8782</v>
      </c>
      <c r="J31" s="64">
        <v>8776</v>
      </c>
      <c r="K31" s="64">
        <v>8899</v>
      </c>
      <c r="L31" s="64">
        <v>9141</v>
      </c>
      <c r="M31" s="65">
        <v>9398</v>
      </c>
      <c r="N31" s="63">
        <f t="shared" si="0"/>
        <v>8579.4166666666661</v>
      </c>
    </row>
    <row r="32" spans="1:14" ht="12" customHeight="1" x14ac:dyDescent="0.25">
      <c r="A32" s="62" t="str">
        <f>'Pregnant Women Participating'!A32</f>
        <v>South Carolina</v>
      </c>
      <c r="B32" s="63">
        <v>2575</v>
      </c>
      <c r="C32" s="64">
        <v>2643</v>
      </c>
      <c r="D32" s="64">
        <v>2590</v>
      </c>
      <c r="E32" s="64">
        <v>2596</v>
      </c>
      <c r="F32" s="64">
        <v>2729</v>
      </c>
      <c r="G32" s="64">
        <v>2770</v>
      </c>
      <c r="H32" s="64">
        <v>2789</v>
      </c>
      <c r="I32" s="64">
        <v>2806</v>
      </c>
      <c r="J32" s="64">
        <v>2780</v>
      </c>
      <c r="K32" s="64">
        <v>2765</v>
      </c>
      <c r="L32" s="64">
        <v>2744</v>
      </c>
      <c r="M32" s="65">
        <v>2711</v>
      </c>
      <c r="N32" s="63">
        <f t="shared" si="0"/>
        <v>2708.1666666666665</v>
      </c>
    </row>
    <row r="33" spans="1:14" ht="12" customHeight="1" x14ac:dyDescent="0.25">
      <c r="A33" s="62" t="str">
        <f>'Pregnant Women Participating'!A33</f>
        <v>Tennessee</v>
      </c>
      <c r="B33" s="63">
        <v>4448</v>
      </c>
      <c r="C33" s="64">
        <v>4319</v>
      </c>
      <c r="D33" s="64">
        <v>4274</v>
      </c>
      <c r="E33" s="64">
        <v>4212</v>
      </c>
      <c r="F33" s="64">
        <v>4306</v>
      </c>
      <c r="G33" s="64">
        <v>4457</v>
      </c>
      <c r="H33" s="64">
        <v>4519</v>
      </c>
      <c r="I33" s="64">
        <v>4564</v>
      </c>
      <c r="J33" s="64">
        <v>4622</v>
      </c>
      <c r="K33" s="64">
        <v>4650</v>
      </c>
      <c r="L33" s="64">
        <v>4899</v>
      </c>
      <c r="M33" s="65">
        <v>5026</v>
      </c>
      <c r="N33" s="63">
        <f t="shared" si="0"/>
        <v>4524.666666666667</v>
      </c>
    </row>
    <row r="34" spans="1:14" ht="12" customHeight="1" x14ac:dyDescent="0.25">
      <c r="A34" s="62" t="str">
        <f>'Pregnant Women Participating'!A34</f>
        <v>Choctaw Indians, MS</v>
      </c>
      <c r="B34" s="63">
        <v>6</v>
      </c>
      <c r="C34" s="64">
        <v>6</v>
      </c>
      <c r="D34" s="64">
        <v>4</v>
      </c>
      <c r="E34" s="64">
        <v>4</v>
      </c>
      <c r="F34" s="64">
        <v>4</v>
      </c>
      <c r="G34" s="64">
        <v>3</v>
      </c>
      <c r="H34" s="64">
        <v>3</v>
      </c>
      <c r="I34" s="64">
        <v>3</v>
      </c>
      <c r="J34" s="64">
        <v>5</v>
      </c>
      <c r="K34" s="64">
        <v>8</v>
      </c>
      <c r="L34" s="64">
        <v>7</v>
      </c>
      <c r="M34" s="65">
        <v>8</v>
      </c>
      <c r="N34" s="63">
        <f t="shared" si="0"/>
        <v>5.083333333333333</v>
      </c>
    </row>
    <row r="35" spans="1:14" ht="12" customHeight="1" x14ac:dyDescent="0.25">
      <c r="A35" s="62" t="str">
        <f>'Pregnant Women Participating'!A35</f>
        <v>Eastern Cherokee, NC</v>
      </c>
      <c r="B35" s="63">
        <v>23</v>
      </c>
      <c r="C35" s="64">
        <v>21</v>
      </c>
      <c r="D35" s="64">
        <v>19</v>
      </c>
      <c r="E35" s="64">
        <v>21</v>
      </c>
      <c r="F35" s="64">
        <v>21</v>
      </c>
      <c r="G35" s="64">
        <v>19</v>
      </c>
      <c r="H35" s="64">
        <v>18</v>
      </c>
      <c r="I35" s="64">
        <v>16</v>
      </c>
      <c r="J35" s="64">
        <v>13</v>
      </c>
      <c r="K35" s="64">
        <v>16</v>
      </c>
      <c r="L35" s="64">
        <v>21</v>
      </c>
      <c r="M35" s="65">
        <v>23</v>
      </c>
      <c r="N35" s="63">
        <f t="shared" si="0"/>
        <v>19.25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40872</v>
      </c>
      <c r="C36" s="68">
        <v>40624</v>
      </c>
      <c r="D36" s="68">
        <v>39957</v>
      </c>
      <c r="E36" s="68">
        <v>40030</v>
      </c>
      <c r="F36" s="68">
        <v>40901</v>
      </c>
      <c r="G36" s="68">
        <v>41570</v>
      </c>
      <c r="H36" s="68">
        <v>42403</v>
      </c>
      <c r="I36" s="68">
        <v>42707</v>
      </c>
      <c r="J36" s="68">
        <v>42668</v>
      </c>
      <c r="K36" s="68">
        <v>42968</v>
      </c>
      <c r="L36" s="68">
        <v>43867</v>
      </c>
      <c r="M36" s="69">
        <v>44461</v>
      </c>
      <c r="N36" s="67">
        <f t="shared" si="0"/>
        <v>41919</v>
      </c>
    </row>
    <row r="37" spans="1:14" ht="12" customHeight="1" x14ac:dyDescent="0.25">
      <c r="A37" s="62" t="str">
        <f>'Pregnant Women Participating'!A37</f>
        <v>Illinois</v>
      </c>
      <c r="B37" s="63">
        <v>4013</v>
      </c>
      <c r="C37" s="64">
        <v>4026</v>
      </c>
      <c r="D37" s="64">
        <v>4041</v>
      </c>
      <c r="E37" s="64">
        <v>4070</v>
      </c>
      <c r="F37" s="64">
        <v>4186</v>
      </c>
      <c r="G37" s="64">
        <v>4309</v>
      </c>
      <c r="H37" s="64">
        <v>4296</v>
      </c>
      <c r="I37" s="64">
        <v>4369</v>
      </c>
      <c r="J37" s="64">
        <v>4315</v>
      </c>
      <c r="K37" s="64">
        <v>4381</v>
      </c>
      <c r="L37" s="64">
        <v>4446</v>
      </c>
      <c r="M37" s="65">
        <v>4519</v>
      </c>
      <c r="N37" s="63">
        <f t="shared" si="0"/>
        <v>4247.583333333333</v>
      </c>
    </row>
    <row r="38" spans="1:14" ht="12" customHeight="1" x14ac:dyDescent="0.25">
      <c r="A38" s="62" t="str">
        <f>'Pregnant Women Participating'!A38</f>
        <v>Indiana</v>
      </c>
      <c r="B38" s="63">
        <v>6453</v>
      </c>
      <c r="C38" s="64">
        <v>6454</v>
      </c>
      <c r="D38" s="64">
        <v>6365</v>
      </c>
      <c r="E38" s="64">
        <v>6327</v>
      </c>
      <c r="F38" s="64">
        <v>6413</v>
      </c>
      <c r="G38" s="64">
        <v>6506</v>
      </c>
      <c r="H38" s="64">
        <v>6559</v>
      </c>
      <c r="I38" s="64">
        <v>6608</v>
      </c>
      <c r="J38" s="64">
        <v>6510</v>
      </c>
      <c r="K38" s="64">
        <v>6590</v>
      </c>
      <c r="L38" s="64">
        <v>6723</v>
      </c>
      <c r="M38" s="65">
        <v>6702</v>
      </c>
      <c r="N38" s="63">
        <f t="shared" si="0"/>
        <v>6517.5</v>
      </c>
    </row>
    <row r="39" spans="1:14" ht="12" customHeight="1" x14ac:dyDescent="0.25">
      <c r="A39" s="62" t="str">
        <f>'Pregnant Women Participating'!A39</f>
        <v>Iowa</v>
      </c>
      <c r="B39" s="63">
        <v>2434</v>
      </c>
      <c r="C39" s="64">
        <v>2433</v>
      </c>
      <c r="D39" s="64">
        <v>2385</v>
      </c>
      <c r="E39" s="64">
        <v>2502</v>
      </c>
      <c r="F39" s="64">
        <v>2491</v>
      </c>
      <c r="G39" s="64">
        <v>2515</v>
      </c>
      <c r="H39" s="64">
        <v>2561</v>
      </c>
      <c r="I39" s="64">
        <v>2570</v>
      </c>
      <c r="J39" s="64">
        <v>2545</v>
      </c>
      <c r="K39" s="64">
        <v>2592</v>
      </c>
      <c r="L39" s="64">
        <v>2580</v>
      </c>
      <c r="M39" s="65">
        <v>2565</v>
      </c>
      <c r="N39" s="63">
        <f t="shared" si="0"/>
        <v>2514.4166666666665</v>
      </c>
    </row>
    <row r="40" spans="1:14" ht="12" customHeight="1" x14ac:dyDescent="0.25">
      <c r="A40" s="62" t="str">
        <f>'Pregnant Women Participating'!A40</f>
        <v>Michigan</v>
      </c>
      <c r="B40" s="63">
        <v>6711</v>
      </c>
      <c r="C40" s="64">
        <v>6740</v>
      </c>
      <c r="D40" s="64">
        <v>6642</v>
      </c>
      <c r="E40" s="64">
        <v>6527</v>
      </c>
      <c r="F40" s="64">
        <v>6658</v>
      </c>
      <c r="G40" s="64">
        <v>6674</v>
      </c>
      <c r="H40" s="64">
        <v>6732</v>
      </c>
      <c r="I40" s="64">
        <v>6776</v>
      </c>
      <c r="J40" s="64">
        <v>6790</v>
      </c>
      <c r="K40" s="64">
        <v>6842</v>
      </c>
      <c r="L40" s="64">
        <v>6783</v>
      </c>
      <c r="M40" s="65">
        <v>6855</v>
      </c>
      <c r="N40" s="63">
        <f t="shared" si="0"/>
        <v>6727.5</v>
      </c>
    </row>
    <row r="41" spans="1:14" ht="12" customHeight="1" x14ac:dyDescent="0.25">
      <c r="A41" s="62" t="str">
        <f>'Pregnant Women Participating'!A41</f>
        <v>Minnesota</v>
      </c>
      <c r="B41" s="63">
        <v>4358</v>
      </c>
      <c r="C41" s="64">
        <v>4389</v>
      </c>
      <c r="D41" s="64">
        <v>4372</v>
      </c>
      <c r="E41" s="64">
        <v>4350</v>
      </c>
      <c r="F41" s="64">
        <v>4384</v>
      </c>
      <c r="G41" s="64">
        <v>4439</v>
      </c>
      <c r="H41" s="64">
        <v>4468</v>
      </c>
      <c r="I41" s="64">
        <v>4547</v>
      </c>
      <c r="J41" s="64">
        <v>4502</v>
      </c>
      <c r="K41" s="64">
        <v>4511</v>
      </c>
      <c r="L41" s="64">
        <v>4533</v>
      </c>
      <c r="M41" s="65">
        <v>4578</v>
      </c>
      <c r="N41" s="63">
        <f t="shared" si="0"/>
        <v>4452.583333333333</v>
      </c>
    </row>
    <row r="42" spans="1:14" ht="12" customHeight="1" x14ac:dyDescent="0.25">
      <c r="A42" s="62" t="str">
        <f>'Pregnant Women Participating'!A42</f>
        <v>Ohio</v>
      </c>
      <c r="B42" s="63">
        <v>6180</v>
      </c>
      <c r="C42" s="64">
        <v>6077</v>
      </c>
      <c r="D42" s="64">
        <v>5908</v>
      </c>
      <c r="E42" s="64">
        <v>5854</v>
      </c>
      <c r="F42" s="64">
        <v>5871</v>
      </c>
      <c r="G42" s="64">
        <v>5903</v>
      </c>
      <c r="H42" s="64">
        <v>6055</v>
      </c>
      <c r="I42" s="64">
        <v>6129</v>
      </c>
      <c r="J42" s="64">
        <v>6146</v>
      </c>
      <c r="K42" s="64">
        <v>6227</v>
      </c>
      <c r="L42" s="64">
        <v>6248</v>
      </c>
      <c r="M42" s="65">
        <v>6299</v>
      </c>
      <c r="N42" s="63">
        <f t="shared" si="0"/>
        <v>6074.75</v>
      </c>
    </row>
    <row r="43" spans="1:14" ht="12" customHeight="1" x14ac:dyDescent="0.25">
      <c r="A43" s="62" t="str">
        <f>'Pregnant Women Participating'!A43</f>
        <v>Wisconsin</v>
      </c>
      <c r="B43" s="63">
        <v>3546</v>
      </c>
      <c r="C43" s="64">
        <v>3540</v>
      </c>
      <c r="D43" s="64">
        <v>3509</v>
      </c>
      <c r="E43" s="64">
        <v>3628</v>
      </c>
      <c r="F43" s="64">
        <v>3680</v>
      </c>
      <c r="G43" s="64">
        <v>3733</v>
      </c>
      <c r="H43" s="64">
        <v>3797</v>
      </c>
      <c r="I43" s="64">
        <v>3828</v>
      </c>
      <c r="J43" s="64">
        <v>3780</v>
      </c>
      <c r="K43" s="64">
        <v>3823</v>
      </c>
      <c r="L43" s="64">
        <v>3895</v>
      </c>
      <c r="M43" s="65">
        <v>3818</v>
      </c>
      <c r="N43" s="63">
        <f t="shared" si="0"/>
        <v>3714.75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33695</v>
      </c>
      <c r="C44" s="68">
        <v>33659</v>
      </c>
      <c r="D44" s="68">
        <v>33222</v>
      </c>
      <c r="E44" s="68">
        <v>33258</v>
      </c>
      <c r="F44" s="68">
        <v>33683</v>
      </c>
      <c r="G44" s="68">
        <v>34079</v>
      </c>
      <c r="H44" s="68">
        <v>34468</v>
      </c>
      <c r="I44" s="68">
        <v>34827</v>
      </c>
      <c r="J44" s="68">
        <v>34588</v>
      </c>
      <c r="K44" s="68">
        <v>34966</v>
      </c>
      <c r="L44" s="68">
        <v>35208</v>
      </c>
      <c r="M44" s="69">
        <v>35336</v>
      </c>
      <c r="N44" s="67">
        <f t="shared" si="0"/>
        <v>34249.083333333336</v>
      </c>
    </row>
    <row r="45" spans="1:14" ht="12" customHeight="1" x14ac:dyDescent="0.25">
      <c r="A45" s="62" t="str">
        <f>'Pregnant Women Participating'!A45</f>
        <v>Arizona</v>
      </c>
      <c r="B45" s="63">
        <v>4355</v>
      </c>
      <c r="C45" s="64">
        <v>4314</v>
      </c>
      <c r="D45" s="64">
        <v>4180</v>
      </c>
      <c r="E45" s="64">
        <v>4255</v>
      </c>
      <c r="F45" s="64">
        <v>4298</v>
      </c>
      <c r="G45" s="64">
        <v>4405</v>
      </c>
      <c r="H45" s="64">
        <v>4476</v>
      </c>
      <c r="I45" s="64">
        <v>4531</v>
      </c>
      <c r="J45" s="64">
        <v>4503</v>
      </c>
      <c r="K45" s="64">
        <v>4534</v>
      </c>
      <c r="L45" s="64">
        <v>4515</v>
      </c>
      <c r="M45" s="65">
        <v>4557</v>
      </c>
      <c r="N45" s="63">
        <f t="shared" si="0"/>
        <v>4410.25</v>
      </c>
    </row>
    <row r="46" spans="1:14" ht="12" customHeight="1" x14ac:dyDescent="0.25">
      <c r="A46" s="62" t="str">
        <f>'Pregnant Women Participating'!A46</f>
        <v>Arkansas</v>
      </c>
      <c r="B46" s="63">
        <v>1906</v>
      </c>
      <c r="C46" s="64">
        <v>1945</v>
      </c>
      <c r="D46" s="64">
        <v>1875</v>
      </c>
      <c r="E46" s="64">
        <v>1889</v>
      </c>
      <c r="F46" s="64">
        <v>1993</v>
      </c>
      <c r="G46" s="64">
        <v>2049</v>
      </c>
      <c r="H46" s="64">
        <v>2068</v>
      </c>
      <c r="I46" s="64">
        <v>2081</v>
      </c>
      <c r="J46" s="64">
        <v>2094</v>
      </c>
      <c r="K46" s="64">
        <v>2120</v>
      </c>
      <c r="L46" s="64">
        <v>2177</v>
      </c>
      <c r="M46" s="65">
        <v>2141</v>
      </c>
      <c r="N46" s="63">
        <f t="shared" si="0"/>
        <v>2028.1666666666667</v>
      </c>
    </row>
    <row r="47" spans="1:14" ht="12" customHeight="1" x14ac:dyDescent="0.25">
      <c r="A47" s="62" t="str">
        <f>'Pregnant Women Participating'!A47</f>
        <v>Louisiana</v>
      </c>
      <c r="B47" s="63">
        <v>2282</v>
      </c>
      <c r="C47" s="64">
        <v>2197</v>
      </c>
      <c r="D47" s="64">
        <v>2146</v>
      </c>
      <c r="E47" s="64">
        <v>2114</v>
      </c>
      <c r="F47" s="64">
        <v>2114</v>
      </c>
      <c r="G47" s="64">
        <v>2194</v>
      </c>
      <c r="H47" s="64">
        <v>2259</v>
      </c>
      <c r="I47" s="64">
        <v>2265</v>
      </c>
      <c r="J47" s="64">
        <v>2274</v>
      </c>
      <c r="K47" s="64">
        <v>2303</v>
      </c>
      <c r="L47" s="64">
        <v>2458</v>
      </c>
      <c r="M47" s="65">
        <v>2507</v>
      </c>
      <c r="N47" s="63">
        <f t="shared" si="0"/>
        <v>2259.4166666666665</v>
      </c>
    </row>
    <row r="48" spans="1:14" ht="12" customHeight="1" x14ac:dyDescent="0.25">
      <c r="A48" s="62" t="str">
        <f>'Pregnant Women Participating'!A48</f>
        <v>New Mexico</v>
      </c>
      <c r="B48" s="63">
        <v>2036</v>
      </c>
      <c r="C48" s="64">
        <v>1962</v>
      </c>
      <c r="D48" s="64">
        <v>1892</v>
      </c>
      <c r="E48" s="64">
        <v>1891</v>
      </c>
      <c r="F48" s="64">
        <v>1913</v>
      </c>
      <c r="G48" s="64">
        <v>1921</v>
      </c>
      <c r="H48" s="64">
        <v>1968</v>
      </c>
      <c r="I48" s="64">
        <v>1987</v>
      </c>
      <c r="J48" s="64">
        <v>1963</v>
      </c>
      <c r="K48" s="64">
        <v>2017</v>
      </c>
      <c r="L48" s="64">
        <v>2112</v>
      </c>
      <c r="M48" s="65">
        <v>2173</v>
      </c>
      <c r="N48" s="63">
        <f t="shared" si="0"/>
        <v>1986.25</v>
      </c>
    </row>
    <row r="49" spans="1:14" ht="12" customHeight="1" x14ac:dyDescent="0.25">
      <c r="A49" s="62" t="str">
        <f>'Pregnant Women Participating'!A49</f>
        <v>Oklahoma</v>
      </c>
      <c r="B49" s="63">
        <v>3185</v>
      </c>
      <c r="C49" s="64">
        <v>3126</v>
      </c>
      <c r="D49" s="64">
        <v>3110</v>
      </c>
      <c r="E49" s="64">
        <v>3094</v>
      </c>
      <c r="F49" s="64">
        <v>3060</v>
      </c>
      <c r="G49" s="64">
        <v>3075</v>
      </c>
      <c r="H49" s="64">
        <v>3122</v>
      </c>
      <c r="I49" s="64">
        <v>3220</v>
      </c>
      <c r="J49" s="64">
        <v>3275</v>
      </c>
      <c r="K49" s="64">
        <v>3248</v>
      </c>
      <c r="L49" s="64">
        <v>3274</v>
      </c>
      <c r="M49" s="65">
        <v>3255</v>
      </c>
      <c r="N49" s="63">
        <f t="shared" si="0"/>
        <v>3170.3333333333335</v>
      </c>
    </row>
    <row r="50" spans="1:14" ht="12" customHeight="1" x14ac:dyDescent="0.25">
      <c r="A50" s="62" t="str">
        <f>'Pregnant Women Participating'!A50</f>
        <v>Texas</v>
      </c>
      <c r="B50" s="63">
        <v>20939</v>
      </c>
      <c r="C50" s="64">
        <v>20566</v>
      </c>
      <c r="D50" s="64">
        <v>20086</v>
      </c>
      <c r="E50" s="64">
        <v>20489</v>
      </c>
      <c r="F50" s="64">
        <v>20532</v>
      </c>
      <c r="G50" s="64">
        <v>20550</v>
      </c>
      <c r="H50" s="64">
        <v>20973</v>
      </c>
      <c r="I50" s="64">
        <v>21245</v>
      </c>
      <c r="J50" s="64">
        <v>21298</v>
      </c>
      <c r="K50" s="64">
        <v>21583</v>
      </c>
      <c r="L50" s="64">
        <v>22079</v>
      </c>
      <c r="M50" s="65">
        <v>22344</v>
      </c>
      <c r="N50" s="63">
        <f t="shared" si="0"/>
        <v>21057</v>
      </c>
    </row>
    <row r="51" spans="1:14" ht="12" customHeight="1" x14ac:dyDescent="0.25">
      <c r="A51" s="62" t="str">
        <f>'Pregnant Women Participating'!A51</f>
        <v>Utah</v>
      </c>
      <c r="B51" s="63">
        <v>2997</v>
      </c>
      <c r="C51" s="64">
        <v>3039</v>
      </c>
      <c r="D51" s="64">
        <v>2996</v>
      </c>
      <c r="E51" s="64">
        <v>3001</v>
      </c>
      <c r="F51" s="64">
        <v>3035</v>
      </c>
      <c r="G51" s="64">
        <v>3037</v>
      </c>
      <c r="H51" s="64">
        <v>3039</v>
      </c>
      <c r="I51" s="64">
        <v>2946</v>
      </c>
      <c r="J51" s="64">
        <v>2932</v>
      </c>
      <c r="K51" s="64">
        <v>2784</v>
      </c>
      <c r="L51" s="64">
        <v>3351</v>
      </c>
      <c r="M51" s="65">
        <v>3400</v>
      </c>
      <c r="N51" s="63">
        <f t="shared" si="0"/>
        <v>3046.4166666666665</v>
      </c>
    </row>
    <row r="52" spans="1:14" ht="12" customHeight="1" x14ac:dyDescent="0.25">
      <c r="A52" s="62" t="str">
        <f>'Pregnant Women Participating'!A52</f>
        <v>Inter-Tribal Council, AZ</v>
      </c>
      <c r="B52" s="63">
        <v>159</v>
      </c>
      <c r="C52" s="64">
        <v>167</v>
      </c>
      <c r="D52" s="64">
        <v>166</v>
      </c>
      <c r="E52" s="64">
        <v>177</v>
      </c>
      <c r="F52" s="64">
        <v>181</v>
      </c>
      <c r="G52" s="64">
        <v>184</v>
      </c>
      <c r="H52" s="64">
        <v>185</v>
      </c>
      <c r="I52" s="64">
        <v>185</v>
      </c>
      <c r="J52" s="64">
        <v>172</v>
      </c>
      <c r="K52" s="64">
        <v>172</v>
      </c>
      <c r="L52" s="64">
        <v>168</v>
      </c>
      <c r="M52" s="65">
        <v>176</v>
      </c>
      <c r="N52" s="63">
        <f t="shared" si="0"/>
        <v>174.33333333333334</v>
      </c>
    </row>
    <row r="53" spans="1:14" ht="12" customHeight="1" x14ac:dyDescent="0.25">
      <c r="A53" s="62" t="str">
        <f>'Pregnant Women Participating'!A53</f>
        <v>Navajo Nation, AZ</v>
      </c>
      <c r="B53" s="63">
        <v>208</v>
      </c>
      <c r="C53" s="64">
        <v>213</v>
      </c>
      <c r="D53" s="64">
        <v>207</v>
      </c>
      <c r="E53" s="64">
        <v>207</v>
      </c>
      <c r="F53" s="64">
        <v>203</v>
      </c>
      <c r="G53" s="64">
        <v>200</v>
      </c>
      <c r="H53" s="64">
        <v>211</v>
      </c>
      <c r="I53" s="64">
        <v>205</v>
      </c>
      <c r="J53" s="64">
        <v>193</v>
      </c>
      <c r="K53" s="64">
        <v>196</v>
      </c>
      <c r="L53" s="64">
        <v>185</v>
      </c>
      <c r="M53" s="65">
        <v>177</v>
      </c>
      <c r="N53" s="63">
        <f t="shared" si="0"/>
        <v>200.41666666666666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22</v>
      </c>
      <c r="C54" s="64">
        <v>28</v>
      </c>
      <c r="D54" s="64">
        <v>25</v>
      </c>
      <c r="E54" s="64">
        <v>30</v>
      </c>
      <c r="F54" s="64">
        <v>29</v>
      </c>
      <c r="G54" s="64">
        <v>30</v>
      </c>
      <c r="H54" s="64">
        <v>23</v>
      </c>
      <c r="I54" s="64">
        <v>26</v>
      </c>
      <c r="J54" s="64">
        <v>25</v>
      </c>
      <c r="K54" s="64">
        <v>26</v>
      </c>
      <c r="L54" s="64">
        <v>22</v>
      </c>
      <c r="M54" s="65">
        <v>23</v>
      </c>
      <c r="N54" s="63">
        <f t="shared" si="0"/>
        <v>25.75</v>
      </c>
    </row>
    <row r="55" spans="1:14" ht="12" customHeight="1" x14ac:dyDescent="0.25">
      <c r="A55" s="62" t="str">
        <f>'Pregnant Women Participating'!A55</f>
        <v>Eight Northern Pueblos, NM</v>
      </c>
      <c r="B55" s="63">
        <v>13</v>
      </c>
      <c r="C55" s="64">
        <v>14</v>
      </c>
      <c r="D55" s="64">
        <v>12</v>
      </c>
      <c r="E55" s="64">
        <v>10</v>
      </c>
      <c r="F55" s="64">
        <v>10</v>
      </c>
      <c r="G55" s="64">
        <v>11</v>
      </c>
      <c r="H55" s="64">
        <v>12</v>
      </c>
      <c r="I55" s="64">
        <v>9</v>
      </c>
      <c r="J55" s="64">
        <v>8</v>
      </c>
      <c r="K55" s="64">
        <v>11</v>
      </c>
      <c r="L55" s="64">
        <v>12</v>
      </c>
      <c r="M55" s="65">
        <v>12</v>
      </c>
      <c r="N55" s="63">
        <f t="shared" si="0"/>
        <v>11.166666666666666</v>
      </c>
    </row>
    <row r="56" spans="1:14" ht="12" customHeight="1" x14ac:dyDescent="0.25">
      <c r="A56" s="62" t="str">
        <f>'Pregnant Women Participating'!A56</f>
        <v>Five Sandoval Pueblos, NM</v>
      </c>
      <c r="B56" s="63">
        <v>5</v>
      </c>
      <c r="C56" s="64">
        <v>4</v>
      </c>
      <c r="D56" s="64">
        <v>4</v>
      </c>
      <c r="E56" s="64">
        <v>2</v>
      </c>
      <c r="F56" s="64">
        <v>6</v>
      </c>
      <c r="G56" s="64">
        <v>4</v>
      </c>
      <c r="H56" s="64">
        <v>4</v>
      </c>
      <c r="I56" s="64">
        <v>3</v>
      </c>
      <c r="J56" s="64">
        <v>3</v>
      </c>
      <c r="K56" s="64">
        <v>4</v>
      </c>
      <c r="L56" s="64">
        <v>4</v>
      </c>
      <c r="M56" s="65">
        <v>4</v>
      </c>
      <c r="N56" s="63">
        <f t="shared" si="0"/>
        <v>3.9166666666666665</v>
      </c>
    </row>
    <row r="57" spans="1:14" ht="12" customHeight="1" x14ac:dyDescent="0.25">
      <c r="A57" s="62" t="str">
        <f>'Pregnant Women Participating'!A57</f>
        <v>Isleta Pueblo, NM</v>
      </c>
      <c r="B57" s="63">
        <v>33</v>
      </c>
      <c r="C57" s="64">
        <v>35</v>
      </c>
      <c r="D57" s="64">
        <v>29</v>
      </c>
      <c r="E57" s="64">
        <v>28</v>
      </c>
      <c r="F57" s="64">
        <v>31</v>
      </c>
      <c r="G57" s="64">
        <v>30</v>
      </c>
      <c r="H57" s="64">
        <v>29</v>
      </c>
      <c r="I57" s="64">
        <v>30</v>
      </c>
      <c r="J57" s="64">
        <v>33</v>
      </c>
      <c r="K57" s="64">
        <v>38</v>
      </c>
      <c r="L57" s="64">
        <v>40</v>
      </c>
      <c r="M57" s="65">
        <v>41</v>
      </c>
      <c r="N57" s="63">
        <f t="shared" si="0"/>
        <v>33.083333333333336</v>
      </c>
    </row>
    <row r="58" spans="1:14" ht="12" customHeight="1" x14ac:dyDescent="0.25">
      <c r="A58" s="62" t="str">
        <f>'Pregnant Women Participating'!A58</f>
        <v>San Felipe Pueblo, NM</v>
      </c>
      <c r="B58" s="63">
        <v>12</v>
      </c>
      <c r="C58" s="64">
        <v>14</v>
      </c>
      <c r="D58" s="64">
        <v>8</v>
      </c>
      <c r="E58" s="64">
        <v>12</v>
      </c>
      <c r="F58" s="64">
        <v>9</v>
      </c>
      <c r="G58" s="64">
        <v>12</v>
      </c>
      <c r="H58" s="64">
        <v>13</v>
      </c>
      <c r="I58" s="64">
        <v>13</v>
      </c>
      <c r="J58" s="64">
        <v>13</v>
      </c>
      <c r="K58" s="64">
        <v>14</v>
      </c>
      <c r="L58" s="64">
        <v>15</v>
      </c>
      <c r="M58" s="65">
        <v>13</v>
      </c>
      <c r="N58" s="63">
        <f t="shared" si="0"/>
        <v>12.333333333333334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8</v>
      </c>
      <c r="C59" s="64">
        <v>7</v>
      </c>
      <c r="D59" s="64">
        <v>6</v>
      </c>
      <c r="E59" s="64">
        <v>5</v>
      </c>
      <c r="F59" s="64">
        <v>4</v>
      </c>
      <c r="G59" s="64">
        <v>3</v>
      </c>
      <c r="H59" s="64">
        <v>2</v>
      </c>
      <c r="I59" s="64">
        <v>4</v>
      </c>
      <c r="J59" s="64">
        <v>4</v>
      </c>
      <c r="K59" s="64">
        <v>6</v>
      </c>
      <c r="L59" s="64">
        <v>5</v>
      </c>
      <c r="M59" s="65">
        <v>6</v>
      </c>
      <c r="N59" s="63">
        <f t="shared" si="0"/>
        <v>5</v>
      </c>
    </row>
    <row r="60" spans="1:14" ht="12" customHeight="1" x14ac:dyDescent="0.25">
      <c r="A60" s="62" t="str">
        <f>'Pregnant Women Participating'!A60</f>
        <v>Zuni Pueblo, NM</v>
      </c>
      <c r="B60" s="63">
        <v>41</v>
      </c>
      <c r="C60" s="64">
        <v>44</v>
      </c>
      <c r="D60" s="64">
        <v>45</v>
      </c>
      <c r="E60" s="64">
        <v>50</v>
      </c>
      <c r="F60" s="64">
        <v>53</v>
      </c>
      <c r="G60" s="64">
        <v>51</v>
      </c>
      <c r="H60" s="64">
        <v>42</v>
      </c>
      <c r="I60" s="64">
        <v>42</v>
      </c>
      <c r="J60" s="64">
        <v>45</v>
      </c>
      <c r="K60" s="64">
        <v>38</v>
      </c>
      <c r="L60" s="64">
        <v>45</v>
      </c>
      <c r="M60" s="65">
        <v>39</v>
      </c>
      <c r="N60" s="63">
        <f t="shared" si="0"/>
        <v>44.583333333333336</v>
      </c>
    </row>
    <row r="61" spans="1:14" ht="12" customHeight="1" x14ac:dyDescent="0.25">
      <c r="A61" s="62" t="str">
        <f>'Pregnant Women Participating'!A61</f>
        <v>Cherokee Nation, OK</v>
      </c>
      <c r="B61" s="63">
        <v>200</v>
      </c>
      <c r="C61" s="64">
        <v>196</v>
      </c>
      <c r="D61" s="64">
        <v>205</v>
      </c>
      <c r="E61" s="64">
        <v>212</v>
      </c>
      <c r="F61" s="64">
        <v>219</v>
      </c>
      <c r="G61" s="64">
        <v>227</v>
      </c>
      <c r="H61" s="64">
        <v>228</v>
      </c>
      <c r="I61" s="64">
        <v>244</v>
      </c>
      <c r="J61" s="64">
        <v>243</v>
      </c>
      <c r="K61" s="64">
        <v>262</v>
      </c>
      <c r="L61" s="64">
        <v>272</v>
      </c>
      <c r="M61" s="65">
        <v>264</v>
      </c>
      <c r="N61" s="63">
        <f t="shared" si="0"/>
        <v>231</v>
      </c>
    </row>
    <row r="62" spans="1:14" ht="12" customHeight="1" x14ac:dyDescent="0.25">
      <c r="A62" s="62" t="str">
        <f>'Pregnant Women Participating'!A62</f>
        <v>Chickasaw Nation, OK</v>
      </c>
      <c r="B62" s="63">
        <v>189</v>
      </c>
      <c r="C62" s="64">
        <v>182</v>
      </c>
      <c r="D62" s="64">
        <v>175</v>
      </c>
      <c r="E62" s="64">
        <v>179</v>
      </c>
      <c r="F62" s="64">
        <v>179</v>
      </c>
      <c r="G62" s="64">
        <v>174</v>
      </c>
      <c r="H62" s="64">
        <v>189</v>
      </c>
      <c r="I62" s="64">
        <v>174</v>
      </c>
      <c r="J62" s="64">
        <v>171</v>
      </c>
      <c r="K62" s="64">
        <v>169</v>
      </c>
      <c r="L62" s="64">
        <v>180</v>
      </c>
      <c r="M62" s="65">
        <v>163</v>
      </c>
      <c r="N62" s="63">
        <f t="shared" si="0"/>
        <v>177</v>
      </c>
    </row>
    <row r="63" spans="1:14" ht="12" customHeight="1" x14ac:dyDescent="0.25">
      <c r="A63" s="62" t="str">
        <f>'Pregnant Women Participating'!A63</f>
        <v>Choctaw Nation, OK</v>
      </c>
      <c r="B63" s="63">
        <v>172</v>
      </c>
      <c r="C63" s="64">
        <v>175</v>
      </c>
      <c r="D63" s="64">
        <v>164</v>
      </c>
      <c r="E63" s="64">
        <v>178</v>
      </c>
      <c r="F63" s="64">
        <v>175</v>
      </c>
      <c r="G63" s="64">
        <v>160</v>
      </c>
      <c r="H63" s="64">
        <v>175</v>
      </c>
      <c r="I63" s="64">
        <v>175</v>
      </c>
      <c r="J63" s="64">
        <v>181</v>
      </c>
      <c r="K63" s="64">
        <v>182</v>
      </c>
      <c r="L63" s="64">
        <v>166</v>
      </c>
      <c r="M63" s="65">
        <v>173</v>
      </c>
      <c r="N63" s="63">
        <f t="shared" si="0"/>
        <v>173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63</v>
      </c>
      <c r="C64" s="64">
        <v>58</v>
      </c>
      <c r="D64" s="64">
        <v>59</v>
      </c>
      <c r="E64" s="64">
        <v>59</v>
      </c>
      <c r="F64" s="64">
        <v>59</v>
      </c>
      <c r="G64" s="64">
        <v>58</v>
      </c>
      <c r="H64" s="64">
        <v>59</v>
      </c>
      <c r="I64" s="64">
        <v>49</v>
      </c>
      <c r="J64" s="64">
        <v>51</v>
      </c>
      <c r="K64" s="64">
        <v>52</v>
      </c>
      <c r="L64" s="64">
        <v>51</v>
      </c>
      <c r="M64" s="65">
        <v>49</v>
      </c>
      <c r="N64" s="63">
        <f t="shared" si="0"/>
        <v>55.583333333333336</v>
      </c>
    </row>
    <row r="65" spans="1:14" ht="12" customHeight="1" x14ac:dyDescent="0.25">
      <c r="A65" s="62" t="str">
        <f>'Pregnant Women Participating'!A65</f>
        <v>Inter-Tribal Council, OK</v>
      </c>
      <c r="B65" s="63">
        <v>24</v>
      </c>
      <c r="C65" s="64">
        <v>25</v>
      </c>
      <c r="D65" s="64">
        <v>24</v>
      </c>
      <c r="E65" s="64">
        <v>24</v>
      </c>
      <c r="F65" s="64">
        <v>25</v>
      </c>
      <c r="G65" s="64">
        <v>23</v>
      </c>
      <c r="H65" s="64">
        <v>20</v>
      </c>
      <c r="I65" s="64">
        <v>20</v>
      </c>
      <c r="J65" s="64">
        <v>20</v>
      </c>
      <c r="K65" s="64">
        <v>23</v>
      </c>
      <c r="L65" s="64">
        <v>26</v>
      </c>
      <c r="M65" s="65">
        <v>25</v>
      </c>
      <c r="N65" s="63">
        <f t="shared" si="0"/>
        <v>23.25</v>
      </c>
    </row>
    <row r="66" spans="1:14" ht="12" customHeight="1" x14ac:dyDescent="0.25">
      <c r="A66" s="62" t="str">
        <f>'Pregnant Women Participating'!A66</f>
        <v>Muscogee Creek Nation, OK</v>
      </c>
      <c r="B66" s="63">
        <v>72</v>
      </c>
      <c r="C66" s="64">
        <v>71</v>
      </c>
      <c r="D66" s="64">
        <v>69</v>
      </c>
      <c r="E66" s="64">
        <v>70</v>
      </c>
      <c r="F66" s="64">
        <v>68</v>
      </c>
      <c r="G66" s="64">
        <v>68</v>
      </c>
      <c r="H66" s="64">
        <v>72</v>
      </c>
      <c r="I66" s="64">
        <v>65</v>
      </c>
      <c r="J66" s="64">
        <v>60</v>
      </c>
      <c r="K66" s="64">
        <v>51</v>
      </c>
      <c r="L66" s="64">
        <v>53</v>
      </c>
      <c r="M66" s="65">
        <v>56</v>
      </c>
      <c r="N66" s="63">
        <f t="shared" si="0"/>
        <v>64.583333333333329</v>
      </c>
    </row>
    <row r="67" spans="1:14" ht="12" customHeight="1" x14ac:dyDescent="0.25">
      <c r="A67" s="62" t="str">
        <f>'Pregnant Women Participating'!A67</f>
        <v>Osage Tribal Council, OK</v>
      </c>
      <c r="B67" s="63">
        <v>75</v>
      </c>
      <c r="C67" s="64">
        <v>70</v>
      </c>
      <c r="D67" s="64">
        <v>65</v>
      </c>
      <c r="E67" s="64">
        <v>69</v>
      </c>
      <c r="F67" s="64">
        <v>69</v>
      </c>
      <c r="G67" s="64">
        <v>76</v>
      </c>
      <c r="H67" s="64">
        <v>72</v>
      </c>
      <c r="I67" s="64">
        <v>76</v>
      </c>
      <c r="J67" s="64">
        <v>77</v>
      </c>
      <c r="K67" s="64">
        <v>74</v>
      </c>
      <c r="L67" s="64">
        <v>71</v>
      </c>
      <c r="M67" s="65">
        <v>76</v>
      </c>
      <c r="N67" s="63">
        <f t="shared" si="0"/>
        <v>72.5</v>
      </c>
    </row>
    <row r="68" spans="1:14" ht="12" customHeight="1" x14ac:dyDescent="0.25">
      <c r="A68" s="62" t="str">
        <f>'Pregnant Women Participating'!A68</f>
        <v>Otoe-Missouria Tribe, OK</v>
      </c>
      <c r="B68" s="63">
        <v>12</v>
      </c>
      <c r="C68" s="64">
        <v>11</v>
      </c>
      <c r="D68" s="64">
        <v>7</v>
      </c>
      <c r="E68" s="64">
        <v>4</v>
      </c>
      <c r="F68" s="64">
        <v>5</v>
      </c>
      <c r="G68" s="64">
        <v>8</v>
      </c>
      <c r="H68" s="64">
        <v>10</v>
      </c>
      <c r="I68" s="64">
        <v>12</v>
      </c>
      <c r="J68" s="64">
        <v>16</v>
      </c>
      <c r="K68" s="64">
        <v>15</v>
      </c>
      <c r="L68" s="64">
        <v>17</v>
      </c>
      <c r="M68" s="65">
        <v>16</v>
      </c>
      <c r="N68" s="63">
        <f t="shared" si="0"/>
        <v>11.083333333333334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118</v>
      </c>
      <c r="C69" s="64">
        <v>112</v>
      </c>
      <c r="D69" s="64">
        <v>111</v>
      </c>
      <c r="E69" s="64">
        <v>115</v>
      </c>
      <c r="F69" s="64">
        <v>115</v>
      </c>
      <c r="G69" s="64">
        <v>124</v>
      </c>
      <c r="H69" s="64">
        <v>135</v>
      </c>
      <c r="I69" s="64">
        <v>145</v>
      </c>
      <c r="J69" s="64">
        <v>140</v>
      </c>
      <c r="K69" s="64">
        <v>137</v>
      </c>
      <c r="L69" s="64">
        <v>139</v>
      </c>
      <c r="M69" s="65">
        <v>132</v>
      </c>
      <c r="N69" s="63">
        <f t="shared" si="0"/>
        <v>126.91666666666667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39126</v>
      </c>
      <c r="C70" s="68">
        <v>38575</v>
      </c>
      <c r="D70" s="68">
        <v>37666</v>
      </c>
      <c r="E70" s="68">
        <v>38164</v>
      </c>
      <c r="F70" s="68">
        <v>38385</v>
      </c>
      <c r="G70" s="68">
        <v>38674</v>
      </c>
      <c r="H70" s="68">
        <v>39386</v>
      </c>
      <c r="I70" s="68">
        <v>39752</v>
      </c>
      <c r="J70" s="68">
        <v>39794</v>
      </c>
      <c r="K70" s="68">
        <v>40059</v>
      </c>
      <c r="L70" s="68">
        <v>41437</v>
      </c>
      <c r="M70" s="69">
        <v>41822</v>
      </c>
      <c r="N70" s="67">
        <f t="shared" si="0"/>
        <v>39403.333333333336</v>
      </c>
    </row>
    <row r="71" spans="1:14" ht="12" customHeight="1" x14ac:dyDescent="0.25">
      <c r="A71" s="62" t="str">
        <f>'Pregnant Women Participating'!A71</f>
        <v>Colorado</v>
      </c>
      <c r="B71" s="63">
        <v>5014</v>
      </c>
      <c r="C71" s="64">
        <v>4971</v>
      </c>
      <c r="D71" s="64">
        <v>4940</v>
      </c>
      <c r="E71" s="64">
        <v>5006</v>
      </c>
      <c r="F71" s="64">
        <v>5106</v>
      </c>
      <c r="G71" s="64">
        <v>5142</v>
      </c>
      <c r="H71" s="64">
        <v>5118</v>
      </c>
      <c r="I71" s="64">
        <v>5234</v>
      </c>
      <c r="J71" s="64">
        <v>5203</v>
      </c>
      <c r="K71" s="64">
        <v>5181</v>
      </c>
      <c r="L71" s="64">
        <v>5266</v>
      </c>
      <c r="M71" s="65">
        <v>5277</v>
      </c>
      <c r="N71" s="63">
        <f t="shared" si="0"/>
        <v>5121.5</v>
      </c>
    </row>
    <row r="72" spans="1:14" ht="12" customHeight="1" x14ac:dyDescent="0.25">
      <c r="A72" s="62" t="str">
        <f>'Pregnant Women Participating'!A72</f>
        <v>Kansas</v>
      </c>
      <c r="B72" s="63">
        <v>2212</v>
      </c>
      <c r="C72" s="64">
        <v>2200</v>
      </c>
      <c r="D72" s="64">
        <v>2115</v>
      </c>
      <c r="E72" s="64">
        <v>2119</v>
      </c>
      <c r="F72" s="64">
        <v>2134</v>
      </c>
      <c r="G72" s="64">
        <v>2148</v>
      </c>
      <c r="H72" s="64">
        <v>2141</v>
      </c>
      <c r="I72" s="64">
        <v>2181</v>
      </c>
      <c r="J72" s="64">
        <v>2196</v>
      </c>
      <c r="K72" s="64">
        <v>2239</v>
      </c>
      <c r="L72" s="64">
        <v>2290</v>
      </c>
      <c r="M72" s="65">
        <v>2339</v>
      </c>
      <c r="N72" s="63">
        <f t="shared" si="0"/>
        <v>2192.8333333333335</v>
      </c>
    </row>
    <row r="73" spans="1:14" ht="12" customHeight="1" x14ac:dyDescent="0.25">
      <c r="A73" s="62" t="str">
        <f>'Pregnant Women Participating'!A73</f>
        <v>Missouri</v>
      </c>
      <c r="B73" s="63">
        <v>4031</v>
      </c>
      <c r="C73" s="64">
        <v>4000</v>
      </c>
      <c r="D73" s="64">
        <v>3942</v>
      </c>
      <c r="E73" s="64">
        <v>3808</v>
      </c>
      <c r="F73" s="64">
        <v>3877</v>
      </c>
      <c r="G73" s="64">
        <v>3939</v>
      </c>
      <c r="H73" s="64">
        <v>3968</v>
      </c>
      <c r="I73" s="64">
        <v>4045</v>
      </c>
      <c r="J73" s="64">
        <v>4036</v>
      </c>
      <c r="K73" s="64">
        <v>4112</v>
      </c>
      <c r="L73" s="64">
        <v>4130</v>
      </c>
      <c r="M73" s="65">
        <v>4219</v>
      </c>
      <c r="N73" s="63">
        <f t="shared" si="0"/>
        <v>4008.9166666666665</v>
      </c>
    </row>
    <row r="74" spans="1:14" ht="12" customHeight="1" x14ac:dyDescent="0.25">
      <c r="A74" s="62" t="str">
        <f>'Pregnant Women Participating'!A74</f>
        <v>Montana</v>
      </c>
      <c r="B74" s="63">
        <v>811</v>
      </c>
      <c r="C74" s="64">
        <v>768</v>
      </c>
      <c r="D74" s="64">
        <v>768</v>
      </c>
      <c r="E74" s="64">
        <v>759</v>
      </c>
      <c r="F74" s="64">
        <v>756</v>
      </c>
      <c r="G74" s="64">
        <v>794</v>
      </c>
      <c r="H74" s="64">
        <v>830</v>
      </c>
      <c r="I74" s="64">
        <v>840</v>
      </c>
      <c r="J74" s="64">
        <v>810</v>
      </c>
      <c r="K74" s="64">
        <v>793</v>
      </c>
      <c r="L74" s="64">
        <v>801</v>
      </c>
      <c r="M74" s="65">
        <v>802</v>
      </c>
      <c r="N74" s="63">
        <f t="shared" si="0"/>
        <v>794.33333333333337</v>
      </c>
    </row>
    <row r="75" spans="1:14" ht="12" customHeight="1" x14ac:dyDescent="0.25">
      <c r="A75" s="62" t="str">
        <f>'Pregnant Women Participating'!A75</f>
        <v>Nebraska</v>
      </c>
      <c r="B75" s="63">
        <v>1296</v>
      </c>
      <c r="C75" s="64">
        <v>1302</v>
      </c>
      <c r="D75" s="64">
        <v>1305</v>
      </c>
      <c r="E75" s="64">
        <v>1296</v>
      </c>
      <c r="F75" s="64">
        <v>1311</v>
      </c>
      <c r="G75" s="64">
        <v>1308</v>
      </c>
      <c r="H75" s="64">
        <v>1339</v>
      </c>
      <c r="I75" s="64">
        <v>1354</v>
      </c>
      <c r="J75" s="64">
        <v>1316</v>
      </c>
      <c r="K75" s="64">
        <v>1344</v>
      </c>
      <c r="L75" s="64">
        <v>1349</v>
      </c>
      <c r="M75" s="65">
        <v>1319</v>
      </c>
      <c r="N75" s="63">
        <f t="shared" si="0"/>
        <v>1319.9166666666667</v>
      </c>
    </row>
    <row r="76" spans="1:14" ht="12" customHeight="1" x14ac:dyDescent="0.25">
      <c r="A76" s="62" t="str">
        <f>'Pregnant Women Participating'!A76</f>
        <v>North Dakota</v>
      </c>
      <c r="B76" s="63">
        <v>455</v>
      </c>
      <c r="C76" s="64">
        <v>448</v>
      </c>
      <c r="D76" s="64">
        <v>440</v>
      </c>
      <c r="E76" s="64">
        <v>440</v>
      </c>
      <c r="F76" s="64">
        <v>429</v>
      </c>
      <c r="G76" s="64">
        <v>437</v>
      </c>
      <c r="H76" s="64">
        <v>417</v>
      </c>
      <c r="I76" s="64">
        <v>403</v>
      </c>
      <c r="J76" s="64">
        <v>396</v>
      </c>
      <c r="K76" s="64">
        <v>400</v>
      </c>
      <c r="L76" s="64">
        <v>399</v>
      </c>
      <c r="M76" s="65">
        <v>389</v>
      </c>
      <c r="N76" s="63">
        <f t="shared" si="0"/>
        <v>421.08333333333331</v>
      </c>
    </row>
    <row r="77" spans="1:14" ht="12" customHeight="1" x14ac:dyDescent="0.25">
      <c r="A77" s="62" t="str">
        <f>'Pregnant Women Participating'!A77</f>
        <v>South Dakota</v>
      </c>
      <c r="B77" s="63">
        <v>582</v>
      </c>
      <c r="C77" s="64">
        <v>569</v>
      </c>
      <c r="D77" s="64">
        <v>562</v>
      </c>
      <c r="E77" s="64">
        <v>572</v>
      </c>
      <c r="F77" s="64">
        <v>580</v>
      </c>
      <c r="G77" s="64">
        <v>554</v>
      </c>
      <c r="H77" s="64">
        <v>589</v>
      </c>
      <c r="I77" s="64">
        <v>594</v>
      </c>
      <c r="J77" s="64">
        <v>576</v>
      </c>
      <c r="K77" s="64">
        <v>575</v>
      </c>
      <c r="L77" s="64">
        <v>556</v>
      </c>
      <c r="M77" s="65">
        <v>561</v>
      </c>
      <c r="N77" s="63">
        <f t="shared" si="0"/>
        <v>572.5</v>
      </c>
    </row>
    <row r="78" spans="1:14" ht="12" customHeight="1" x14ac:dyDescent="0.25">
      <c r="A78" s="62" t="str">
        <f>'Pregnant Women Participating'!A78</f>
        <v>Wyoming</v>
      </c>
      <c r="B78" s="63">
        <v>473</v>
      </c>
      <c r="C78" s="64">
        <v>412</v>
      </c>
      <c r="D78" s="64">
        <v>400</v>
      </c>
      <c r="E78" s="64">
        <v>418</v>
      </c>
      <c r="F78" s="64">
        <v>432</v>
      </c>
      <c r="G78" s="64">
        <v>424</v>
      </c>
      <c r="H78" s="64">
        <v>430</v>
      </c>
      <c r="I78" s="64">
        <v>398</v>
      </c>
      <c r="J78" s="64">
        <v>384</v>
      </c>
      <c r="K78" s="64">
        <v>374</v>
      </c>
      <c r="L78" s="64">
        <v>392</v>
      </c>
      <c r="M78" s="65">
        <v>370</v>
      </c>
      <c r="N78" s="63">
        <f t="shared" si="0"/>
        <v>408.91666666666669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8</v>
      </c>
      <c r="C79" s="64">
        <v>6</v>
      </c>
      <c r="D79" s="64">
        <v>4</v>
      </c>
      <c r="E79" s="64">
        <v>5</v>
      </c>
      <c r="F79" s="64">
        <v>7</v>
      </c>
      <c r="G79" s="64">
        <v>1</v>
      </c>
      <c r="H79" s="64">
        <v>2</v>
      </c>
      <c r="I79" s="64">
        <v>3</v>
      </c>
      <c r="J79" s="64">
        <v>4</v>
      </c>
      <c r="K79" s="64">
        <v>4</v>
      </c>
      <c r="L79" s="64">
        <v>4</v>
      </c>
      <c r="M79" s="65">
        <v>3</v>
      </c>
      <c r="N79" s="63">
        <f t="shared" si="0"/>
        <v>4.25</v>
      </c>
    </row>
    <row r="80" spans="1:14" ht="12" customHeight="1" x14ac:dyDescent="0.25">
      <c r="A80" s="62" t="str">
        <f>'Pregnant Women Participating'!A80</f>
        <v>Omaha Sioux, NE</v>
      </c>
      <c r="B80" s="63">
        <v>2</v>
      </c>
      <c r="C80" s="64">
        <v>3</v>
      </c>
      <c r="D80" s="64">
        <v>3</v>
      </c>
      <c r="E80" s="64">
        <v>4</v>
      </c>
      <c r="F80" s="64">
        <v>4</v>
      </c>
      <c r="G80" s="64">
        <v>6</v>
      </c>
      <c r="H80" s="64">
        <v>5</v>
      </c>
      <c r="I80" s="64">
        <v>5</v>
      </c>
      <c r="J80" s="64">
        <v>5</v>
      </c>
      <c r="K80" s="64">
        <v>4</v>
      </c>
      <c r="L80" s="64">
        <v>3</v>
      </c>
      <c r="M80" s="65">
        <v>4</v>
      </c>
      <c r="N80" s="63">
        <f t="shared" si="0"/>
        <v>4</v>
      </c>
    </row>
    <row r="81" spans="1:14" ht="12" customHeight="1" x14ac:dyDescent="0.25">
      <c r="A81" s="62" t="str">
        <f>'Pregnant Women Participating'!A81</f>
        <v>Santee Sioux, NE</v>
      </c>
      <c r="B81" s="63">
        <v>1</v>
      </c>
      <c r="C81" s="64">
        <v>1</v>
      </c>
      <c r="D81" s="64">
        <v>1</v>
      </c>
      <c r="E81" s="64">
        <v>1</v>
      </c>
      <c r="F81" s="64">
        <v>1</v>
      </c>
      <c r="G81" s="64">
        <v>1</v>
      </c>
      <c r="H81" s="64">
        <v>1</v>
      </c>
      <c r="I81" s="64">
        <v>3</v>
      </c>
      <c r="J81" s="64">
        <v>3</v>
      </c>
      <c r="K81" s="64">
        <v>2</v>
      </c>
      <c r="L81" s="64">
        <v>1</v>
      </c>
      <c r="M81" s="65">
        <v>2</v>
      </c>
      <c r="N81" s="63">
        <f t="shared" si="0"/>
        <v>1.5</v>
      </c>
    </row>
    <row r="82" spans="1:14" ht="12" customHeight="1" x14ac:dyDescent="0.25">
      <c r="A82" s="62" t="str">
        <f>'Pregnant Women Participating'!A82</f>
        <v>Winnebago Tribe, NE</v>
      </c>
      <c r="B82" s="63">
        <v>4</v>
      </c>
      <c r="C82" s="64">
        <v>2</v>
      </c>
      <c r="D82" s="64">
        <v>0</v>
      </c>
      <c r="E82" s="64">
        <v>1</v>
      </c>
      <c r="F82" s="64">
        <v>1</v>
      </c>
      <c r="G82" s="64">
        <v>1</v>
      </c>
      <c r="H82" s="64">
        <v>2</v>
      </c>
      <c r="I82" s="64">
        <v>2</v>
      </c>
      <c r="J82" s="64">
        <v>2</v>
      </c>
      <c r="K82" s="64">
        <v>1</v>
      </c>
      <c r="L82" s="64">
        <v>1</v>
      </c>
      <c r="M82" s="65">
        <v>1</v>
      </c>
      <c r="N82" s="63">
        <f t="shared" si="0"/>
        <v>1.5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10</v>
      </c>
      <c r="C83" s="64">
        <v>6</v>
      </c>
      <c r="D83" s="64">
        <v>5</v>
      </c>
      <c r="E83" s="64">
        <v>6</v>
      </c>
      <c r="F83" s="64">
        <v>4</v>
      </c>
      <c r="G83" s="64">
        <v>3</v>
      </c>
      <c r="H83" s="64">
        <v>3</v>
      </c>
      <c r="I83" s="64">
        <v>4</v>
      </c>
      <c r="J83" s="64">
        <v>5</v>
      </c>
      <c r="K83" s="64">
        <v>7</v>
      </c>
      <c r="L83" s="64">
        <v>7</v>
      </c>
      <c r="M83" s="65">
        <v>6</v>
      </c>
      <c r="N83" s="63">
        <f t="shared" si="0"/>
        <v>5.5</v>
      </c>
    </row>
    <row r="84" spans="1:14" ht="12" customHeight="1" x14ac:dyDescent="0.25">
      <c r="A84" s="62" t="str">
        <f>'Pregnant Women Participating'!A84</f>
        <v>Three Affiliated Tribes, ND</v>
      </c>
      <c r="B84" s="63">
        <v>2</v>
      </c>
      <c r="C84" s="64">
        <v>2</v>
      </c>
      <c r="D84" s="64">
        <v>2</v>
      </c>
      <c r="E84" s="64">
        <v>2</v>
      </c>
      <c r="F84" s="64">
        <v>2</v>
      </c>
      <c r="G84" s="64">
        <v>3</v>
      </c>
      <c r="H84" s="64">
        <v>3</v>
      </c>
      <c r="I84" s="64">
        <v>3</v>
      </c>
      <c r="J84" s="64">
        <v>5</v>
      </c>
      <c r="K84" s="64">
        <v>3</v>
      </c>
      <c r="L84" s="64">
        <v>2</v>
      </c>
      <c r="M84" s="65">
        <v>1</v>
      </c>
      <c r="N84" s="63">
        <f t="shared" si="0"/>
        <v>2.5</v>
      </c>
    </row>
    <row r="85" spans="1:14" ht="12" customHeight="1" x14ac:dyDescent="0.25">
      <c r="A85" s="62" t="str">
        <f>'Pregnant Women Participating'!A85</f>
        <v>Cheyenne River Sioux, SD</v>
      </c>
      <c r="B85" s="63">
        <v>18</v>
      </c>
      <c r="C85" s="64">
        <v>17</v>
      </c>
      <c r="D85" s="64">
        <v>18</v>
      </c>
      <c r="E85" s="64">
        <v>16</v>
      </c>
      <c r="F85" s="64">
        <v>14</v>
      </c>
      <c r="G85" s="64">
        <v>9</v>
      </c>
      <c r="H85" s="64">
        <v>9</v>
      </c>
      <c r="I85" s="64">
        <v>11</v>
      </c>
      <c r="J85" s="64">
        <v>10</v>
      </c>
      <c r="K85" s="64">
        <v>8</v>
      </c>
      <c r="L85" s="64">
        <v>6</v>
      </c>
      <c r="M85" s="65">
        <v>5</v>
      </c>
      <c r="N85" s="63">
        <f t="shared" si="0"/>
        <v>11.75</v>
      </c>
    </row>
    <row r="86" spans="1:14" ht="12" customHeight="1" x14ac:dyDescent="0.25">
      <c r="A86" s="62" t="str">
        <f>'Pregnant Women Participating'!A86</f>
        <v>Rosebud Sioux, SD</v>
      </c>
      <c r="B86" s="63">
        <v>47</v>
      </c>
      <c r="C86" s="64">
        <v>40</v>
      </c>
      <c r="D86" s="64">
        <v>35</v>
      </c>
      <c r="E86" s="64">
        <v>31</v>
      </c>
      <c r="F86" s="64">
        <v>27</v>
      </c>
      <c r="G86" s="64">
        <v>24</v>
      </c>
      <c r="H86" s="64">
        <v>25</v>
      </c>
      <c r="I86" s="64">
        <v>20</v>
      </c>
      <c r="J86" s="64">
        <v>23</v>
      </c>
      <c r="K86" s="64">
        <v>24</v>
      </c>
      <c r="L86" s="64">
        <v>26</v>
      </c>
      <c r="M86" s="65">
        <v>26</v>
      </c>
      <c r="N86" s="63">
        <f t="shared" si="0"/>
        <v>29</v>
      </c>
    </row>
    <row r="87" spans="1:14" ht="12" customHeight="1" x14ac:dyDescent="0.25">
      <c r="A87" s="62" t="str">
        <f>'Pregnant Women Participating'!A87</f>
        <v>Northern Arapahoe, WY</v>
      </c>
      <c r="B87" s="63">
        <v>8</v>
      </c>
      <c r="C87" s="64">
        <v>10</v>
      </c>
      <c r="D87" s="64">
        <v>8</v>
      </c>
      <c r="E87" s="64">
        <v>11</v>
      </c>
      <c r="F87" s="64">
        <v>10</v>
      </c>
      <c r="G87" s="64">
        <v>12</v>
      </c>
      <c r="H87" s="64">
        <v>15</v>
      </c>
      <c r="I87" s="64">
        <v>11</v>
      </c>
      <c r="J87" s="64">
        <v>12</v>
      </c>
      <c r="K87" s="64">
        <v>14</v>
      </c>
      <c r="L87" s="64">
        <v>14</v>
      </c>
      <c r="M87" s="65">
        <v>13</v>
      </c>
      <c r="N87" s="63">
        <f t="shared" si="0"/>
        <v>11.5</v>
      </c>
    </row>
    <row r="88" spans="1:14" ht="12" customHeight="1" x14ac:dyDescent="0.25">
      <c r="A88" s="62" t="str">
        <f>'Pregnant Women Participating'!A88</f>
        <v>Shoshone Tribe, WY</v>
      </c>
      <c r="B88" s="63">
        <v>5</v>
      </c>
      <c r="C88" s="64">
        <v>3</v>
      </c>
      <c r="D88" s="64">
        <v>2</v>
      </c>
      <c r="E88" s="64">
        <v>4</v>
      </c>
      <c r="F88" s="64">
        <v>3</v>
      </c>
      <c r="G88" s="64">
        <v>2</v>
      </c>
      <c r="H88" s="64">
        <v>2</v>
      </c>
      <c r="I88" s="64">
        <v>2</v>
      </c>
      <c r="J88" s="64">
        <v>3</v>
      </c>
      <c r="K88" s="64">
        <v>3</v>
      </c>
      <c r="L88" s="64">
        <v>3</v>
      </c>
      <c r="M88" s="65">
        <v>3</v>
      </c>
      <c r="N88" s="63">
        <f t="shared" si="0"/>
        <v>2.9166666666666665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14979</v>
      </c>
      <c r="C89" s="68">
        <v>14760</v>
      </c>
      <c r="D89" s="68">
        <v>14550</v>
      </c>
      <c r="E89" s="68">
        <v>14499</v>
      </c>
      <c r="F89" s="68">
        <v>14698</v>
      </c>
      <c r="G89" s="68">
        <v>14808</v>
      </c>
      <c r="H89" s="68">
        <v>14899</v>
      </c>
      <c r="I89" s="68">
        <v>15113</v>
      </c>
      <c r="J89" s="68">
        <v>14989</v>
      </c>
      <c r="K89" s="68">
        <v>15088</v>
      </c>
      <c r="L89" s="68">
        <v>15250</v>
      </c>
      <c r="M89" s="69">
        <v>15340</v>
      </c>
      <c r="N89" s="67">
        <f t="shared" si="0"/>
        <v>14914.416666666666</v>
      </c>
    </row>
    <row r="90" spans="1:14" ht="12" customHeight="1" x14ac:dyDescent="0.25">
      <c r="A90" s="71" t="str">
        <f>'Pregnant Women Participating'!A90</f>
        <v>Alaska</v>
      </c>
      <c r="B90" s="63">
        <v>860</v>
      </c>
      <c r="C90" s="64">
        <v>866</v>
      </c>
      <c r="D90" s="64">
        <v>853</v>
      </c>
      <c r="E90" s="64">
        <v>861</v>
      </c>
      <c r="F90" s="64">
        <v>869</v>
      </c>
      <c r="G90" s="64">
        <v>897</v>
      </c>
      <c r="H90" s="64">
        <v>919</v>
      </c>
      <c r="I90" s="64">
        <v>904</v>
      </c>
      <c r="J90" s="64">
        <v>922</v>
      </c>
      <c r="K90" s="64">
        <v>960</v>
      </c>
      <c r="L90" s="64">
        <v>975</v>
      </c>
      <c r="M90" s="65">
        <v>975</v>
      </c>
      <c r="N90" s="63">
        <f t="shared" si="0"/>
        <v>905.08333333333337</v>
      </c>
    </row>
    <row r="91" spans="1:14" ht="12" customHeight="1" x14ac:dyDescent="0.25">
      <c r="A91" s="71" t="str">
        <f>'Pregnant Women Participating'!A91</f>
        <v>American Samoa</v>
      </c>
      <c r="B91" s="63">
        <v>42</v>
      </c>
      <c r="C91" s="64">
        <v>45</v>
      </c>
      <c r="D91" s="64">
        <v>42</v>
      </c>
      <c r="E91" s="64">
        <v>38</v>
      </c>
      <c r="F91" s="64">
        <v>38</v>
      </c>
      <c r="G91" s="64">
        <v>44</v>
      </c>
      <c r="H91" s="64">
        <v>37</v>
      </c>
      <c r="I91" s="64">
        <v>40</v>
      </c>
      <c r="J91" s="64">
        <v>37</v>
      </c>
      <c r="K91" s="64">
        <v>42</v>
      </c>
      <c r="L91" s="64">
        <v>45</v>
      </c>
      <c r="M91" s="65">
        <v>44</v>
      </c>
      <c r="N91" s="63">
        <f t="shared" si="0"/>
        <v>41.166666666666664</v>
      </c>
    </row>
    <row r="92" spans="1:14" ht="12" customHeight="1" x14ac:dyDescent="0.25">
      <c r="A92" s="71" t="str">
        <f>'Pregnant Women Participating'!A92</f>
        <v>California</v>
      </c>
      <c r="B92" s="63">
        <v>44873</v>
      </c>
      <c r="C92" s="64">
        <v>44813</v>
      </c>
      <c r="D92" s="64">
        <v>44558</v>
      </c>
      <c r="E92" s="64">
        <v>44732</v>
      </c>
      <c r="F92" s="64">
        <v>45116</v>
      </c>
      <c r="G92" s="64">
        <v>45500</v>
      </c>
      <c r="H92" s="64">
        <v>45864</v>
      </c>
      <c r="I92" s="64">
        <v>46217</v>
      </c>
      <c r="J92" s="64">
        <v>46092</v>
      </c>
      <c r="K92" s="64">
        <v>46520</v>
      </c>
      <c r="L92" s="64">
        <v>47142</v>
      </c>
      <c r="M92" s="65">
        <v>47270</v>
      </c>
      <c r="N92" s="63">
        <f t="shared" si="0"/>
        <v>45724.75</v>
      </c>
    </row>
    <row r="93" spans="1:14" ht="12" customHeight="1" x14ac:dyDescent="0.25">
      <c r="A93" s="71" t="str">
        <f>'Pregnant Women Participating'!A93</f>
        <v>Guam</v>
      </c>
      <c r="B93" s="63">
        <v>173</v>
      </c>
      <c r="C93" s="64">
        <v>179</v>
      </c>
      <c r="D93" s="64">
        <v>172</v>
      </c>
      <c r="E93" s="64">
        <v>184</v>
      </c>
      <c r="F93" s="64">
        <v>173</v>
      </c>
      <c r="G93" s="64">
        <v>179</v>
      </c>
      <c r="H93" s="64">
        <v>178</v>
      </c>
      <c r="I93" s="64">
        <v>169</v>
      </c>
      <c r="J93" s="64">
        <v>173</v>
      </c>
      <c r="K93" s="64">
        <v>172</v>
      </c>
      <c r="L93" s="64">
        <v>172</v>
      </c>
      <c r="M93" s="65">
        <v>182</v>
      </c>
      <c r="N93" s="63">
        <f t="shared" si="0"/>
        <v>175.5</v>
      </c>
    </row>
    <row r="94" spans="1:14" ht="12" customHeight="1" x14ac:dyDescent="0.25">
      <c r="A94" s="71" t="str">
        <f>'Pregnant Women Participating'!A94</f>
        <v>Hawaii</v>
      </c>
      <c r="B94" s="63">
        <v>1433</v>
      </c>
      <c r="C94" s="64">
        <v>1436</v>
      </c>
      <c r="D94" s="64">
        <v>1474</v>
      </c>
      <c r="E94" s="64">
        <v>1509</v>
      </c>
      <c r="F94" s="64">
        <v>1522</v>
      </c>
      <c r="G94" s="64">
        <v>1556</v>
      </c>
      <c r="H94" s="64">
        <v>1550</v>
      </c>
      <c r="I94" s="64">
        <v>1573</v>
      </c>
      <c r="J94" s="64">
        <v>1567</v>
      </c>
      <c r="K94" s="64">
        <v>1645</v>
      </c>
      <c r="L94" s="64">
        <v>1657</v>
      </c>
      <c r="M94" s="65">
        <v>1650</v>
      </c>
      <c r="N94" s="63">
        <f t="shared" si="0"/>
        <v>1547.6666666666667</v>
      </c>
    </row>
    <row r="95" spans="1:14" ht="12" customHeight="1" x14ac:dyDescent="0.25">
      <c r="A95" s="71" t="str">
        <f>'Pregnant Women Participating'!A95</f>
        <v>Idaho</v>
      </c>
      <c r="B95" s="63">
        <v>2047</v>
      </c>
      <c r="C95" s="64">
        <v>2050</v>
      </c>
      <c r="D95" s="64">
        <v>2071</v>
      </c>
      <c r="E95" s="64">
        <v>2095</v>
      </c>
      <c r="F95" s="64">
        <v>2143</v>
      </c>
      <c r="G95" s="64">
        <v>2191</v>
      </c>
      <c r="H95" s="64">
        <v>2197</v>
      </c>
      <c r="I95" s="64">
        <v>2220</v>
      </c>
      <c r="J95" s="64">
        <v>2216</v>
      </c>
      <c r="K95" s="64">
        <v>2239</v>
      </c>
      <c r="L95" s="64">
        <v>2223</v>
      </c>
      <c r="M95" s="65">
        <v>2225</v>
      </c>
      <c r="N95" s="63">
        <f t="shared" si="0"/>
        <v>2159.75</v>
      </c>
    </row>
    <row r="96" spans="1:14" ht="12" customHeight="1" x14ac:dyDescent="0.25">
      <c r="A96" s="71" t="str">
        <f>'Pregnant Women Participating'!A96</f>
        <v>Nevada</v>
      </c>
      <c r="B96" s="63">
        <v>2076</v>
      </c>
      <c r="C96" s="64">
        <v>2067</v>
      </c>
      <c r="D96" s="64">
        <v>1997</v>
      </c>
      <c r="E96" s="64">
        <v>1965</v>
      </c>
      <c r="F96" s="64">
        <v>1980</v>
      </c>
      <c r="G96" s="64">
        <v>1996</v>
      </c>
      <c r="H96" s="64">
        <v>2028</v>
      </c>
      <c r="I96" s="64">
        <v>2031</v>
      </c>
      <c r="J96" s="64">
        <v>1974</v>
      </c>
      <c r="K96" s="64">
        <v>1971</v>
      </c>
      <c r="L96" s="64">
        <v>1987</v>
      </c>
      <c r="M96" s="65">
        <v>1860</v>
      </c>
      <c r="N96" s="63">
        <f t="shared" si="0"/>
        <v>1994.3333333333333</v>
      </c>
    </row>
    <row r="97" spans="1:14" ht="12" customHeight="1" x14ac:dyDescent="0.25">
      <c r="A97" s="71" t="str">
        <f>'Pregnant Women Participating'!A97</f>
        <v>Oregon</v>
      </c>
      <c r="B97" s="63">
        <v>5291</v>
      </c>
      <c r="C97" s="64">
        <v>5285</v>
      </c>
      <c r="D97" s="64">
        <v>5354</v>
      </c>
      <c r="E97" s="64">
        <v>5386</v>
      </c>
      <c r="F97" s="64">
        <v>5430</v>
      </c>
      <c r="G97" s="64">
        <v>5495</v>
      </c>
      <c r="H97" s="64">
        <v>5531</v>
      </c>
      <c r="I97" s="64">
        <v>5571</v>
      </c>
      <c r="J97" s="64">
        <v>5469</v>
      </c>
      <c r="K97" s="64">
        <v>5527</v>
      </c>
      <c r="L97" s="64">
        <v>5554</v>
      </c>
      <c r="M97" s="65">
        <v>5517</v>
      </c>
      <c r="N97" s="63">
        <f t="shared" si="0"/>
        <v>5450.833333333333</v>
      </c>
    </row>
    <row r="98" spans="1:14" ht="12" customHeight="1" x14ac:dyDescent="0.25">
      <c r="A98" s="71" t="str">
        <f>'Pregnant Women Participating'!A98</f>
        <v>Washington</v>
      </c>
      <c r="B98" s="63">
        <v>6817</v>
      </c>
      <c r="C98" s="64">
        <v>6762</v>
      </c>
      <c r="D98" s="64">
        <v>6751</v>
      </c>
      <c r="E98" s="64">
        <v>6845</v>
      </c>
      <c r="F98" s="64">
        <v>6947</v>
      </c>
      <c r="G98" s="64">
        <v>7000</v>
      </c>
      <c r="H98" s="64">
        <v>6951</v>
      </c>
      <c r="I98" s="64">
        <v>6962</v>
      </c>
      <c r="J98" s="64">
        <v>6941</v>
      </c>
      <c r="K98" s="64">
        <v>6966</v>
      </c>
      <c r="L98" s="64">
        <v>7117</v>
      </c>
      <c r="M98" s="65">
        <v>7214</v>
      </c>
      <c r="N98" s="63">
        <f t="shared" si="0"/>
        <v>6939.416666666667</v>
      </c>
    </row>
    <row r="99" spans="1:14" ht="12" customHeight="1" x14ac:dyDescent="0.25">
      <c r="A99" s="71" t="str">
        <f>'Pregnant Women Participating'!A99</f>
        <v>Northern Marianas</v>
      </c>
      <c r="B99" s="63">
        <v>93</v>
      </c>
      <c r="C99" s="64">
        <v>99</v>
      </c>
      <c r="D99" s="64">
        <v>96</v>
      </c>
      <c r="E99" s="64">
        <v>109</v>
      </c>
      <c r="F99" s="64">
        <v>110</v>
      </c>
      <c r="G99" s="64">
        <v>96</v>
      </c>
      <c r="H99" s="64">
        <v>98</v>
      </c>
      <c r="I99" s="64">
        <v>95</v>
      </c>
      <c r="J99" s="64">
        <v>92</v>
      </c>
      <c r="K99" s="64">
        <v>97</v>
      </c>
      <c r="L99" s="64">
        <v>93</v>
      </c>
      <c r="M99" s="65">
        <v>82</v>
      </c>
      <c r="N99" s="63">
        <f t="shared" si="0"/>
        <v>96.666666666666671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13</v>
      </c>
      <c r="C100" s="64">
        <v>7</v>
      </c>
      <c r="D100" s="64">
        <v>9</v>
      </c>
      <c r="E100" s="64">
        <v>14</v>
      </c>
      <c r="F100" s="64">
        <v>12</v>
      </c>
      <c r="G100" s="64">
        <v>16</v>
      </c>
      <c r="H100" s="64">
        <v>14</v>
      </c>
      <c r="I100" s="64">
        <v>14</v>
      </c>
      <c r="J100" s="64">
        <v>9</v>
      </c>
      <c r="K100" s="64">
        <v>8</v>
      </c>
      <c r="L100" s="64">
        <v>9</v>
      </c>
      <c r="M100" s="65">
        <v>12</v>
      </c>
      <c r="N100" s="63">
        <f t="shared" si="0"/>
        <v>11.416666666666666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63718</v>
      </c>
      <c r="C101" s="68">
        <v>63609</v>
      </c>
      <c r="D101" s="68">
        <v>63377</v>
      </c>
      <c r="E101" s="68">
        <v>63738</v>
      </c>
      <c r="F101" s="68">
        <v>64340</v>
      </c>
      <c r="G101" s="68">
        <v>64970</v>
      </c>
      <c r="H101" s="68">
        <v>65367</v>
      </c>
      <c r="I101" s="68">
        <v>65796</v>
      </c>
      <c r="J101" s="68">
        <v>65492</v>
      </c>
      <c r="K101" s="68">
        <v>66147</v>
      </c>
      <c r="L101" s="68">
        <v>66974</v>
      </c>
      <c r="M101" s="69">
        <v>67031</v>
      </c>
      <c r="N101" s="67">
        <f t="shared" si="0"/>
        <v>65046.583333333336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236224</v>
      </c>
      <c r="C102" s="74">
        <v>235447</v>
      </c>
      <c r="D102" s="74">
        <v>232723</v>
      </c>
      <c r="E102" s="74">
        <v>234077</v>
      </c>
      <c r="F102" s="74">
        <v>236830</v>
      </c>
      <c r="G102" s="74">
        <v>239761</v>
      </c>
      <c r="H102" s="74">
        <v>242424</v>
      </c>
      <c r="I102" s="74">
        <v>244607</v>
      </c>
      <c r="J102" s="74">
        <v>243697</v>
      </c>
      <c r="K102" s="74">
        <v>245407</v>
      </c>
      <c r="L102" s="74">
        <v>249375</v>
      </c>
      <c r="M102" s="75">
        <v>250922</v>
      </c>
      <c r="N102" s="73">
        <f t="shared" si="0"/>
        <v>240957.83333333334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45200</v>
      </c>
      <c r="C5" s="60">
        <f>DATE(RIGHT(A2,4)-1,11,1)</f>
        <v>45231</v>
      </c>
      <c r="D5" s="60">
        <f>DATE(RIGHT(A2,4)-1,12,1)</f>
        <v>45261</v>
      </c>
      <c r="E5" s="60">
        <f>DATE(RIGHT(A2,4),1,1)</f>
        <v>45292</v>
      </c>
      <c r="F5" s="60">
        <f>DATE(RIGHT(A2,4),2,1)</f>
        <v>45323</v>
      </c>
      <c r="G5" s="60">
        <f>DATE(RIGHT(A2,4),3,1)</f>
        <v>45352</v>
      </c>
      <c r="H5" s="60">
        <f>DATE(RIGHT(A2,4),4,1)</f>
        <v>45383</v>
      </c>
      <c r="I5" s="60">
        <f>DATE(RIGHT(A2,4),5,1)</f>
        <v>45413</v>
      </c>
      <c r="J5" s="60">
        <f>DATE(RIGHT(A2,4),6,1)</f>
        <v>45444</v>
      </c>
      <c r="K5" s="60">
        <f>DATE(RIGHT(A2,4),7,1)</f>
        <v>45474</v>
      </c>
      <c r="L5" s="60">
        <f>DATE(RIGHT(A2,4),8,1)</f>
        <v>45505</v>
      </c>
      <c r="M5" s="60">
        <f>DATE(RIGHT(A2,4),9,1)</f>
        <v>45536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2609</v>
      </c>
      <c r="C6" s="64">
        <v>2648</v>
      </c>
      <c r="D6" s="64">
        <v>2641</v>
      </c>
      <c r="E6" s="64">
        <v>2696</v>
      </c>
      <c r="F6" s="64">
        <v>2825</v>
      </c>
      <c r="G6" s="64">
        <v>2834</v>
      </c>
      <c r="H6" s="64">
        <v>2872</v>
      </c>
      <c r="I6" s="64">
        <v>2945</v>
      </c>
      <c r="J6" s="64">
        <v>2922</v>
      </c>
      <c r="K6" s="64">
        <v>2927</v>
      </c>
      <c r="L6" s="64">
        <v>2930</v>
      </c>
      <c r="M6" s="65">
        <v>2925</v>
      </c>
      <c r="N6" s="63">
        <f t="shared" ref="N6:N102" si="0">IF(SUM(B6:M6)&gt;0,AVERAGE(B6:M6),"0")</f>
        <v>2814.5</v>
      </c>
    </row>
    <row r="7" spans="1:14" ht="12" customHeight="1" x14ac:dyDescent="0.25">
      <c r="A7" s="62" t="str">
        <f>'Pregnant Women Participating'!A7</f>
        <v>Maine</v>
      </c>
      <c r="B7" s="63">
        <v>672</v>
      </c>
      <c r="C7" s="64">
        <v>670</v>
      </c>
      <c r="D7" s="64">
        <v>694</v>
      </c>
      <c r="E7" s="64">
        <v>696</v>
      </c>
      <c r="F7" s="64">
        <v>689</v>
      </c>
      <c r="G7" s="64">
        <v>703</v>
      </c>
      <c r="H7" s="64">
        <v>720</v>
      </c>
      <c r="I7" s="64">
        <v>733</v>
      </c>
      <c r="J7" s="64">
        <v>733</v>
      </c>
      <c r="K7" s="64">
        <v>723</v>
      </c>
      <c r="L7" s="64">
        <v>738</v>
      </c>
      <c r="M7" s="65">
        <v>763</v>
      </c>
      <c r="N7" s="63">
        <f t="shared" si="0"/>
        <v>711.16666666666663</v>
      </c>
    </row>
    <row r="8" spans="1:14" ht="12" customHeight="1" x14ac:dyDescent="0.25">
      <c r="A8" s="62" t="str">
        <f>'Pregnant Women Participating'!A8</f>
        <v>Massachusetts</v>
      </c>
      <c r="B8" s="63">
        <v>6678</v>
      </c>
      <c r="C8" s="64">
        <v>6708</v>
      </c>
      <c r="D8" s="64">
        <v>6686</v>
      </c>
      <c r="E8" s="64">
        <v>6821</v>
      </c>
      <c r="F8" s="64">
        <v>6858</v>
      </c>
      <c r="G8" s="64">
        <v>6893</v>
      </c>
      <c r="H8" s="64">
        <v>6914</v>
      </c>
      <c r="I8" s="64">
        <v>7015</v>
      </c>
      <c r="J8" s="64">
        <v>6832</v>
      </c>
      <c r="K8" s="64">
        <v>7009</v>
      </c>
      <c r="L8" s="64">
        <v>7011</v>
      </c>
      <c r="M8" s="65">
        <v>7082</v>
      </c>
      <c r="N8" s="63">
        <f t="shared" si="0"/>
        <v>6875.583333333333</v>
      </c>
    </row>
    <row r="9" spans="1:14" ht="12" customHeight="1" x14ac:dyDescent="0.25">
      <c r="A9" s="62" t="str">
        <f>'Pregnant Women Participating'!A9</f>
        <v>New Hampshire</v>
      </c>
      <c r="B9" s="63">
        <v>349</v>
      </c>
      <c r="C9" s="64">
        <v>362</v>
      </c>
      <c r="D9" s="64">
        <v>342</v>
      </c>
      <c r="E9" s="64">
        <v>349</v>
      </c>
      <c r="F9" s="64">
        <v>365</v>
      </c>
      <c r="G9" s="64">
        <v>369</v>
      </c>
      <c r="H9" s="64">
        <v>370</v>
      </c>
      <c r="I9" s="64">
        <v>355</v>
      </c>
      <c r="J9" s="64">
        <v>347</v>
      </c>
      <c r="K9" s="64">
        <v>364</v>
      </c>
      <c r="L9" s="64">
        <v>370</v>
      </c>
      <c r="M9" s="65">
        <v>373</v>
      </c>
      <c r="N9" s="63">
        <f t="shared" si="0"/>
        <v>359.58333333333331</v>
      </c>
    </row>
    <row r="10" spans="1:14" ht="12" customHeight="1" x14ac:dyDescent="0.25">
      <c r="A10" s="62" t="str">
        <f>'Pregnant Women Participating'!A10</f>
        <v>New York</v>
      </c>
      <c r="B10" s="63">
        <v>32555</v>
      </c>
      <c r="C10" s="64">
        <v>32445</v>
      </c>
      <c r="D10" s="64">
        <v>32562</v>
      </c>
      <c r="E10" s="64">
        <v>33491</v>
      </c>
      <c r="F10" s="64">
        <v>34073</v>
      </c>
      <c r="G10" s="64">
        <v>34673</v>
      </c>
      <c r="H10" s="64">
        <v>34704</v>
      </c>
      <c r="I10" s="64">
        <v>34903</v>
      </c>
      <c r="J10" s="64">
        <v>34825</v>
      </c>
      <c r="K10" s="64">
        <v>34960</v>
      </c>
      <c r="L10" s="64">
        <v>35198</v>
      </c>
      <c r="M10" s="65">
        <v>35619</v>
      </c>
      <c r="N10" s="63">
        <f t="shared" si="0"/>
        <v>34167.333333333336</v>
      </c>
    </row>
    <row r="11" spans="1:14" ht="12" customHeight="1" x14ac:dyDescent="0.25">
      <c r="A11" s="62" t="str">
        <f>'Pregnant Women Participating'!A11</f>
        <v>Rhode Island</v>
      </c>
      <c r="B11" s="63">
        <v>855</v>
      </c>
      <c r="C11" s="64">
        <v>854</v>
      </c>
      <c r="D11" s="64">
        <v>851</v>
      </c>
      <c r="E11" s="64">
        <v>858</v>
      </c>
      <c r="F11" s="64">
        <v>880</v>
      </c>
      <c r="G11" s="64">
        <v>903</v>
      </c>
      <c r="H11" s="64">
        <v>897</v>
      </c>
      <c r="I11" s="64">
        <v>869</v>
      </c>
      <c r="J11" s="64">
        <v>860</v>
      </c>
      <c r="K11" s="64">
        <v>836</v>
      </c>
      <c r="L11" s="64">
        <v>849</v>
      </c>
      <c r="M11" s="65">
        <v>855</v>
      </c>
      <c r="N11" s="63">
        <f t="shared" si="0"/>
        <v>863.91666666666663</v>
      </c>
    </row>
    <row r="12" spans="1:14" ht="12" customHeight="1" x14ac:dyDescent="0.25">
      <c r="A12" s="62" t="str">
        <f>'Pregnant Women Participating'!A12</f>
        <v>Vermont</v>
      </c>
      <c r="B12" s="63">
        <v>313</v>
      </c>
      <c r="C12" s="64">
        <v>284</v>
      </c>
      <c r="D12" s="64">
        <v>297</v>
      </c>
      <c r="E12" s="64">
        <v>283</v>
      </c>
      <c r="F12" s="64">
        <v>293</v>
      </c>
      <c r="G12" s="64">
        <v>296</v>
      </c>
      <c r="H12" s="64">
        <v>306</v>
      </c>
      <c r="I12" s="64">
        <v>316</v>
      </c>
      <c r="J12" s="64">
        <v>335</v>
      </c>
      <c r="K12" s="64">
        <v>331</v>
      </c>
      <c r="L12" s="64">
        <v>332</v>
      </c>
      <c r="M12" s="65">
        <v>342</v>
      </c>
      <c r="N12" s="63">
        <f t="shared" si="0"/>
        <v>310.66666666666669</v>
      </c>
    </row>
    <row r="13" spans="1:14" ht="12" customHeight="1" x14ac:dyDescent="0.25">
      <c r="A13" s="62" t="str">
        <f>'Pregnant Women Participating'!A13</f>
        <v>Virgin Islands</v>
      </c>
      <c r="B13" s="63">
        <v>327</v>
      </c>
      <c r="C13" s="64">
        <v>333</v>
      </c>
      <c r="D13" s="64">
        <v>327</v>
      </c>
      <c r="E13" s="64">
        <v>321</v>
      </c>
      <c r="F13" s="64">
        <v>326</v>
      </c>
      <c r="G13" s="64">
        <v>324</v>
      </c>
      <c r="H13" s="64">
        <v>312</v>
      </c>
      <c r="I13" s="64">
        <v>292</v>
      </c>
      <c r="J13" s="64">
        <v>289</v>
      </c>
      <c r="K13" s="64">
        <v>282</v>
      </c>
      <c r="L13" s="64">
        <v>292</v>
      </c>
      <c r="M13" s="65">
        <v>306</v>
      </c>
      <c r="N13" s="63">
        <f t="shared" si="0"/>
        <v>310.91666666666669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>
        <v>0</v>
      </c>
      <c r="F14" s="64"/>
      <c r="G14" s="64"/>
      <c r="H14" s="64"/>
      <c r="I14" s="64"/>
      <c r="J14" s="64"/>
      <c r="K14" s="64"/>
      <c r="L14" s="64"/>
      <c r="M14" s="65"/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0</v>
      </c>
      <c r="D15" s="64">
        <v>1</v>
      </c>
      <c r="E15" s="64">
        <v>1</v>
      </c>
      <c r="F15" s="64">
        <v>1</v>
      </c>
      <c r="G15" s="64">
        <v>1</v>
      </c>
      <c r="H15" s="64">
        <v>1</v>
      </c>
      <c r="I15" s="64">
        <v>1</v>
      </c>
      <c r="J15" s="64">
        <v>2</v>
      </c>
      <c r="K15" s="64">
        <v>2</v>
      </c>
      <c r="L15" s="64">
        <v>2</v>
      </c>
      <c r="M15" s="65">
        <v>2</v>
      </c>
      <c r="N15" s="63">
        <f t="shared" si="0"/>
        <v>1.25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44359</v>
      </c>
      <c r="C16" s="68">
        <v>44304</v>
      </c>
      <c r="D16" s="68">
        <v>44401</v>
      </c>
      <c r="E16" s="68">
        <v>45516</v>
      </c>
      <c r="F16" s="68">
        <v>46310</v>
      </c>
      <c r="G16" s="68">
        <v>46996</v>
      </c>
      <c r="H16" s="68">
        <v>47096</v>
      </c>
      <c r="I16" s="68">
        <v>47429</v>
      </c>
      <c r="J16" s="68">
        <v>47145</v>
      </c>
      <c r="K16" s="68">
        <v>47434</v>
      </c>
      <c r="L16" s="68">
        <v>47722</v>
      </c>
      <c r="M16" s="69">
        <v>48267</v>
      </c>
      <c r="N16" s="67">
        <f t="shared" si="0"/>
        <v>46414.916666666664</v>
      </c>
    </row>
    <row r="17" spans="1:14" ht="12" customHeight="1" x14ac:dyDescent="0.25">
      <c r="A17" s="62" t="str">
        <f>'Pregnant Women Participating'!A17</f>
        <v>Delaware</v>
      </c>
      <c r="B17" s="63">
        <v>1087</v>
      </c>
      <c r="C17" s="64">
        <v>1132</v>
      </c>
      <c r="D17" s="64">
        <v>1134</v>
      </c>
      <c r="E17" s="64">
        <v>1152</v>
      </c>
      <c r="F17" s="64">
        <v>1168</v>
      </c>
      <c r="G17" s="64">
        <v>1184</v>
      </c>
      <c r="H17" s="64">
        <v>1175</v>
      </c>
      <c r="I17" s="64">
        <v>1213</v>
      </c>
      <c r="J17" s="64">
        <v>1271</v>
      </c>
      <c r="K17" s="64">
        <v>1344</v>
      </c>
      <c r="L17" s="64">
        <v>1354</v>
      </c>
      <c r="M17" s="65">
        <v>1380</v>
      </c>
      <c r="N17" s="63">
        <f t="shared" si="0"/>
        <v>1216.1666666666667</v>
      </c>
    </row>
    <row r="18" spans="1:14" ht="12" customHeight="1" x14ac:dyDescent="0.25">
      <c r="A18" s="62" t="str">
        <f>'Pregnant Women Participating'!A18</f>
        <v>District of Columbia</v>
      </c>
      <c r="B18" s="63">
        <v>1140</v>
      </c>
      <c r="C18" s="64">
        <v>1140</v>
      </c>
      <c r="D18" s="64">
        <v>1130</v>
      </c>
      <c r="E18" s="64">
        <v>1160</v>
      </c>
      <c r="F18" s="64">
        <v>1159</v>
      </c>
      <c r="G18" s="64">
        <v>1161</v>
      </c>
      <c r="H18" s="64">
        <v>1194</v>
      </c>
      <c r="I18" s="64">
        <v>1206</v>
      </c>
      <c r="J18" s="64">
        <v>1197</v>
      </c>
      <c r="K18" s="64">
        <v>1216</v>
      </c>
      <c r="L18" s="64">
        <v>1192</v>
      </c>
      <c r="M18" s="65">
        <v>1211</v>
      </c>
      <c r="N18" s="63">
        <f t="shared" si="0"/>
        <v>1175.5</v>
      </c>
    </row>
    <row r="19" spans="1:14" ht="12" customHeight="1" x14ac:dyDescent="0.25">
      <c r="A19" s="62" t="str">
        <f>'Pregnant Women Participating'!A19</f>
        <v>Maryland</v>
      </c>
      <c r="B19" s="63">
        <v>8020</v>
      </c>
      <c r="C19" s="64">
        <v>7902</v>
      </c>
      <c r="D19" s="64">
        <v>7855</v>
      </c>
      <c r="E19" s="64">
        <v>7919</v>
      </c>
      <c r="F19" s="64">
        <v>7829</v>
      </c>
      <c r="G19" s="64">
        <v>7977</v>
      </c>
      <c r="H19" s="64">
        <v>8013</v>
      </c>
      <c r="I19" s="64">
        <v>8119</v>
      </c>
      <c r="J19" s="64">
        <v>8145</v>
      </c>
      <c r="K19" s="64">
        <v>8142</v>
      </c>
      <c r="L19" s="64">
        <v>8205</v>
      </c>
      <c r="M19" s="65">
        <v>8326</v>
      </c>
      <c r="N19" s="63">
        <f t="shared" si="0"/>
        <v>8037.666666666667</v>
      </c>
    </row>
    <row r="20" spans="1:14" ht="12" customHeight="1" x14ac:dyDescent="0.25">
      <c r="A20" s="62" t="str">
        <f>'Pregnant Women Participating'!A20</f>
        <v>New Jersey</v>
      </c>
      <c r="B20" s="63">
        <v>10964</v>
      </c>
      <c r="C20" s="64">
        <v>11497</v>
      </c>
      <c r="D20" s="64">
        <v>11573</v>
      </c>
      <c r="E20" s="64">
        <v>11480</v>
      </c>
      <c r="F20" s="64">
        <v>11672</v>
      </c>
      <c r="G20" s="64">
        <v>11753</v>
      </c>
      <c r="H20" s="64">
        <v>11679</v>
      </c>
      <c r="I20" s="64">
        <v>11854</v>
      </c>
      <c r="J20" s="64">
        <v>11816</v>
      </c>
      <c r="K20" s="64">
        <v>11802</v>
      </c>
      <c r="L20" s="64">
        <v>11854</v>
      </c>
      <c r="M20" s="65">
        <v>11860</v>
      </c>
      <c r="N20" s="63">
        <f t="shared" si="0"/>
        <v>11650.333333333334</v>
      </c>
    </row>
    <row r="21" spans="1:14" ht="12" customHeight="1" x14ac:dyDescent="0.25">
      <c r="A21" s="62" t="str">
        <f>'Pregnant Women Participating'!A21</f>
        <v>Pennsylvania</v>
      </c>
      <c r="B21" s="63">
        <v>5393</v>
      </c>
      <c r="C21" s="64">
        <v>5413</v>
      </c>
      <c r="D21" s="64">
        <v>5500</v>
      </c>
      <c r="E21" s="64">
        <v>5649</v>
      </c>
      <c r="F21" s="64">
        <v>5829</v>
      </c>
      <c r="G21" s="64">
        <v>5872</v>
      </c>
      <c r="H21" s="64">
        <v>5955</v>
      </c>
      <c r="I21" s="64">
        <v>6024</v>
      </c>
      <c r="J21" s="64">
        <v>5993</v>
      </c>
      <c r="K21" s="64">
        <v>5954</v>
      </c>
      <c r="L21" s="64">
        <v>5978</v>
      </c>
      <c r="M21" s="65">
        <v>6011</v>
      </c>
      <c r="N21" s="63">
        <f t="shared" si="0"/>
        <v>5797.583333333333</v>
      </c>
    </row>
    <row r="22" spans="1:14" ht="12" customHeight="1" x14ac:dyDescent="0.25">
      <c r="A22" s="62" t="str">
        <f>'Pregnant Women Participating'!A22</f>
        <v>Puerto Rico</v>
      </c>
      <c r="B22" s="63">
        <v>2622</v>
      </c>
      <c r="C22" s="64">
        <v>2686</v>
      </c>
      <c r="D22" s="64">
        <v>2663</v>
      </c>
      <c r="E22" s="64">
        <v>2587</v>
      </c>
      <c r="F22" s="64">
        <v>2558</v>
      </c>
      <c r="G22" s="64">
        <v>2537</v>
      </c>
      <c r="H22" s="64">
        <v>2537</v>
      </c>
      <c r="I22" s="64">
        <v>2530</v>
      </c>
      <c r="J22" s="64">
        <v>2433</v>
      </c>
      <c r="K22" s="64">
        <v>2436</v>
      </c>
      <c r="L22" s="64">
        <v>2423</v>
      </c>
      <c r="M22" s="65">
        <v>2411</v>
      </c>
      <c r="N22" s="63">
        <f t="shared" si="0"/>
        <v>2535.25</v>
      </c>
    </row>
    <row r="23" spans="1:14" ht="12" customHeight="1" x14ac:dyDescent="0.25">
      <c r="A23" s="62" t="str">
        <f>'Pregnant Women Participating'!A23</f>
        <v>Virginia</v>
      </c>
      <c r="B23" s="63">
        <v>4823</v>
      </c>
      <c r="C23" s="64">
        <v>4698</v>
      </c>
      <c r="D23" s="64">
        <v>4578</v>
      </c>
      <c r="E23" s="64">
        <v>4675</v>
      </c>
      <c r="F23" s="64">
        <v>4696</v>
      </c>
      <c r="G23" s="64">
        <v>4790</v>
      </c>
      <c r="H23" s="64">
        <v>4805</v>
      </c>
      <c r="I23" s="64">
        <v>4888</v>
      </c>
      <c r="J23" s="64">
        <v>4872</v>
      </c>
      <c r="K23" s="64">
        <v>4895</v>
      </c>
      <c r="L23" s="64">
        <v>4922</v>
      </c>
      <c r="M23" s="65">
        <v>4900</v>
      </c>
      <c r="N23" s="63">
        <f t="shared" si="0"/>
        <v>4795.166666666667</v>
      </c>
    </row>
    <row r="24" spans="1:14" ht="12" customHeight="1" x14ac:dyDescent="0.25">
      <c r="A24" s="62" t="str">
        <f>'Pregnant Women Participating'!A24</f>
        <v>West Virginia</v>
      </c>
      <c r="B24" s="63">
        <v>622</v>
      </c>
      <c r="C24" s="64">
        <v>630</v>
      </c>
      <c r="D24" s="64">
        <v>639</v>
      </c>
      <c r="E24" s="64">
        <v>650</v>
      </c>
      <c r="F24" s="64">
        <v>634</v>
      </c>
      <c r="G24" s="64">
        <v>640</v>
      </c>
      <c r="H24" s="64">
        <v>659</v>
      </c>
      <c r="I24" s="64">
        <v>664</v>
      </c>
      <c r="J24" s="64">
        <v>629</v>
      </c>
      <c r="K24" s="64">
        <v>621</v>
      </c>
      <c r="L24" s="64">
        <v>622</v>
      </c>
      <c r="M24" s="65">
        <v>666</v>
      </c>
      <c r="N24" s="63">
        <f t="shared" si="0"/>
        <v>639.66666666666663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34671</v>
      </c>
      <c r="C25" s="68">
        <v>35098</v>
      </c>
      <c r="D25" s="68">
        <v>35072</v>
      </c>
      <c r="E25" s="68">
        <v>35272</v>
      </c>
      <c r="F25" s="68">
        <v>35545</v>
      </c>
      <c r="G25" s="68">
        <v>35914</v>
      </c>
      <c r="H25" s="68">
        <v>36017</v>
      </c>
      <c r="I25" s="68">
        <v>36498</v>
      </c>
      <c r="J25" s="68">
        <v>36356</v>
      </c>
      <c r="K25" s="68">
        <v>36410</v>
      </c>
      <c r="L25" s="68">
        <v>36550</v>
      </c>
      <c r="M25" s="69">
        <v>36765</v>
      </c>
      <c r="N25" s="67">
        <f t="shared" si="0"/>
        <v>35847.333333333336</v>
      </c>
    </row>
    <row r="26" spans="1:14" ht="12" customHeight="1" x14ac:dyDescent="0.25">
      <c r="A26" s="62" t="str">
        <f>'Pregnant Women Participating'!A26</f>
        <v>Alabama</v>
      </c>
      <c r="B26" s="63">
        <v>2351</v>
      </c>
      <c r="C26" s="64">
        <v>2354</v>
      </c>
      <c r="D26" s="64">
        <v>2362</v>
      </c>
      <c r="E26" s="64">
        <v>2341</v>
      </c>
      <c r="F26" s="64">
        <v>2309</v>
      </c>
      <c r="G26" s="64">
        <v>2357</v>
      </c>
      <c r="H26" s="64">
        <v>2416</v>
      </c>
      <c r="I26" s="64">
        <v>2424</v>
      </c>
      <c r="J26" s="64">
        <v>2429</v>
      </c>
      <c r="K26" s="64">
        <v>2437</v>
      </c>
      <c r="L26" s="64">
        <v>2522</v>
      </c>
      <c r="M26" s="65">
        <v>2615</v>
      </c>
      <c r="N26" s="63">
        <f t="shared" si="0"/>
        <v>2409.75</v>
      </c>
    </row>
    <row r="27" spans="1:14" ht="12" customHeight="1" x14ac:dyDescent="0.25">
      <c r="A27" s="62" t="str">
        <f>'Pregnant Women Participating'!A27</f>
        <v>Florida</v>
      </c>
      <c r="B27" s="63">
        <v>28183</v>
      </c>
      <c r="C27" s="64">
        <v>27935</v>
      </c>
      <c r="D27" s="64">
        <v>27934</v>
      </c>
      <c r="E27" s="64">
        <v>28038</v>
      </c>
      <c r="F27" s="64">
        <v>28133</v>
      </c>
      <c r="G27" s="64">
        <v>30437</v>
      </c>
      <c r="H27" s="64">
        <v>28027</v>
      </c>
      <c r="I27" s="64">
        <v>27880</v>
      </c>
      <c r="J27" s="64">
        <v>27592</v>
      </c>
      <c r="K27" s="64">
        <v>27747</v>
      </c>
      <c r="L27" s="64">
        <v>27938</v>
      </c>
      <c r="M27" s="65">
        <v>28054</v>
      </c>
      <c r="N27" s="63">
        <f t="shared" si="0"/>
        <v>28158.166666666668</v>
      </c>
    </row>
    <row r="28" spans="1:14" ht="12" customHeight="1" x14ac:dyDescent="0.25">
      <c r="A28" s="62" t="str">
        <f>'Pregnant Women Participating'!A28</f>
        <v>Georgia</v>
      </c>
      <c r="B28" s="63">
        <v>11147</v>
      </c>
      <c r="C28" s="64">
        <v>11219</v>
      </c>
      <c r="D28" s="64">
        <v>11062</v>
      </c>
      <c r="E28" s="64">
        <v>11083</v>
      </c>
      <c r="F28" s="64">
        <v>11299</v>
      </c>
      <c r="G28" s="64">
        <v>11521</v>
      </c>
      <c r="H28" s="64">
        <v>11485</v>
      </c>
      <c r="I28" s="64">
        <v>11628</v>
      </c>
      <c r="J28" s="64">
        <v>11493</v>
      </c>
      <c r="K28" s="64">
        <v>11627</v>
      </c>
      <c r="L28" s="64">
        <v>11951</v>
      </c>
      <c r="M28" s="65">
        <v>12200</v>
      </c>
      <c r="N28" s="63">
        <f t="shared" si="0"/>
        <v>11476.25</v>
      </c>
    </row>
    <row r="29" spans="1:14" ht="12" customHeight="1" x14ac:dyDescent="0.25">
      <c r="A29" s="62" t="str">
        <f>'Pregnant Women Participating'!A29</f>
        <v>Kentucky</v>
      </c>
      <c r="B29" s="63">
        <v>3443</v>
      </c>
      <c r="C29" s="64">
        <v>3457</v>
      </c>
      <c r="D29" s="64">
        <v>3537</v>
      </c>
      <c r="E29" s="64">
        <v>3587</v>
      </c>
      <c r="F29" s="64">
        <v>3661</v>
      </c>
      <c r="G29" s="64">
        <v>3747</v>
      </c>
      <c r="H29" s="64">
        <v>3769</v>
      </c>
      <c r="I29" s="64">
        <v>3820</v>
      </c>
      <c r="J29" s="64">
        <v>3760</v>
      </c>
      <c r="K29" s="64">
        <v>3797</v>
      </c>
      <c r="L29" s="64">
        <v>3838</v>
      </c>
      <c r="M29" s="65">
        <v>3897</v>
      </c>
      <c r="N29" s="63">
        <f t="shared" si="0"/>
        <v>3692.75</v>
      </c>
    </row>
    <row r="30" spans="1:14" ht="12" customHeight="1" x14ac:dyDescent="0.25">
      <c r="A30" s="62" t="str">
        <f>'Pregnant Women Participating'!A30</f>
        <v>Mississippi</v>
      </c>
      <c r="B30" s="63">
        <v>2158</v>
      </c>
      <c r="C30" s="64">
        <v>2364</v>
      </c>
      <c r="D30" s="64">
        <v>2404</v>
      </c>
      <c r="E30" s="64">
        <v>2197</v>
      </c>
      <c r="F30" s="64">
        <v>2208</v>
      </c>
      <c r="G30" s="64">
        <v>2176</v>
      </c>
      <c r="H30" s="64">
        <v>2331</v>
      </c>
      <c r="I30" s="64">
        <v>2393</v>
      </c>
      <c r="J30" s="64">
        <v>2344</v>
      </c>
      <c r="K30" s="64">
        <v>2446</v>
      </c>
      <c r="L30" s="64">
        <v>2462</v>
      </c>
      <c r="M30" s="65">
        <v>2450</v>
      </c>
      <c r="N30" s="63">
        <f t="shared" si="0"/>
        <v>2327.75</v>
      </c>
    </row>
    <row r="31" spans="1:14" ht="12" customHeight="1" x14ac:dyDescent="0.25">
      <c r="A31" s="62" t="str">
        <f>'Pregnant Women Participating'!A31</f>
        <v>North Carolina</v>
      </c>
      <c r="B31" s="63">
        <v>11808</v>
      </c>
      <c r="C31" s="64">
        <v>11826</v>
      </c>
      <c r="D31" s="64">
        <v>11719</v>
      </c>
      <c r="E31" s="64">
        <v>11789</v>
      </c>
      <c r="F31" s="64">
        <v>12004</v>
      </c>
      <c r="G31" s="64">
        <v>11906</v>
      </c>
      <c r="H31" s="64">
        <v>11988</v>
      </c>
      <c r="I31" s="64">
        <v>12053</v>
      </c>
      <c r="J31" s="64">
        <v>11998</v>
      </c>
      <c r="K31" s="64">
        <v>12363</v>
      </c>
      <c r="L31" s="64">
        <v>12652</v>
      </c>
      <c r="M31" s="65">
        <v>12892</v>
      </c>
      <c r="N31" s="63">
        <f t="shared" si="0"/>
        <v>12083.166666666666</v>
      </c>
    </row>
    <row r="32" spans="1:14" ht="12" customHeight="1" x14ac:dyDescent="0.25">
      <c r="A32" s="62" t="str">
        <f>'Pregnant Women Participating'!A32</f>
        <v>South Carolina</v>
      </c>
      <c r="B32" s="63">
        <v>4050</v>
      </c>
      <c r="C32" s="64">
        <v>4082</v>
      </c>
      <c r="D32" s="64">
        <v>3976</v>
      </c>
      <c r="E32" s="64">
        <v>4026</v>
      </c>
      <c r="F32" s="64">
        <v>4055</v>
      </c>
      <c r="G32" s="64">
        <v>4134</v>
      </c>
      <c r="H32" s="64">
        <v>4167</v>
      </c>
      <c r="I32" s="64">
        <v>4233</v>
      </c>
      <c r="J32" s="64">
        <v>4223</v>
      </c>
      <c r="K32" s="64">
        <v>4243</v>
      </c>
      <c r="L32" s="64">
        <v>4306</v>
      </c>
      <c r="M32" s="65">
        <v>4314</v>
      </c>
      <c r="N32" s="63">
        <f t="shared" si="0"/>
        <v>4150.75</v>
      </c>
    </row>
    <row r="33" spans="1:14" ht="12" customHeight="1" x14ac:dyDescent="0.25">
      <c r="A33" s="62" t="str">
        <f>'Pregnant Women Participating'!A33</f>
        <v>Tennessee</v>
      </c>
      <c r="B33" s="63">
        <v>6365</v>
      </c>
      <c r="C33" s="64">
        <v>6405</v>
      </c>
      <c r="D33" s="64">
        <v>6301</v>
      </c>
      <c r="E33" s="64">
        <v>6135</v>
      </c>
      <c r="F33" s="64">
        <v>6295</v>
      </c>
      <c r="G33" s="64">
        <v>6404</v>
      </c>
      <c r="H33" s="64">
        <v>6438</v>
      </c>
      <c r="I33" s="64">
        <v>6424</v>
      </c>
      <c r="J33" s="64">
        <v>6438</v>
      </c>
      <c r="K33" s="64">
        <v>6552</v>
      </c>
      <c r="L33" s="64">
        <v>6798</v>
      </c>
      <c r="M33" s="65">
        <v>7001</v>
      </c>
      <c r="N33" s="63">
        <f t="shared" si="0"/>
        <v>6463</v>
      </c>
    </row>
    <row r="34" spans="1:14" ht="12" customHeight="1" x14ac:dyDescent="0.25">
      <c r="A34" s="62" t="str">
        <f>'Pregnant Women Participating'!A34</f>
        <v>Choctaw Indians, MS</v>
      </c>
      <c r="B34" s="63">
        <v>32</v>
      </c>
      <c r="C34" s="64">
        <v>25</v>
      </c>
      <c r="D34" s="64">
        <v>26</v>
      </c>
      <c r="E34" s="64">
        <v>24</v>
      </c>
      <c r="F34" s="64">
        <v>26</v>
      </c>
      <c r="G34" s="64">
        <v>29</v>
      </c>
      <c r="H34" s="64">
        <v>26</v>
      </c>
      <c r="I34" s="64">
        <v>25</v>
      </c>
      <c r="J34" s="64">
        <v>23</v>
      </c>
      <c r="K34" s="64">
        <v>20</v>
      </c>
      <c r="L34" s="64">
        <v>24</v>
      </c>
      <c r="M34" s="65">
        <v>23</v>
      </c>
      <c r="N34" s="63">
        <f t="shared" si="0"/>
        <v>25.25</v>
      </c>
    </row>
    <row r="35" spans="1:14" ht="12" customHeight="1" x14ac:dyDescent="0.25">
      <c r="A35" s="62" t="str">
        <f>'Pregnant Women Participating'!A35</f>
        <v>Eastern Cherokee, NC</v>
      </c>
      <c r="B35" s="63">
        <v>20</v>
      </c>
      <c r="C35" s="64">
        <v>20</v>
      </c>
      <c r="D35" s="64">
        <v>19</v>
      </c>
      <c r="E35" s="64">
        <v>19</v>
      </c>
      <c r="F35" s="64">
        <v>23</v>
      </c>
      <c r="G35" s="64">
        <v>19</v>
      </c>
      <c r="H35" s="64">
        <v>21</v>
      </c>
      <c r="I35" s="64">
        <v>20</v>
      </c>
      <c r="J35" s="64">
        <v>20</v>
      </c>
      <c r="K35" s="64">
        <v>17</v>
      </c>
      <c r="L35" s="64">
        <v>18</v>
      </c>
      <c r="M35" s="65">
        <v>17</v>
      </c>
      <c r="N35" s="63">
        <f t="shared" si="0"/>
        <v>19.416666666666668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69557</v>
      </c>
      <c r="C36" s="68">
        <v>69687</v>
      </c>
      <c r="D36" s="68">
        <v>69340</v>
      </c>
      <c r="E36" s="68">
        <v>69239</v>
      </c>
      <c r="F36" s="68">
        <v>70013</v>
      </c>
      <c r="G36" s="68">
        <v>72730</v>
      </c>
      <c r="H36" s="68">
        <v>70668</v>
      </c>
      <c r="I36" s="68">
        <v>70900</v>
      </c>
      <c r="J36" s="68">
        <v>70320</v>
      </c>
      <c r="K36" s="68">
        <v>71249</v>
      </c>
      <c r="L36" s="68">
        <v>72509</v>
      </c>
      <c r="M36" s="69">
        <v>73463</v>
      </c>
      <c r="N36" s="67">
        <f t="shared" si="0"/>
        <v>70806.25</v>
      </c>
    </row>
    <row r="37" spans="1:14" ht="12" customHeight="1" x14ac:dyDescent="0.25">
      <c r="A37" s="62" t="str">
        <f>'Pregnant Women Participating'!A37</f>
        <v>Illinois</v>
      </c>
      <c r="B37" s="63">
        <v>9891</v>
      </c>
      <c r="C37" s="64">
        <v>9766</v>
      </c>
      <c r="D37" s="64">
        <v>9703</v>
      </c>
      <c r="E37" s="64">
        <v>9799</v>
      </c>
      <c r="F37" s="64">
        <v>10052</v>
      </c>
      <c r="G37" s="64">
        <v>10118</v>
      </c>
      <c r="H37" s="64">
        <v>10357</v>
      </c>
      <c r="I37" s="64">
        <v>10377</v>
      </c>
      <c r="J37" s="64">
        <v>10364</v>
      </c>
      <c r="K37" s="64">
        <v>10435</v>
      </c>
      <c r="L37" s="64">
        <v>10588</v>
      </c>
      <c r="M37" s="65">
        <v>10852</v>
      </c>
      <c r="N37" s="63">
        <f t="shared" si="0"/>
        <v>10191.833333333334</v>
      </c>
    </row>
    <row r="38" spans="1:14" ht="12" customHeight="1" x14ac:dyDescent="0.25">
      <c r="A38" s="62" t="str">
        <f>'Pregnant Women Participating'!A38</f>
        <v>Indiana</v>
      </c>
      <c r="B38" s="63">
        <v>6538</v>
      </c>
      <c r="C38" s="64">
        <v>6567</v>
      </c>
      <c r="D38" s="64">
        <v>6482</v>
      </c>
      <c r="E38" s="64">
        <v>6555</v>
      </c>
      <c r="F38" s="64">
        <v>6500</v>
      </c>
      <c r="G38" s="64">
        <v>6476</v>
      </c>
      <c r="H38" s="64">
        <v>6517</v>
      </c>
      <c r="I38" s="64">
        <v>6556</v>
      </c>
      <c r="J38" s="64">
        <v>6583</v>
      </c>
      <c r="K38" s="64">
        <v>6904</v>
      </c>
      <c r="L38" s="64">
        <v>7117</v>
      </c>
      <c r="M38" s="65">
        <v>7200</v>
      </c>
      <c r="N38" s="63">
        <f t="shared" si="0"/>
        <v>6666.25</v>
      </c>
    </row>
    <row r="39" spans="1:14" ht="12" customHeight="1" x14ac:dyDescent="0.25">
      <c r="A39" s="62" t="str">
        <f>'Pregnant Women Participating'!A39</f>
        <v>Iowa</v>
      </c>
      <c r="B39" s="63">
        <v>2237</v>
      </c>
      <c r="C39" s="64">
        <v>2210</v>
      </c>
      <c r="D39" s="64">
        <v>2262</v>
      </c>
      <c r="E39" s="64">
        <v>2471</v>
      </c>
      <c r="F39" s="64">
        <v>2457</v>
      </c>
      <c r="G39" s="64">
        <v>2347</v>
      </c>
      <c r="H39" s="64">
        <v>2306</v>
      </c>
      <c r="I39" s="64">
        <v>2310</v>
      </c>
      <c r="J39" s="64">
        <v>2253</v>
      </c>
      <c r="K39" s="64">
        <v>2237</v>
      </c>
      <c r="L39" s="64">
        <v>2245</v>
      </c>
      <c r="M39" s="65">
        <v>2216</v>
      </c>
      <c r="N39" s="63">
        <f t="shared" si="0"/>
        <v>2295.9166666666665</v>
      </c>
    </row>
    <row r="40" spans="1:14" ht="12" customHeight="1" x14ac:dyDescent="0.25">
      <c r="A40" s="62" t="str">
        <f>'Pregnant Women Participating'!A40</f>
        <v>Michigan</v>
      </c>
      <c r="B40" s="63">
        <v>4906</v>
      </c>
      <c r="C40" s="64">
        <v>4932</v>
      </c>
      <c r="D40" s="64">
        <v>4832</v>
      </c>
      <c r="E40" s="64">
        <v>4843</v>
      </c>
      <c r="F40" s="64">
        <v>4903</v>
      </c>
      <c r="G40" s="64">
        <v>5024</v>
      </c>
      <c r="H40" s="64">
        <v>5003</v>
      </c>
      <c r="I40" s="64">
        <v>5025</v>
      </c>
      <c r="J40" s="64">
        <v>4928</v>
      </c>
      <c r="K40" s="64">
        <v>4952</v>
      </c>
      <c r="L40" s="64">
        <v>5060</v>
      </c>
      <c r="M40" s="65">
        <v>5144</v>
      </c>
      <c r="N40" s="63">
        <f t="shared" si="0"/>
        <v>4962.666666666667</v>
      </c>
    </row>
    <row r="41" spans="1:14" ht="12" customHeight="1" x14ac:dyDescent="0.25">
      <c r="A41" s="62" t="str">
        <f>'Pregnant Women Participating'!A41</f>
        <v>Minnesota</v>
      </c>
      <c r="B41" s="63">
        <v>5267</v>
      </c>
      <c r="C41" s="64">
        <v>5230</v>
      </c>
      <c r="D41" s="64">
        <v>5297</v>
      </c>
      <c r="E41" s="64">
        <v>5258</v>
      </c>
      <c r="F41" s="64">
        <v>5220</v>
      </c>
      <c r="G41" s="64">
        <v>5217</v>
      </c>
      <c r="H41" s="64">
        <v>5220</v>
      </c>
      <c r="I41" s="64">
        <v>5226</v>
      </c>
      <c r="J41" s="64">
        <v>5081</v>
      </c>
      <c r="K41" s="64">
        <v>5087</v>
      </c>
      <c r="L41" s="64">
        <v>5132</v>
      </c>
      <c r="M41" s="65">
        <v>5157</v>
      </c>
      <c r="N41" s="63">
        <f t="shared" si="0"/>
        <v>5199.333333333333</v>
      </c>
    </row>
    <row r="42" spans="1:14" ht="12" customHeight="1" x14ac:dyDescent="0.25">
      <c r="A42" s="62" t="str">
        <f>'Pregnant Women Participating'!A42</f>
        <v>Ohio</v>
      </c>
      <c r="B42" s="63">
        <v>8492</v>
      </c>
      <c r="C42" s="64">
        <v>8344</v>
      </c>
      <c r="D42" s="64">
        <v>8073</v>
      </c>
      <c r="E42" s="64">
        <v>8078</v>
      </c>
      <c r="F42" s="64">
        <v>8150</v>
      </c>
      <c r="G42" s="64">
        <v>8191</v>
      </c>
      <c r="H42" s="64">
        <v>8305</v>
      </c>
      <c r="I42" s="64">
        <v>8525</v>
      </c>
      <c r="J42" s="64">
        <v>8617</v>
      </c>
      <c r="K42" s="64">
        <v>8731</v>
      </c>
      <c r="L42" s="64">
        <v>8847</v>
      </c>
      <c r="M42" s="65">
        <v>8884</v>
      </c>
      <c r="N42" s="63">
        <f t="shared" si="0"/>
        <v>8436.4166666666661</v>
      </c>
    </row>
    <row r="43" spans="1:14" ht="12" customHeight="1" x14ac:dyDescent="0.25">
      <c r="A43" s="62" t="str">
        <f>'Pregnant Women Participating'!A43</f>
        <v>Wisconsin</v>
      </c>
      <c r="B43" s="63">
        <v>3162</v>
      </c>
      <c r="C43" s="64">
        <v>3245</v>
      </c>
      <c r="D43" s="64">
        <v>3169</v>
      </c>
      <c r="E43" s="64">
        <v>3131</v>
      </c>
      <c r="F43" s="64">
        <v>3139</v>
      </c>
      <c r="G43" s="64">
        <v>3171</v>
      </c>
      <c r="H43" s="64">
        <v>3215</v>
      </c>
      <c r="I43" s="64">
        <v>3215</v>
      </c>
      <c r="J43" s="64">
        <v>3212</v>
      </c>
      <c r="K43" s="64">
        <v>3256</v>
      </c>
      <c r="L43" s="64">
        <v>3268</v>
      </c>
      <c r="M43" s="65">
        <v>3323</v>
      </c>
      <c r="N43" s="63">
        <f t="shared" si="0"/>
        <v>3208.8333333333335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40493</v>
      </c>
      <c r="C44" s="68">
        <v>40294</v>
      </c>
      <c r="D44" s="68">
        <v>39818</v>
      </c>
      <c r="E44" s="68">
        <v>40135</v>
      </c>
      <c r="F44" s="68">
        <v>40421</v>
      </c>
      <c r="G44" s="68">
        <v>40544</v>
      </c>
      <c r="H44" s="68">
        <v>40923</v>
      </c>
      <c r="I44" s="68">
        <v>41234</v>
      </c>
      <c r="J44" s="68">
        <v>41038</v>
      </c>
      <c r="K44" s="68">
        <v>41602</v>
      </c>
      <c r="L44" s="68">
        <v>42257</v>
      </c>
      <c r="M44" s="69">
        <v>42776</v>
      </c>
      <c r="N44" s="67">
        <f t="shared" si="0"/>
        <v>40961.25</v>
      </c>
    </row>
    <row r="45" spans="1:14" ht="12" customHeight="1" x14ac:dyDescent="0.25">
      <c r="A45" s="62" t="str">
        <f>'Pregnant Women Participating'!A45</f>
        <v>Arizona</v>
      </c>
      <c r="B45" s="63">
        <v>7252</v>
      </c>
      <c r="C45" s="64">
        <v>7371</v>
      </c>
      <c r="D45" s="64">
        <v>7116</v>
      </c>
      <c r="E45" s="64">
        <v>7252</v>
      </c>
      <c r="F45" s="64">
        <v>7357</v>
      </c>
      <c r="G45" s="64">
        <v>7608</v>
      </c>
      <c r="H45" s="64">
        <v>7670</v>
      </c>
      <c r="I45" s="64">
        <v>7521</v>
      </c>
      <c r="J45" s="64">
        <v>7515</v>
      </c>
      <c r="K45" s="64">
        <v>7664</v>
      </c>
      <c r="L45" s="64">
        <v>7802</v>
      </c>
      <c r="M45" s="65">
        <v>7888</v>
      </c>
      <c r="N45" s="63">
        <f t="shared" si="0"/>
        <v>7501.333333333333</v>
      </c>
    </row>
    <row r="46" spans="1:14" ht="12" customHeight="1" x14ac:dyDescent="0.25">
      <c r="A46" s="62" t="str">
        <f>'Pregnant Women Participating'!A46</f>
        <v>Arkansas</v>
      </c>
      <c r="B46" s="63">
        <v>1289</v>
      </c>
      <c r="C46" s="64">
        <v>1307</v>
      </c>
      <c r="D46" s="64">
        <v>1329</v>
      </c>
      <c r="E46" s="64">
        <v>1348</v>
      </c>
      <c r="F46" s="64">
        <v>1437</v>
      </c>
      <c r="G46" s="64">
        <v>1442</v>
      </c>
      <c r="H46" s="64">
        <v>1435</v>
      </c>
      <c r="I46" s="64">
        <v>1443</v>
      </c>
      <c r="J46" s="64">
        <v>1392</v>
      </c>
      <c r="K46" s="64">
        <v>1429</v>
      </c>
      <c r="L46" s="64">
        <v>1484</v>
      </c>
      <c r="M46" s="65">
        <v>1453</v>
      </c>
      <c r="N46" s="63">
        <f t="shared" si="0"/>
        <v>1399</v>
      </c>
    </row>
    <row r="47" spans="1:14" ht="12" customHeight="1" x14ac:dyDescent="0.25">
      <c r="A47" s="62" t="str">
        <f>'Pregnant Women Participating'!A47</f>
        <v>Louisiana</v>
      </c>
      <c r="B47" s="63">
        <v>4415</v>
      </c>
      <c r="C47" s="64">
        <v>4367</v>
      </c>
      <c r="D47" s="64">
        <v>4313</v>
      </c>
      <c r="E47" s="64">
        <v>4298</v>
      </c>
      <c r="F47" s="64">
        <v>4293</v>
      </c>
      <c r="G47" s="64">
        <v>4401</v>
      </c>
      <c r="H47" s="64">
        <v>4374</v>
      </c>
      <c r="I47" s="64">
        <v>4392</v>
      </c>
      <c r="J47" s="64">
        <v>4291</v>
      </c>
      <c r="K47" s="64">
        <v>4335</v>
      </c>
      <c r="L47" s="64">
        <v>4379</v>
      </c>
      <c r="M47" s="65">
        <v>4419</v>
      </c>
      <c r="N47" s="63">
        <f t="shared" si="0"/>
        <v>4356.416666666667</v>
      </c>
    </row>
    <row r="48" spans="1:14" ht="12" customHeight="1" x14ac:dyDescent="0.25">
      <c r="A48" s="62" t="str">
        <f>'Pregnant Women Participating'!A48</f>
        <v>New Mexico</v>
      </c>
      <c r="B48" s="63">
        <v>1801</v>
      </c>
      <c r="C48" s="64">
        <v>1826</v>
      </c>
      <c r="D48" s="64">
        <v>1806</v>
      </c>
      <c r="E48" s="64">
        <v>1791</v>
      </c>
      <c r="F48" s="64">
        <v>1861</v>
      </c>
      <c r="G48" s="64">
        <v>1852</v>
      </c>
      <c r="H48" s="64">
        <v>1891</v>
      </c>
      <c r="I48" s="64">
        <v>1858</v>
      </c>
      <c r="J48" s="64">
        <v>1844</v>
      </c>
      <c r="K48" s="64">
        <v>1879</v>
      </c>
      <c r="L48" s="64">
        <v>1975</v>
      </c>
      <c r="M48" s="65">
        <v>2058</v>
      </c>
      <c r="N48" s="63">
        <f t="shared" si="0"/>
        <v>1870.1666666666667</v>
      </c>
    </row>
    <row r="49" spans="1:14" ht="12" customHeight="1" x14ac:dyDescent="0.25">
      <c r="A49" s="62" t="str">
        <f>'Pregnant Women Participating'!A49</f>
        <v>Oklahoma</v>
      </c>
      <c r="B49" s="63">
        <v>2686</v>
      </c>
      <c r="C49" s="64">
        <v>2744</v>
      </c>
      <c r="D49" s="64">
        <v>2728</v>
      </c>
      <c r="E49" s="64">
        <v>2745</v>
      </c>
      <c r="F49" s="64">
        <v>2814</v>
      </c>
      <c r="G49" s="64">
        <v>2839</v>
      </c>
      <c r="H49" s="64">
        <v>2818</v>
      </c>
      <c r="I49" s="64">
        <v>2785</v>
      </c>
      <c r="J49" s="64">
        <v>2745</v>
      </c>
      <c r="K49" s="64">
        <v>2800</v>
      </c>
      <c r="L49" s="64">
        <v>2906</v>
      </c>
      <c r="M49" s="65">
        <v>2973</v>
      </c>
      <c r="N49" s="63">
        <f t="shared" si="0"/>
        <v>2798.5833333333335</v>
      </c>
    </row>
    <row r="50" spans="1:14" ht="12" customHeight="1" x14ac:dyDescent="0.25">
      <c r="A50" s="62" t="str">
        <f>'Pregnant Women Participating'!A50</f>
        <v>Texas</v>
      </c>
      <c r="B50" s="63">
        <v>88346</v>
      </c>
      <c r="C50" s="64">
        <v>87324</v>
      </c>
      <c r="D50" s="64">
        <v>85633</v>
      </c>
      <c r="E50" s="64">
        <v>86010</v>
      </c>
      <c r="F50" s="64">
        <v>86164</v>
      </c>
      <c r="G50" s="64">
        <v>86522</v>
      </c>
      <c r="H50" s="64">
        <v>85939</v>
      </c>
      <c r="I50" s="64">
        <v>86032</v>
      </c>
      <c r="J50" s="64">
        <v>85282</v>
      </c>
      <c r="K50" s="64">
        <v>85278</v>
      </c>
      <c r="L50" s="64">
        <v>85682</v>
      </c>
      <c r="M50" s="65">
        <v>86018</v>
      </c>
      <c r="N50" s="63">
        <f t="shared" si="0"/>
        <v>86185.833333333328</v>
      </c>
    </row>
    <row r="51" spans="1:14" ht="12" customHeight="1" x14ac:dyDescent="0.25">
      <c r="A51" s="62" t="str">
        <f>'Pregnant Women Participating'!A51</f>
        <v>Utah</v>
      </c>
      <c r="B51" s="63">
        <v>1830</v>
      </c>
      <c r="C51" s="64">
        <v>1830</v>
      </c>
      <c r="D51" s="64">
        <v>1843</v>
      </c>
      <c r="E51" s="64">
        <v>1861</v>
      </c>
      <c r="F51" s="64">
        <v>1829</v>
      </c>
      <c r="G51" s="64">
        <v>1810</v>
      </c>
      <c r="H51" s="64">
        <v>1791</v>
      </c>
      <c r="I51" s="64">
        <v>1792</v>
      </c>
      <c r="J51" s="64">
        <v>1828</v>
      </c>
      <c r="K51" s="64">
        <v>1778</v>
      </c>
      <c r="L51" s="64">
        <v>2054</v>
      </c>
      <c r="M51" s="65">
        <v>2127</v>
      </c>
      <c r="N51" s="63">
        <f t="shared" si="0"/>
        <v>1864.4166666666667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180</v>
      </c>
      <c r="C52" s="64">
        <v>186</v>
      </c>
      <c r="D52" s="64">
        <v>194</v>
      </c>
      <c r="E52" s="64">
        <v>199</v>
      </c>
      <c r="F52" s="64">
        <v>190</v>
      </c>
      <c r="G52" s="64">
        <v>188</v>
      </c>
      <c r="H52" s="64">
        <v>170</v>
      </c>
      <c r="I52" s="64">
        <v>181</v>
      </c>
      <c r="J52" s="64">
        <v>188</v>
      </c>
      <c r="K52" s="64">
        <v>198</v>
      </c>
      <c r="L52" s="64">
        <v>218</v>
      </c>
      <c r="M52" s="65">
        <v>216</v>
      </c>
      <c r="N52" s="63">
        <f t="shared" si="0"/>
        <v>192.33333333333334</v>
      </c>
    </row>
    <row r="53" spans="1:14" ht="12" customHeight="1" x14ac:dyDescent="0.25">
      <c r="A53" s="62" t="str">
        <f>'Pregnant Women Participating'!A53</f>
        <v>Navajo Nation, AZ</v>
      </c>
      <c r="B53" s="63">
        <v>203</v>
      </c>
      <c r="C53" s="64">
        <v>185</v>
      </c>
      <c r="D53" s="64">
        <v>191</v>
      </c>
      <c r="E53" s="64">
        <v>200</v>
      </c>
      <c r="F53" s="64">
        <v>188</v>
      </c>
      <c r="G53" s="64">
        <v>192</v>
      </c>
      <c r="H53" s="64">
        <v>189</v>
      </c>
      <c r="I53" s="64">
        <v>202</v>
      </c>
      <c r="J53" s="64">
        <v>182</v>
      </c>
      <c r="K53" s="64">
        <v>188</v>
      </c>
      <c r="L53" s="64">
        <v>179</v>
      </c>
      <c r="M53" s="65">
        <v>204</v>
      </c>
      <c r="N53" s="63">
        <f t="shared" si="0"/>
        <v>191.91666666666666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13</v>
      </c>
      <c r="C54" s="64">
        <v>9</v>
      </c>
      <c r="D54" s="64">
        <v>10</v>
      </c>
      <c r="E54" s="64">
        <v>8</v>
      </c>
      <c r="F54" s="64">
        <v>8</v>
      </c>
      <c r="G54" s="64">
        <v>10</v>
      </c>
      <c r="H54" s="64">
        <v>18</v>
      </c>
      <c r="I54" s="64">
        <v>18</v>
      </c>
      <c r="J54" s="64">
        <v>12</v>
      </c>
      <c r="K54" s="64">
        <v>11</v>
      </c>
      <c r="L54" s="64">
        <v>12</v>
      </c>
      <c r="M54" s="65">
        <v>10</v>
      </c>
      <c r="N54" s="63">
        <f t="shared" si="0"/>
        <v>11.583333333333334</v>
      </c>
    </row>
    <row r="55" spans="1:14" ht="12" customHeight="1" x14ac:dyDescent="0.25">
      <c r="A55" s="62" t="str">
        <f>'Pregnant Women Participating'!A55</f>
        <v>Eight Northern Pueblos, NM</v>
      </c>
      <c r="B55" s="63">
        <v>7</v>
      </c>
      <c r="C55" s="64">
        <v>9</v>
      </c>
      <c r="D55" s="64">
        <v>12</v>
      </c>
      <c r="E55" s="64">
        <v>8</v>
      </c>
      <c r="F55" s="64">
        <v>8</v>
      </c>
      <c r="G55" s="64">
        <v>7</v>
      </c>
      <c r="H55" s="64">
        <v>11</v>
      </c>
      <c r="I55" s="64">
        <v>14</v>
      </c>
      <c r="J55" s="64">
        <v>14</v>
      </c>
      <c r="K55" s="64">
        <v>17</v>
      </c>
      <c r="L55" s="64">
        <v>14</v>
      </c>
      <c r="M55" s="65">
        <v>17</v>
      </c>
      <c r="N55" s="63">
        <f t="shared" si="0"/>
        <v>11.5</v>
      </c>
    </row>
    <row r="56" spans="1:14" ht="12" customHeight="1" x14ac:dyDescent="0.25">
      <c r="A56" s="62" t="str">
        <f>'Pregnant Women Participating'!A56</f>
        <v>Five Sandoval Pueblos, NM</v>
      </c>
      <c r="B56" s="63">
        <v>5</v>
      </c>
      <c r="C56" s="64">
        <v>5</v>
      </c>
      <c r="D56" s="64">
        <v>4</v>
      </c>
      <c r="E56" s="64">
        <v>4</v>
      </c>
      <c r="F56" s="64">
        <v>7</v>
      </c>
      <c r="G56" s="64">
        <v>6</v>
      </c>
      <c r="H56" s="64">
        <v>6</v>
      </c>
      <c r="I56" s="64">
        <v>5</v>
      </c>
      <c r="J56" s="64">
        <v>4</v>
      </c>
      <c r="K56" s="64">
        <v>7</v>
      </c>
      <c r="L56" s="64">
        <v>6</v>
      </c>
      <c r="M56" s="65">
        <v>7</v>
      </c>
      <c r="N56" s="63">
        <f t="shared" si="0"/>
        <v>5.5</v>
      </c>
    </row>
    <row r="57" spans="1:14" ht="12" customHeight="1" x14ac:dyDescent="0.25">
      <c r="A57" s="62" t="str">
        <f>'Pregnant Women Participating'!A57</f>
        <v>Isleta Pueblo, NM</v>
      </c>
      <c r="B57" s="63">
        <v>48</v>
      </c>
      <c r="C57" s="64">
        <v>55</v>
      </c>
      <c r="D57" s="64">
        <v>57</v>
      </c>
      <c r="E57" s="64">
        <v>48</v>
      </c>
      <c r="F57" s="64">
        <v>45</v>
      </c>
      <c r="G57" s="64">
        <v>46</v>
      </c>
      <c r="H57" s="64">
        <v>43</v>
      </c>
      <c r="I57" s="64">
        <v>42</v>
      </c>
      <c r="J57" s="64">
        <v>36</v>
      </c>
      <c r="K57" s="64">
        <v>35</v>
      </c>
      <c r="L57" s="64">
        <v>32</v>
      </c>
      <c r="M57" s="65">
        <v>30</v>
      </c>
      <c r="N57" s="63">
        <f t="shared" si="0"/>
        <v>43.083333333333336</v>
      </c>
    </row>
    <row r="58" spans="1:14" ht="12" customHeight="1" x14ac:dyDescent="0.25">
      <c r="A58" s="62" t="str">
        <f>'Pregnant Women Participating'!A58</f>
        <v>San Felipe Pueblo, NM</v>
      </c>
      <c r="B58" s="63">
        <v>14</v>
      </c>
      <c r="C58" s="64">
        <v>10</v>
      </c>
      <c r="D58" s="64">
        <v>9</v>
      </c>
      <c r="E58" s="64">
        <v>8</v>
      </c>
      <c r="F58" s="64">
        <v>7</v>
      </c>
      <c r="G58" s="64">
        <v>8</v>
      </c>
      <c r="H58" s="64">
        <v>7</v>
      </c>
      <c r="I58" s="64">
        <v>10</v>
      </c>
      <c r="J58" s="64">
        <v>12</v>
      </c>
      <c r="K58" s="64">
        <v>11</v>
      </c>
      <c r="L58" s="64">
        <v>10</v>
      </c>
      <c r="M58" s="65">
        <v>11</v>
      </c>
      <c r="N58" s="63">
        <f t="shared" si="0"/>
        <v>9.75</v>
      </c>
    </row>
    <row r="59" spans="1:14" ht="12" customHeight="1" x14ac:dyDescent="0.25">
      <c r="A59" s="62" t="str">
        <f>'Pregnant Women Participating'!A59</f>
        <v>Santo Domingo Tribe, NM</v>
      </c>
      <c r="B59" s="63">
        <v>8</v>
      </c>
      <c r="C59" s="64">
        <v>5</v>
      </c>
      <c r="D59" s="64">
        <v>5</v>
      </c>
      <c r="E59" s="64">
        <v>6</v>
      </c>
      <c r="F59" s="64">
        <v>8</v>
      </c>
      <c r="G59" s="64">
        <v>8</v>
      </c>
      <c r="H59" s="64">
        <v>7</v>
      </c>
      <c r="I59" s="64">
        <v>9</v>
      </c>
      <c r="J59" s="64">
        <v>7</v>
      </c>
      <c r="K59" s="64">
        <v>7</v>
      </c>
      <c r="L59" s="64">
        <v>8</v>
      </c>
      <c r="M59" s="65">
        <v>7</v>
      </c>
      <c r="N59" s="63">
        <f t="shared" si="0"/>
        <v>7.083333333333333</v>
      </c>
    </row>
    <row r="60" spans="1:14" ht="12" customHeight="1" x14ac:dyDescent="0.25">
      <c r="A60" s="62" t="str">
        <f>'Pregnant Women Participating'!A60</f>
        <v>Zuni Pueblo, NM</v>
      </c>
      <c r="B60" s="63">
        <v>12</v>
      </c>
      <c r="C60" s="64">
        <v>10</v>
      </c>
      <c r="D60" s="64">
        <v>12</v>
      </c>
      <c r="E60" s="64">
        <v>14</v>
      </c>
      <c r="F60" s="64">
        <v>17</v>
      </c>
      <c r="G60" s="64">
        <v>18</v>
      </c>
      <c r="H60" s="64">
        <v>13</v>
      </c>
      <c r="I60" s="64">
        <v>14</v>
      </c>
      <c r="J60" s="64">
        <v>12</v>
      </c>
      <c r="K60" s="64">
        <v>13</v>
      </c>
      <c r="L60" s="64">
        <v>13</v>
      </c>
      <c r="M60" s="65">
        <v>12</v>
      </c>
      <c r="N60" s="63">
        <f t="shared" si="0"/>
        <v>13.333333333333334</v>
      </c>
    </row>
    <row r="61" spans="1:14" ht="12" customHeight="1" x14ac:dyDescent="0.25">
      <c r="A61" s="62" t="str">
        <f>'Pregnant Women Participating'!A61</f>
        <v>Cherokee Nation, OK</v>
      </c>
      <c r="B61" s="63">
        <v>98</v>
      </c>
      <c r="C61" s="64">
        <v>108</v>
      </c>
      <c r="D61" s="64">
        <v>107</v>
      </c>
      <c r="E61" s="64">
        <v>116</v>
      </c>
      <c r="F61" s="64">
        <v>122</v>
      </c>
      <c r="G61" s="64">
        <v>136</v>
      </c>
      <c r="H61" s="64">
        <v>123</v>
      </c>
      <c r="I61" s="64">
        <v>122</v>
      </c>
      <c r="J61" s="64">
        <v>120</v>
      </c>
      <c r="K61" s="64">
        <v>122</v>
      </c>
      <c r="L61" s="64">
        <v>132</v>
      </c>
      <c r="M61" s="65">
        <v>127</v>
      </c>
      <c r="N61" s="63">
        <f t="shared" si="0"/>
        <v>119.41666666666667</v>
      </c>
    </row>
    <row r="62" spans="1:14" ht="12" customHeight="1" x14ac:dyDescent="0.25">
      <c r="A62" s="62" t="str">
        <f>'Pregnant Women Participating'!A62</f>
        <v>Chickasaw Nation, OK</v>
      </c>
      <c r="B62" s="63">
        <v>102</v>
      </c>
      <c r="C62" s="64">
        <v>89</v>
      </c>
      <c r="D62" s="64">
        <v>84</v>
      </c>
      <c r="E62" s="64">
        <v>82</v>
      </c>
      <c r="F62" s="64">
        <v>85</v>
      </c>
      <c r="G62" s="64">
        <v>78</v>
      </c>
      <c r="H62" s="64">
        <v>74</v>
      </c>
      <c r="I62" s="64">
        <v>79</v>
      </c>
      <c r="J62" s="64">
        <v>83</v>
      </c>
      <c r="K62" s="64">
        <v>91</v>
      </c>
      <c r="L62" s="64">
        <v>97</v>
      </c>
      <c r="M62" s="65">
        <v>89</v>
      </c>
      <c r="N62" s="63">
        <f t="shared" si="0"/>
        <v>86.083333333333329</v>
      </c>
    </row>
    <row r="63" spans="1:14" ht="12" customHeight="1" x14ac:dyDescent="0.25">
      <c r="A63" s="62" t="str">
        <f>'Pregnant Women Participating'!A63</f>
        <v>Choctaw Nation, OK</v>
      </c>
      <c r="B63" s="63">
        <v>105</v>
      </c>
      <c r="C63" s="64">
        <v>85</v>
      </c>
      <c r="D63" s="64">
        <v>93</v>
      </c>
      <c r="E63" s="64">
        <v>88</v>
      </c>
      <c r="F63" s="64">
        <v>91</v>
      </c>
      <c r="G63" s="64">
        <v>93</v>
      </c>
      <c r="H63" s="64">
        <v>89</v>
      </c>
      <c r="I63" s="64">
        <v>101</v>
      </c>
      <c r="J63" s="64">
        <v>99</v>
      </c>
      <c r="K63" s="64">
        <v>105</v>
      </c>
      <c r="L63" s="64">
        <v>102</v>
      </c>
      <c r="M63" s="65">
        <v>99</v>
      </c>
      <c r="N63" s="63">
        <f t="shared" si="0"/>
        <v>95.833333333333329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45</v>
      </c>
      <c r="C64" s="64">
        <v>43</v>
      </c>
      <c r="D64" s="64">
        <v>39</v>
      </c>
      <c r="E64" s="64">
        <v>35</v>
      </c>
      <c r="F64" s="64">
        <v>37</v>
      </c>
      <c r="G64" s="64">
        <v>42</v>
      </c>
      <c r="H64" s="64">
        <v>43</v>
      </c>
      <c r="I64" s="64">
        <v>49</v>
      </c>
      <c r="J64" s="64">
        <v>53</v>
      </c>
      <c r="K64" s="64">
        <v>57</v>
      </c>
      <c r="L64" s="64">
        <v>58</v>
      </c>
      <c r="M64" s="65">
        <v>57</v>
      </c>
      <c r="N64" s="63">
        <f t="shared" si="0"/>
        <v>46.5</v>
      </c>
    </row>
    <row r="65" spans="1:14" ht="12" customHeight="1" x14ac:dyDescent="0.25">
      <c r="A65" s="62" t="str">
        <f>'Pregnant Women Participating'!A65</f>
        <v>Inter-Tribal Council, OK</v>
      </c>
      <c r="B65" s="63">
        <v>12</v>
      </c>
      <c r="C65" s="64">
        <v>10</v>
      </c>
      <c r="D65" s="64">
        <v>7</v>
      </c>
      <c r="E65" s="64">
        <v>7</v>
      </c>
      <c r="F65" s="64">
        <v>10</v>
      </c>
      <c r="G65" s="64">
        <v>13</v>
      </c>
      <c r="H65" s="64">
        <v>15</v>
      </c>
      <c r="I65" s="64">
        <v>12</v>
      </c>
      <c r="J65" s="64">
        <v>14</v>
      </c>
      <c r="K65" s="64">
        <v>14</v>
      </c>
      <c r="L65" s="64">
        <v>13</v>
      </c>
      <c r="M65" s="65">
        <v>12</v>
      </c>
      <c r="N65" s="63">
        <f t="shared" si="0"/>
        <v>11.583333333333334</v>
      </c>
    </row>
    <row r="66" spans="1:14" ht="12" customHeight="1" x14ac:dyDescent="0.25">
      <c r="A66" s="62" t="str">
        <f>'Pregnant Women Participating'!A66</f>
        <v>Muscogee Creek Nation, OK</v>
      </c>
      <c r="B66" s="63">
        <v>26</v>
      </c>
      <c r="C66" s="64">
        <v>28</v>
      </c>
      <c r="D66" s="64">
        <v>28</v>
      </c>
      <c r="E66" s="64">
        <v>29</v>
      </c>
      <c r="F66" s="64">
        <v>26</v>
      </c>
      <c r="G66" s="64">
        <v>23</v>
      </c>
      <c r="H66" s="64">
        <v>26</v>
      </c>
      <c r="I66" s="64">
        <v>29</v>
      </c>
      <c r="J66" s="64">
        <v>37</v>
      </c>
      <c r="K66" s="64">
        <v>33</v>
      </c>
      <c r="L66" s="64">
        <v>36</v>
      </c>
      <c r="M66" s="65">
        <v>32</v>
      </c>
      <c r="N66" s="63">
        <f t="shared" si="0"/>
        <v>29.416666666666668</v>
      </c>
    </row>
    <row r="67" spans="1:14" ht="12" customHeight="1" x14ac:dyDescent="0.25">
      <c r="A67" s="62" t="str">
        <f>'Pregnant Women Participating'!A67</f>
        <v>Osage Tribal Council, OK</v>
      </c>
      <c r="B67" s="63">
        <v>160</v>
      </c>
      <c r="C67" s="64">
        <v>153</v>
      </c>
      <c r="D67" s="64">
        <v>147</v>
      </c>
      <c r="E67" s="64">
        <v>153</v>
      </c>
      <c r="F67" s="64">
        <v>151</v>
      </c>
      <c r="G67" s="64">
        <v>152</v>
      </c>
      <c r="H67" s="64">
        <v>155</v>
      </c>
      <c r="I67" s="64">
        <v>167</v>
      </c>
      <c r="J67" s="64">
        <v>161</v>
      </c>
      <c r="K67" s="64">
        <v>164</v>
      </c>
      <c r="L67" s="64">
        <v>170</v>
      </c>
      <c r="M67" s="65">
        <v>179</v>
      </c>
      <c r="N67" s="63">
        <f t="shared" si="0"/>
        <v>159.33333333333334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4</v>
      </c>
      <c r="D68" s="64">
        <v>5</v>
      </c>
      <c r="E68" s="64">
        <v>4</v>
      </c>
      <c r="F68" s="64">
        <v>3</v>
      </c>
      <c r="G68" s="64">
        <v>6</v>
      </c>
      <c r="H68" s="64">
        <v>5</v>
      </c>
      <c r="I68" s="64">
        <v>5</v>
      </c>
      <c r="J68" s="64">
        <v>3</v>
      </c>
      <c r="K68" s="64">
        <v>3</v>
      </c>
      <c r="L68" s="64">
        <v>5</v>
      </c>
      <c r="M68" s="65">
        <v>6</v>
      </c>
      <c r="N68" s="63">
        <f t="shared" si="0"/>
        <v>4.5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108</v>
      </c>
      <c r="C69" s="64">
        <v>109</v>
      </c>
      <c r="D69" s="64">
        <v>122</v>
      </c>
      <c r="E69" s="64">
        <v>122</v>
      </c>
      <c r="F69" s="64">
        <v>128</v>
      </c>
      <c r="G69" s="64">
        <v>124</v>
      </c>
      <c r="H69" s="64">
        <v>123</v>
      </c>
      <c r="I69" s="64">
        <v>121</v>
      </c>
      <c r="J69" s="64">
        <v>126</v>
      </c>
      <c r="K69" s="64">
        <v>115</v>
      </c>
      <c r="L69" s="64">
        <v>128</v>
      </c>
      <c r="M69" s="65">
        <v>132</v>
      </c>
      <c r="N69" s="63">
        <f t="shared" si="0"/>
        <v>121.5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108770</v>
      </c>
      <c r="C70" s="68">
        <v>107872</v>
      </c>
      <c r="D70" s="68">
        <v>105894</v>
      </c>
      <c r="E70" s="68">
        <v>106436</v>
      </c>
      <c r="F70" s="68">
        <v>106886</v>
      </c>
      <c r="G70" s="68">
        <v>107624</v>
      </c>
      <c r="H70" s="68">
        <v>107035</v>
      </c>
      <c r="I70" s="68">
        <v>107003</v>
      </c>
      <c r="J70" s="68">
        <v>106060</v>
      </c>
      <c r="K70" s="68">
        <v>106354</v>
      </c>
      <c r="L70" s="68">
        <v>107515</v>
      </c>
      <c r="M70" s="69">
        <v>108183</v>
      </c>
      <c r="N70" s="67">
        <f t="shared" si="0"/>
        <v>107136</v>
      </c>
    </row>
    <row r="71" spans="1:14" ht="12" customHeight="1" x14ac:dyDescent="0.25">
      <c r="A71" s="62" t="str">
        <f>'Pregnant Women Participating'!A71</f>
        <v>Colorado</v>
      </c>
      <c r="B71" s="63">
        <v>3621</v>
      </c>
      <c r="C71" s="64">
        <v>3653</v>
      </c>
      <c r="D71" s="64">
        <v>3632</v>
      </c>
      <c r="E71" s="64">
        <v>3749</v>
      </c>
      <c r="F71" s="64">
        <v>3747</v>
      </c>
      <c r="G71" s="64">
        <v>3855</v>
      </c>
      <c r="H71" s="64">
        <v>3927</v>
      </c>
      <c r="I71" s="64">
        <v>3939</v>
      </c>
      <c r="J71" s="64">
        <v>3864</v>
      </c>
      <c r="K71" s="64">
        <v>3874</v>
      </c>
      <c r="L71" s="64">
        <v>3915</v>
      </c>
      <c r="M71" s="65">
        <v>4025</v>
      </c>
      <c r="N71" s="63">
        <f t="shared" si="0"/>
        <v>3816.75</v>
      </c>
    </row>
    <row r="72" spans="1:14" ht="12" customHeight="1" x14ac:dyDescent="0.25">
      <c r="A72" s="62" t="str">
        <f>'Pregnant Women Participating'!A72</f>
        <v>Kansas</v>
      </c>
      <c r="B72" s="63">
        <v>1677</v>
      </c>
      <c r="C72" s="64">
        <v>1732</v>
      </c>
      <c r="D72" s="64">
        <v>1737</v>
      </c>
      <c r="E72" s="64">
        <v>1789</v>
      </c>
      <c r="F72" s="64">
        <v>1775</v>
      </c>
      <c r="G72" s="64">
        <v>1754</v>
      </c>
      <c r="H72" s="64">
        <v>1704</v>
      </c>
      <c r="I72" s="64">
        <v>1785</v>
      </c>
      <c r="J72" s="64">
        <v>1822</v>
      </c>
      <c r="K72" s="64">
        <v>1895</v>
      </c>
      <c r="L72" s="64">
        <v>1880</v>
      </c>
      <c r="M72" s="65">
        <v>1931</v>
      </c>
      <c r="N72" s="63">
        <f t="shared" si="0"/>
        <v>1790.0833333333333</v>
      </c>
    </row>
    <row r="73" spans="1:14" ht="12" customHeight="1" x14ac:dyDescent="0.25">
      <c r="A73" s="62" t="str">
        <f>'Pregnant Women Participating'!A73</f>
        <v>Missouri</v>
      </c>
      <c r="B73" s="63">
        <v>3571</v>
      </c>
      <c r="C73" s="64">
        <v>3585</v>
      </c>
      <c r="D73" s="64">
        <v>3514</v>
      </c>
      <c r="E73" s="64">
        <v>3547</v>
      </c>
      <c r="F73" s="64">
        <v>3662</v>
      </c>
      <c r="G73" s="64">
        <v>3642</v>
      </c>
      <c r="H73" s="64">
        <v>3626</v>
      </c>
      <c r="I73" s="64">
        <v>3703</v>
      </c>
      <c r="J73" s="64">
        <v>3635</v>
      </c>
      <c r="K73" s="64">
        <v>3624</v>
      </c>
      <c r="L73" s="64">
        <v>3734</v>
      </c>
      <c r="M73" s="65">
        <v>3740</v>
      </c>
      <c r="N73" s="63">
        <f t="shared" si="0"/>
        <v>3631.9166666666665</v>
      </c>
    </row>
    <row r="74" spans="1:14" ht="12" customHeight="1" x14ac:dyDescent="0.25">
      <c r="A74" s="62" t="str">
        <f>'Pregnant Women Participating'!A74</f>
        <v>Montana</v>
      </c>
      <c r="B74" s="63">
        <v>381</v>
      </c>
      <c r="C74" s="64">
        <v>393</v>
      </c>
      <c r="D74" s="64">
        <v>401</v>
      </c>
      <c r="E74" s="64">
        <v>416</v>
      </c>
      <c r="F74" s="64">
        <v>401</v>
      </c>
      <c r="G74" s="64">
        <v>405</v>
      </c>
      <c r="H74" s="64">
        <v>416</v>
      </c>
      <c r="I74" s="64">
        <v>399</v>
      </c>
      <c r="J74" s="64">
        <v>399</v>
      </c>
      <c r="K74" s="64">
        <v>397</v>
      </c>
      <c r="L74" s="64">
        <v>378</v>
      </c>
      <c r="M74" s="65">
        <v>358</v>
      </c>
      <c r="N74" s="63">
        <f t="shared" si="0"/>
        <v>395.33333333333331</v>
      </c>
    </row>
    <row r="75" spans="1:14" ht="12" customHeight="1" x14ac:dyDescent="0.25">
      <c r="A75" s="62" t="str">
        <f>'Pregnant Women Participating'!A75</f>
        <v>Nebraska</v>
      </c>
      <c r="B75" s="63">
        <v>1709</v>
      </c>
      <c r="C75" s="64">
        <v>1692</v>
      </c>
      <c r="D75" s="64">
        <v>1717</v>
      </c>
      <c r="E75" s="64">
        <v>1727</v>
      </c>
      <c r="F75" s="64">
        <v>1816</v>
      </c>
      <c r="G75" s="64">
        <v>1841</v>
      </c>
      <c r="H75" s="64">
        <v>1852</v>
      </c>
      <c r="I75" s="64">
        <v>1842</v>
      </c>
      <c r="J75" s="64">
        <v>1793</v>
      </c>
      <c r="K75" s="64">
        <v>1839</v>
      </c>
      <c r="L75" s="64">
        <v>1801</v>
      </c>
      <c r="M75" s="65">
        <v>1844</v>
      </c>
      <c r="N75" s="63">
        <f t="shared" si="0"/>
        <v>1789.4166666666667</v>
      </c>
    </row>
    <row r="76" spans="1:14" ht="12" customHeight="1" x14ac:dyDescent="0.25">
      <c r="A76" s="62" t="str">
        <f>'Pregnant Women Participating'!A76</f>
        <v>North Dakota</v>
      </c>
      <c r="B76" s="63">
        <v>313</v>
      </c>
      <c r="C76" s="64">
        <v>324</v>
      </c>
      <c r="D76" s="64">
        <v>325</v>
      </c>
      <c r="E76" s="64">
        <v>310</v>
      </c>
      <c r="F76" s="64">
        <v>319</v>
      </c>
      <c r="G76" s="64">
        <v>312</v>
      </c>
      <c r="H76" s="64">
        <v>311</v>
      </c>
      <c r="I76" s="64">
        <v>309</v>
      </c>
      <c r="J76" s="64">
        <v>294</v>
      </c>
      <c r="K76" s="64">
        <v>319</v>
      </c>
      <c r="L76" s="64">
        <v>330</v>
      </c>
      <c r="M76" s="65">
        <v>330</v>
      </c>
      <c r="N76" s="63">
        <f t="shared" si="0"/>
        <v>316.33333333333331</v>
      </c>
    </row>
    <row r="77" spans="1:14" ht="12" customHeight="1" x14ac:dyDescent="0.25">
      <c r="A77" s="62" t="str">
        <f>'Pregnant Women Participating'!A77</f>
        <v>South Dakota</v>
      </c>
      <c r="B77" s="63">
        <v>523</v>
      </c>
      <c r="C77" s="64">
        <v>524</v>
      </c>
      <c r="D77" s="64">
        <v>502</v>
      </c>
      <c r="E77" s="64">
        <v>510</v>
      </c>
      <c r="F77" s="64">
        <v>508</v>
      </c>
      <c r="G77" s="64">
        <v>513</v>
      </c>
      <c r="H77" s="64">
        <v>534</v>
      </c>
      <c r="I77" s="64">
        <v>569</v>
      </c>
      <c r="J77" s="64">
        <v>568</v>
      </c>
      <c r="K77" s="64">
        <v>557</v>
      </c>
      <c r="L77" s="64">
        <v>586</v>
      </c>
      <c r="M77" s="65">
        <v>583</v>
      </c>
      <c r="N77" s="63">
        <f t="shared" si="0"/>
        <v>539.75</v>
      </c>
    </row>
    <row r="78" spans="1:14" ht="12" customHeight="1" x14ac:dyDescent="0.25">
      <c r="A78" s="62" t="str">
        <f>'Pregnant Women Participating'!A78</f>
        <v>Wyoming</v>
      </c>
      <c r="B78" s="63">
        <v>184</v>
      </c>
      <c r="C78" s="64">
        <v>179</v>
      </c>
      <c r="D78" s="64">
        <v>168</v>
      </c>
      <c r="E78" s="64">
        <v>166</v>
      </c>
      <c r="F78" s="64">
        <v>161</v>
      </c>
      <c r="G78" s="64">
        <v>149</v>
      </c>
      <c r="H78" s="64">
        <v>138</v>
      </c>
      <c r="I78" s="64">
        <v>141</v>
      </c>
      <c r="J78" s="64">
        <v>128</v>
      </c>
      <c r="K78" s="64">
        <v>125</v>
      </c>
      <c r="L78" s="64">
        <v>136</v>
      </c>
      <c r="M78" s="65">
        <v>136</v>
      </c>
      <c r="N78" s="63">
        <f t="shared" si="0"/>
        <v>150.91666666666666</v>
      </c>
    </row>
    <row r="79" spans="1:14" ht="12" customHeight="1" x14ac:dyDescent="0.25">
      <c r="A79" s="62" t="str">
        <f>'Pregnant Women Participating'!A79</f>
        <v>Ute Mountain Ute Tribe, CO</v>
      </c>
      <c r="B79" s="63">
        <v>3</v>
      </c>
      <c r="C79" s="64">
        <v>5</v>
      </c>
      <c r="D79" s="64">
        <v>7</v>
      </c>
      <c r="E79" s="64">
        <v>9</v>
      </c>
      <c r="F79" s="64">
        <v>8</v>
      </c>
      <c r="G79" s="64">
        <v>9</v>
      </c>
      <c r="H79" s="64">
        <v>10</v>
      </c>
      <c r="I79" s="64">
        <v>8</v>
      </c>
      <c r="J79" s="64">
        <v>7</v>
      </c>
      <c r="K79" s="64">
        <v>9</v>
      </c>
      <c r="L79" s="64">
        <v>8</v>
      </c>
      <c r="M79" s="65">
        <v>6</v>
      </c>
      <c r="N79" s="63">
        <f t="shared" si="0"/>
        <v>7.416666666666667</v>
      </c>
    </row>
    <row r="80" spans="1:14" ht="12" customHeight="1" x14ac:dyDescent="0.25">
      <c r="A80" s="62" t="str">
        <f>'Pregnant Women Participating'!A80</f>
        <v>Omaha Sioux, NE</v>
      </c>
      <c r="B80" s="63">
        <v>4</v>
      </c>
      <c r="C80" s="64">
        <v>2</v>
      </c>
      <c r="D80" s="64">
        <v>2</v>
      </c>
      <c r="E80" s="64">
        <v>3</v>
      </c>
      <c r="F80" s="64">
        <v>4</v>
      </c>
      <c r="G80" s="64">
        <v>5</v>
      </c>
      <c r="H80" s="64">
        <v>4</v>
      </c>
      <c r="I80" s="64">
        <v>2</v>
      </c>
      <c r="J80" s="64">
        <v>2</v>
      </c>
      <c r="K80" s="64">
        <v>2</v>
      </c>
      <c r="L80" s="64">
        <v>3</v>
      </c>
      <c r="M80" s="65">
        <v>3</v>
      </c>
      <c r="N80" s="63">
        <f t="shared" si="0"/>
        <v>3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1</v>
      </c>
      <c r="D81" s="64">
        <v>1</v>
      </c>
      <c r="E81" s="64">
        <v>1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5">
        <v>0</v>
      </c>
      <c r="N81" s="63">
        <f t="shared" si="0"/>
        <v>0.25</v>
      </c>
    </row>
    <row r="82" spans="1:14" ht="12" customHeight="1" x14ac:dyDescent="0.25">
      <c r="A82" s="62" t="str">
        <f>'Pregnant Women Participating'!A82</f>
        <v>Winnebago Tribe, NE</v>
      </c>
      <c r="B82" s="63">
        <v>3</v>
      </c>
      <c r="C82" s="64">
        <v>2</v>
      </c>
      <c r="D82" s="64">
        <v>1</v>
      </c>
      <c r="E82" s="64">
        <v>0</v>
      </c>
      <c r="F82" s="64">
        <v>0</v>
      </c>
      <c r="G82" s="64">
        <v>1</v>
      </c>
      <c r="H82" s="64">
        <v>2</v>
      </c>
      <c r="I82" s="64">
        <v>1</v>
      </c>
      <c r="J82" s="64">
        <v>1</v>
      </c>
      <c r="K82" s="64">
        <v>2</v>
      </c>
      <c r="L82" s="64">
        <v>2</v>
      </c>
      <c r="M82" s="65">
        <v>1</v>
      </c>
      <c r="N82" s="63">
        <f t="shared" si="0"/>
        <v>1.3333333333333333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2</v>
      </c>
      <c r="C83" s="64">
        <v>0</v>
      </c>
      <c r="D83" s="64">
        <v>0</v>
      </c>
      <c r="E83" s="64">
        <v>1</v>
      </c>
      <c r="F83" s="64">
        <v>1</v>
      </c>
      <c r="G83" s="64">
        <v>0</v>
      </c>
      <c r="H83" s="64">
        <v>1</v>
      </c>
      <c r="I83" s="64">
        <v>1</v>
      </c>
      <c r="J83" s="64">
        <v>3</v>
      </c>
      <c r="K83" s="64">
        <v>3</v>
      </c>
      <c r="L83" s="64">
        <v>3</v>
      </c>
      <c r="M83" s="65">
        <v>0</v>
      </c>
      <c r="N83" s="63">
        <f t="shared" si="0"/>
        <v>1.25</v>
      </c>
    </row>
    <row r="84" spans="1:14" ht="12" customHeight="1" x14ac:dyDescent="0.25">
      <c r="A84" s="62" t="str">
        <f>'Pregnant Women Participating'!A84</f>
        <v>Three Affiliated Tribes, ND</v>
      </c>
      <c r="B84" s="63">
        <v>1</v>
      </c>
      <c r="C84" s="64">
        <v>2</v>
      </c>
      <c r="D84" s="64">
        <v>2</v>
      </c>
      <c r="E84" s="64">
        <v>2</v>
      </c>
      <c r="F84" s="64">
        <v>2</v>
      </c>
      <c r="G84" s="64">
        <v>2</v>
      </c>
      <c r="H84" s="64">
        <v>1</v>
      </c>
      <c r="I84" s="64">
        <v>1</v>
      </c>
      <c r="J84" s="64">
        <v>1</v>
      </c>
      <c r="K84" s="64">
        <v>1</v>
      </c>
      <c r="L84" s="64">
        <v>2</v>
      </c>
      <c r="M84" s="65">
        <v>2</v>
      </c>
      <c r="N84" s="63">
        <f t="shared" si="0"/>
        <v>1.5833333333333333</v>
      </c>
    </row>
    <row r="85" spans="1:14" ht="12" customHeight="1" x14ac:dyDescent="0.25">
      <c r="A85" s="62" t="str">
        <f>'Pregnant Women Participating'!A85</f>
        <v>Cheyenne River Sioux, SD</v>
      </c>
      <c r="B85" s="63">
        <v>10</v>
      </c>
      <c r="C85" s="64">
        <v>7</v>
      </c>
      <c r="D85" s="64">
        <v>3</v>
      </c>
      <c r="E85" s="64">
        <v>3</v>
      </c>
      <c r="F85" s="64">
        <v>4</v>
      </c>
      <c r="G85" s="64">
        <v>2</v>
      </c>
      <c r="H85" s="64">
        <v>3</v>
      </c>
      <c r="I85" s="64">
        <v>2</v>
      </c>
      <c r="J85" s="64">
        <v>2</v>
      </c>
      <c r="K85" s="64">
        <v>2</v>
      </c>
      <c r="L85" s="64">
        <v>3</v>
      </c>
      <c r="M85" s="65">
        <v>2</v>
      </c>
      <c r="N85" s="63">
        <f t="shared" si="0"/>
        <v>3.5833333333333335</v>
      </c>
    </row>
    <row r="86" spans="1:14" ht="12" customHeight="1" x14ac:dyDescent="0.25">
      <c r="A86" s="62" t="str">
        <f>'Pregnant Women Participating'!A86</f>
        <v>Rosebud Sioux, SD</v>
      </c>
      <c r="B86" s="63">
        <v>20</v>
      </c>
      <c r="C86" s="64">
        <v>31</v>
      </c>
      <c r="D86" s="64">
        <v>18</v>
      </c>
      <c r="E86" s="64">
        <v>19</v>
      </c>
      <c r="F86" s="64">
        <v>18</v>
      </c>
      <c r="G86" s="64">
        <v>16</v>
      </c>
      <c r="H86" s="64">
        <v>21</v>
      </c>
      <c r="I86" s="64">
        <v>21</v>
      </c>
      <c r="J86" s="64">
        <v>26</v>
      </c>
      <c r="K86" s="64">
        <v>28</v>
      </c>
      <c r="L86" s="64">
        <v>26</v>
      </c>
      <c r="M86" s="65">
        <v>25</v>
      </c>
      <c r="N86" s="63">
        <f t="shared" si="0"/>
        <v>22.416666666666668</v>
      </c>
    </row>
    <row r="87" spans="1:14" ht="12" customHeight="1" x14ac:dyDescent="0.25">
      <c r="A87" s="62" t="str">
        <f>'Pregnant Women Participating'!A87</f>
        <v>Northern Arapahoe, WY</v>
      </c>
      <c r="B87" s="63">
        <v>11</v>
      </c>
      <c r="C87" s="64">
        <v>12</v>
      </c>
      <c r="D87" s="64">
        <v>11</v>
      </c>
      <c r="E87" s="64">
        <v>9</v>
      </c>
      <c r="F87" s="64">
        <v>8</v>
      </c>
      <c r="G87" s="64">
        <v>9</v>
      </c>
      <c r="H87" s="64">
        <v>9</v>
      </c>
      <c r="I87" s="64">
        <v>8</v>
      </c>
      <c r="J87" s="64">
        <v>8</v>
      </c>
      <c r="K87" s="64">
        <v>6</v>
      </c>
      <c r="L87" s="64">
        <v>6</v>
      </c>
      <c r="M87" s="65">
        <v>7</v>
      </c>
      <c r="N87" s="63">
        <f t="shared" si="0"/>
        <v>8.6666666666666661</v>
      </c>
    </row>
    <row r="88" spans="1:14" ht="12" customHeight="1" x14ac:dyDescent="0.25">
      <c r="A88" s="62" t="str">
        <f>'Pregnant Women Participating'!A88</f>
        <v>Shoshone Tribe, WY</v>
      </c>
      <c r="B88" s="63">
        <v>1</v>
      </c>
      <c r="C88" s="64">
        <v>1</v>
      </c>
      <c r="D88" s="64">
        <v>1</v>
      </c>
      <c r="E88" s="64">
        <v>1</v>
      </c>
      <c r="F88" s="64">
        <v>0</v>
      </c>
      <c r="G88" s="64">
        <v>1</v>
      </c>
      <c r="H88" s="64">
        <v>2</v>
      </c>
      <c r="I88" s="64">
        <v>2</v>
      </c>
      <c r="J88" s="64">
        <v>3</v>
      </c>
      <c r="K88" s="64">
        <v>2</v>
      </c>
      <c r="L88" s="64">
        <v>2</v>
      </c>
      <c r="M88" s="65">
        <v>2</v>
      </c>
      <c r="N88" s="63">
        <f t="shared" si="0"/>
        <v>1.5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12034</v>
      </c>
      <c r="C89" s="68">
        <v>12145</v>
      </c>
      <c r="D89" s="68">
        <v>12042</v>
      </c>
      <c r="E89" s="68">
        <v>12262</v>
      </c>
      <c r="F89" s="68">
        <v>12434</v>
      </c>
      <c r="G89" s="68">
        <v>12516</v>
      </c>
      <c r="H89" s="68">
        <v>12561</v>
      </c>
      <c r="I89" s="68">
        <v>12733</v>
      </c>
      <c r="J89" s="68">
        <v>12556</v>
      </c>
      <c r="K89" s="68">
        <v>12685</v>
      </c>
      <c r="L89" s="68">
        <v>12815</v>
      </c>
      <c r="M89" s="69">
        <v>12995</v>
      </c>
      <c r="N89" s="67">
        <f t="shared" si="0"/>
        <v>12481.5</v>
      </c>
    </row>
    <row r="90" spans="1:14" ht="12" customHeight="1" x14ac:dyDescent="0.25">
      <c r="A90" s="71" t="str">
        <f>'Pregnant Women Participating'!A90</f>
        <v>Alaska</v>
      </c>
      <c r="B90" s="63">
        <v>610</v>
      </c>
      <c r="C90" s="64">
        <v>607</v>
      </c>
      <c r="D90" s="64">
        <v>608</v>
      </c>
      <c r="E90" s="64">
        <v>613</v>
      </c>
      <c r="F90" s="64">
        <v>605</v>
      </c>
      <c r="G90" s="64">
        <v>612</v>
      </c>
      <c r="H90" s="64">
        <v>593</v>
      </c>
      <c r="I90" s="64">
        <v>578</v>
      </c>
      <c r="J90" s="64">
        <v>569</v>
      </c>
      <c r="K90" s="64">
        <v>578</v>
      </c>
      <c r="L90" s="64">
        <v>601</v>
      </c>
      <c r="M90" s="65">
        <v>596</v>
      </c>
      <c r="N90" s="63">
        <f t="shared" si="0"/>
        <v>597.5</v>
      </c>
    </row>
    <row r="91" spans="1:14" ht="12" customHeight="1" x14ac:dyDescent="0.25">
      <c r="A91" s="71" t="str">
        <f>'Pregnant Women Participating'!A91</f>
        <v>American Samoa</v>
      </c>
      <c r="B91" s="63">
        <v>282</v>
      </c>
      <c r="C91" s="64">
        <v>278</v>
      </c>
      <c r="D91" s="64">
        <v>287</v>
      </c>
      <c r="E91" s="64">
        <v>299</v>
      </c>
      <c r="F91" s="64">
        <v>296</v>
      </c>
      <c r="G91" s="64">
        <v>303</v>
      </c>
      <c r="H91" s="64">
        <v>296</v>
      </c>
      <c r="I91" s="64">
        <v>291</v>
      </c>
      <c r="J91" s="64">
        <v>308</v>
      </c>
      <c r="K91" s="64">
        <v>294</v>
      </c>
      <c r="L91" s="64">
        <v>282</v>
      </c>
      <c r="M91" s="65">
        <v>293</v>
      </c>
      <c r="N91" s="63">
        <f t="shared" si="0"/>
        <v>292.41666666666669</v>
      </c>
    </row>
    <row r="92" spans="1:14" ht="12" customHeight="1" x14ac:dyDescent="0.25">
      <c r="A92" s="71" t="str">
        <f>'Pregnant Women Participating'!A92</f>
        <v>California</v>
      </c>
      <c r="B92" s="63">
        <v>42577</v>
      </c>
      <c r="C92" s="64">
        <v>42723</v>
      </c>
      <c r="D92" s="64">
        <v>42769</v>
      </c>
      <c r="E92" s="64">
        <v>43159</v>
      </c>
      <c r="F92" s="64">
        <v>43248</v>
      </c>
      <c r="G92" s="64">
        <v>43507</v>
      </c>
      <c r="H92" s="64">
        <v>43541</v>
      </c>
      <c r="I92" s="64">
        <v>43663</v>
      </c>
      <c r="J92" s="64">
        <v>43342</v>
      </c>
      <c r="K92" s="64">
        <v>43708</v>
      </c>
      <c r="L92" s="64">
        <v>44068</v>
      </c>
      <c r="M92" s="65">
        <v>44366</v>
      </c>
      <c r="N92" s="63">
        <f t="shared" si="0"/>
        <v>43389.25</v>
      </c>
    </row>
    <row r="93" spans="1:14" ht="12" customHeight="1" x14ac:dyDescent="0.25">
      <c r="A93" s="71" t="str">
        <f>'Pregnant Women Participating'!A93</f>
        <v>Guam</v>
      </c>
      <c r="B93" s="63">
        <v>317</v>
      </c>
      <c r="C93" s="64">
        <v>341</v>
      </c>
      <c r="D93" s="64">
        <v>351</v>
      </c>
      <c r="E93" s="64">
        <v>353</v>
      </c>
      <c r="F93" s="64">
        <v>340</v>
      </c>
      <c r="G93" s="64">
        <v>351</v>
      </c>
      <c r="H93" s="64">
        <v>361</v>
      </c>
      <c r="I93" s="64">
        <v>366</v>
      </c>
      <c r="J93" s="64">
        <v>341</v>
      </c>
      <c r="K93" s="64">
        <v>344</v>
      </c>
      <c r="L93" s="64">
        <v>324</v>
      </c>
      <c r="M93" s="65">
        <v>336</v>
      </c>
      <c r="N93" s="63">
        <f t="shared" si="0"/>
        <v>343.75</v>
      </c>
    </row>
    <row r="94" spans="1:14" ht="12" customHeight="1" x14ac:dyDescent="0.25">
      <c r="A94" s="71" t="str">
        <f>'Pregnant Women Participating'!A94</f>
        <v>Hawaii</v>
      </c>
      <c r="B94" s="63">
        <v>1182</v>
      </c>
      <c r="C94" s="64">
        <v>1174</v>
      </c>
      <c r="D94" s="64">
        <v>1164</v>
      </c>
      <c r="E94" s="64">
        <v>1175</v>
      </c>
      <c r="F94" s="64">
        <v>1169</v>
      </c>
      <c r="G94" s="64">
        <v>1129</v>
      </c>
      <c r="H94" s="64">
        <v>1122</v>
      </c>
      <c r="I94" s="64">
        <v>1146</v>
      </c>
      <c r="J94" s="64">
        <v>1136</v>
      </c>
      <c r="K94" s="64">
        <v>1120</v>
      </c>
      <c r="L94" s="64">
        <v>1111</v>
      </c>
      <c r="M94" s="65">
        <v>1089</v>
      </c>
      <c r="N94" s="63">
        <f t="shared" si="0"/>
        <v>1143.0833333333333</v>
      </c>
    </row>
    <row r="95" spans="1:14" ht="12" customHeight="1" x14ac:dyDescent="0.25">
      <c r="A95" s="71" t="str">
        <f>'Pregnant Women Participating'!A95</f>
        <v>Idaho</v>
      </c>
      <c r="B95" s="63">
        <v>1227</v>
      </c>
      <c r="C95" s="64">
        <v>1265</v>
      </c>
      <c r="D95" s="64">
        <v>1265</v>
      </c>
      <c r="E95" s="64">
        <v>1291</v>
      </c>
      <c r="F95" s="64">
        <v>1240</v>
      </c>
      <c r="G95" s="64">
        <v>1248</v>
      </c>
      <c r="H95" s="64">
        <v>1263</v>
      </c>
      <c r="I95" s="64">
        <v>1279</v>
      </c>
      <c r="J95" s="64">
        <v>1281</v>
      </c>
      <c r="K95" s="64">
        <v>1307</v>
      </c>
      <c r="L95" s="64">
        <v>1315</v>
      </c>
      <c r="M95" s="65">
        <v>1334</v>
      </c>
      <c r="N95" s="63">
        <f t="shared" si="0"/>
        <v>1276.25</v>
      </c>
    </row>
    <row r="96" spans="1:14" ht="12" customHeight="1" x14ac:dyDescent="0.25">
      <c r="A96" s="71" t="str">
        <f>'Pregnant Women Participating'!A96</f>
        <v>Nevada</v>
      </c>
      <c r="B96" s="63">
        <v>2588</v>
      </c>
      <c r="C96" s="64">
        <v>2667</v>
      </c>
      <c r="D96" s="64">
        <v>2699</v>
      </c>
      <c r="E96" s="64">
        <v>2733</v>
      </c>
      <c r="F96" s="64">
        <v>2717</v>
      </c>
      <c r="G96" s="64">
        <v>2711</v>
      </c>
      <c r="H96" s="64">
        <v>2725</v>
      </c>
      <c r="I96" s="64">
        <v>2672</v>
      </c>
      <c r="J96" s="64">
        <v>2613</v>
      </c>
      <c r="K96" s="64">
        <v>2579</v>
      </c>
      <c r="L96" s="64">
        <v>2549</v>
      </c>
      <c r="M96" s="65">
        <v>2563</v>
      </c>
      <c r="N96" s="63">
        <f t="shared" si="0"/>
        <v>2651.3333333333335</v>
      </c>
    </row>
    <row r="97" spans="1:14" ht="12" customHeight="1" x14ac:dyDescent="0.25">
      <c r="A97" s="71" t="str">
        <f>'Pregnant Women Participating'!A97</f>
        <v>Oregon</v>
      </c>
      <c r="B97" s="63">
        <v>1895</v>
      </c>
      <c r="C97" s="64">
        <v>1873</v>
      </c>
      <c r="D97" s="64">
        <v>1849</v>
      </c>
      <c r="E97" s="64">
        <v>1844</v>
      </c>
      <c r="F97" s="64">
        <v>1874</v>
      </c>
      <c r="G97" s="64">
        <v>1940</v>
      </c>
      <c r="H97" s="64">
        <v>1925</v>
      </c>
      <c r="I97" s="64">
        <v>1954</v>
      </c>
      <c r="J97" s="64">
        <v>1924</v>
      </c>
      <c r="K97" s="64">
        <v>1966</v>
      </c>
      <c r="L97" s="64">
        <v>2001</v>
      </c>
      <c r="M97" s="65">
        <v>2031</v>
      </c>
      <c r="N97" s="63">
        <f t="shared" si="0"/>
        <v>1923</v>
      </c>
    </row>
    <row r="98" spans="1:14" ht="12" customHeight="1" x14ac:dyDescent="0.25">
      <c r="A98" s="71" t="str">
        <f>'Pregnant Women Participating'!A98</f>
        <v>Washington</v>
      </c>
      <c r="B98" s="63">
        <v>2912</v>
      </c>
      <c r="C98" s="64">
        <v>2934</v>
      </c>
      <c r="D98" s="64">
        <v>2861</v>
      </c>
      <c r="E98" s="64">
        <v>2875</v>
      </c>
      <c r="F98" s="64">
        <v>2885</v>
      </c>
      <c r="G98" s="64">
        <v>3020</v>
      </c>
      <c r="H98" s="64">
        <v>3054</v>
      </c>
      <c r="I98" s="64">
        <v>3156</v>
      </c>
      <c r="J98" s="64">
        <v>3071</v>
      </c>
      <c r="K98" s="64">
        <v>3158</v>
      </c>
      <c r="L98" s="64">
        <v>3235</v>
      </c>
      <c r="M98" s="65">
        <v>3162</v>
      </c>
      <c r="N98" s="63">
        <f t="shared" si="0"/>
        <v>3026.9166666666665</v>
      </c>
    </row>
    <row r="99" spans="1:14" ht="12" customHeight="1" x14ac:dyDescent="0.25">
      <c r="A99" s="71" t="str">
        <f>'Pregnant Women Participating'!A99</f>
        <v>Northern Marianas</v>
      </c>
      <c r="B99" s="63">
        <v>138</v>
      </c>
      <c r="C99" s="64">
        <v>139</v>
      </c>
      <c r="D99" s="64">
        <v>141</v>
      </c>
      <c r="E99" s="64">
        <v>132</v>
      </c>
      <c r="F99" s="64">
        <v>144</v>
      </c>
      <c r="G99" s="64">
        <v>154</v>
      </c>
      <c r="H99" s="64">
        <v>146</v>
      </c>
      <c r="I99" s="64">
        <v>144</v>
      </c>
      <c r="J99" s="64">
        <v>142</v>
      </c>
      <c r="K99" s="64">
        <v>144</v>
      </c>
      <c r="L99" s="64">
        <v>127</v>
      </c>
      <c r="M99" s="65">
        <v>130</v>
      </c>
      <c r="N99" s="63">
        <f t="shared" si="0"/>
        <v>140.08333333333334</v>
      </c>
    </row>
    <row r="100" spans="1:14" ht="12" customHeight="1" x14ac:dyDescent="0.25">
      <c r="A100" s="71" t="str">
        <f>'Pregnant Women Participating'!A100</f>
        <v>Inter-Tribal Council, NV</v>
      </c>
      <c r="B100" s="63">
        <v>6</v>
      </c>
      <c r="C100" s="64">
        <v>8</v>
      </c>
      <c r="D100" s="64">
        <v>9</v>
      </c>
      <c r="E100" s="64">
        <v>6</v>
      </c>
      <c r="F100" s="64">
        <v>7</v>
      </c>
      <c r="G100" s="64">
        <v>10</v>
      </c>
      <c r="H100" s="64">
        <v>6</v>
      </c>
      <c r="I100" s="64">
        <v>11</v>
      </c>
      <c r="J100" s="64">
        <v>9</v>
      </c>
      <c r="K100" s="64">
        <v>14</v>
      </c>
      <c r="L100" s="64">
        <v>13</v>
      </c>
      <c r="M100" s="65">
        <v>12</v>
      </c>
      <c r="N100" s="63">
        <f t="shared" si="0"/>
        <v>9.25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53734</v>
      </c>
      <c r="C101" s="68">
        <v>54009</v>
      </c>
      <c r="D101" s="68">
        <v>54003</v>
      </c>
      <c r="E101" s="68">
        <v>54480</v>
      </c>
      <c r="F101" s="68">
        <v>54525</v>
      </c>
      <c r="G101" s="68">
        <v>54985</v>
      </c>
      <c r="H101" s="68">
        <v>55032</v>
      </c>
      <c r="I101" s="68">
        <v>55260</v>
      </c>
      <c r="J101" s="68">
        <v>54736</v>
      </c>
      <c r="K101" s="68">
        <v>55212</v>
      </c>
      <c r="L101" s="68">
        <v>55626</v>
      </c>
      <c r="M101" s="69">
        <v>55912</v>
      </c>
      <c r="N101" s="67">
        <f t="shared" si="0"/>
        <v>54792.833333333336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363618</v>
      </c>
      <c r="C102" s="74">
        <v>363409</v>
      </c>
      <c r="D102" s="74">
        <v>360570</v>
      </c>
      <c r="E102" s="74">
        <v>363340</v>
      </c>
      <c r="F102" s="74">
        <v>366134</v>
      </c>
      <c r="G102" s="74">
        <v>371309</v>
      </c>
      <c r="H102" s="74">
        <v>369332</v>
      </c>
      <c r="I102" s="74">
        <v>371057</v>
      </c>
      <c r="J102" s="74">
        <v>368211</v>
      </c>
      <c r="K102" s="74">
        <v>370946</v>
      </c>
      <c r="L102" s="74">
        <v>374994</v>
      </c>
      <c r="M102" s="75">
        <v>378361</v>
      </c>
      <c r="N102" s="73">
        <f t="shared" si="0"/>
        <v>368440.08333333331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3922</v>
      </c>
      <c r="C6" s="4">
        <v>3993</v>
      </c>
      <c r="D6" s="4">
        <v>4023</v>
      </c>
      <c r="E6" s="4">
        <v>4090</v>
      </c>
      <c r="F6" s="4">
        <v>4227</v>
      </c>
      <c r="G6" s="4">
        <v>4316</v>
      </c>
      <c r="H6" s="4">
        <v>4352</v>
      </c>
      <c r="I6" s="4">
        <v>4511</v>
      </c>
      <c r="J6" s="4">
        <v>4482</v>
      </c>
      <c r="K6" s="4">
        <v>4498</v>
      </c>
      <c r="L6" s="4">
        <v>4496</v>
      </c>
      <c r="M6" s="42">
        <v>4464</v>
      </c>
      <c r="N6" s="13">
        <f t="shared" ref="N6:N15" si="0">IF(SUM(B6:M6)&gt;0,AVERAGE(B6:M6)," ")</f>
        <v>4281.166666666667</v>
      </c>
    </row>
    <row r="7" spans="1:14" ht="12" customHeight="1" x14ac:dyDescent="0.25">
      <c r="A7" s="7" t="str">
        <f>'Pregnant Women Participating'!A7</f>
        <v>Maine</v>
      </c>
      <c r="B7" s="13">
        <v>1541</v>
      </c>
      <c r="C7" s="4">
        <v>1562</v>
      </c>
      <c r="D7" s="4">
        <v>1577</v>
      </c>
      <c r="E7" s="4">
        <v>1574</v>
      </c>
      <c r="F7" s="4">
        <v>1559</v>
      </c>
      <c r="G7" s="4">
        <v>1616</v>
      </c>
      <c r="H7" s="4">
        <v>1646</v>
      </c>
      <c r="I7" s="4">
        <v>1667</v>
      </c>
      <c r="J7" s="4">
        <v>1666</v>
      </c>
      <c r="K7" s="4">
        <v>1662</v>
      </c>
      <c r="L7" s="4">
        <v>1674</v>
      </c>
      <c r="M7" s="42">
        <v>1709</v>
      </c>
      <c r="N7" s="13">
        <f t="shared" si="0"/>
        <v>1621.0833333333333</v>
      </c>
    </row>
    <row r="8" spans="1:14" ht="12" customHeight="1" x14ac:dyDescent="0.25">
      <c r="A8" s="7" t="str">
        <f>'Pregnant Women Participating'!A8</f>
        <v>Massachusetts</v>
      </c>
      <c r="B8" s="13">
        <v>10690</v>
      </c>
      <c r="C8" s="4">
        <v>10714</v>
      </c>
      <c r="D8" s="4">
        <v>10699</v>
      </c>
      <c r="E8" s="4">
        <v>10888</v>
      </c>
      <c r="F8" s="4">
        <v>10924</v>
      </c>
      <c r="G8" s="4">
        <v>10961</v>
      </c>
      <c r="H8" s="4">
        <v>10914</v>
      </c>
      <c r="I8" s="4">
        <v>11010</v>
      </c>
      <c r="J8" s="4">
        <v>10773</v>
      </c>
      <c r="K8" s="4">
        <v>10927</v>
      </c>
      <c r="L8" s="4">
        <v>10998</v>
      </c>
      <c r="M8" s="42">
        <v>11119</v>
      </c>
      <c r="N8" s="13">
        <f t="shared" si="0"/>
        <v>10884.75</v>
      </c>
    </row>
    <row r="9" spans="1:14" ht="12" customHeight="1" x14ac:dyDescent="0.25">
      <c r="A9" s="7" t="str">
        <f>'Pregnant Women Participating'!A9</f>
        <v>New Hampshire</v>
      </c>
      <c r="B9" s="13">
        <v>915</v>
      </c>
      <c r="C9" s="4">
        <v>943</v>
      </c>
      <c r="D9" s="4">
        <v>940</v>
      </c>
      <c r="E9" s="4">
        <v>948</v>
      </c>
      <c r="F9" s="4">
        <v>950</v>
      </c>
      <c r="G9" s="4">
        <v>974</v>
      </c>
      <c r="H9" s="4">
        <v>970</v>
      </c>
      <c r="I9" s="4">
        <v>966</v>
      </c>
      <c r="J9" s="4">
        <v>956</v>
      </c>
      <c r="K9" s="4">
        <v>994</v>
      </c>
      <c r="L9" s="4">
        <v>980</v>
      </c>
      <c r="M9" s="42">
        <v>993</v>
      </c>
      <c r="N9" s="13">
        <f t="shared" si="0"/>
        <v>960.75</v>
      </c>
    </row>
    <row r="10" spans="1:14" ht="12" customHeight="1" x14ac:dyDescent="0.25">
      <c r="A10" s="7" t="str">
        <f>'Pregnant Women Participating'!A10</f>
        <v>New York</v>
      </c>
      <c r="B10" s="13">
        <v>45926</v>
      </c>
      <c r="C10" s="4">
        <v>45716</v>
      </c>
      <c r="D10" s="4">
        <v>45815</v>
      </c>
      <c r="E10" s="4">
        <v>46879</v>
      </c>
      <c r="F10" s="4">
        <v>47637</v>
      </c>
      <c r="G10" s="4">
        <v>48436</v>
      </c>
      <c r="H10" s="4">
        <v>48517</v>
      </c>
      <c r="I10" s="4">
        <v>48704</v>
      </c>
      <c r="J10" s="4">
        <v>48564</v>
      </c>
      <c r="K10" s="4">
        <v>48695</v>
      </c>
      <c r="L10" s="4">
        <v>49090</v>
      </c>
      <c r="M10" s="42">
        <v>49681</v>
      </c>
      <c r="N10" s="13">
        <f t="shared" si="0"/>
        <v>47805</v>
      </c>
    </row>
    <row r="11" spans="1:14" ht="12" customHeight="1" x14ac:dyDescent="0.25">
      <c r="A11" s="7" t="str">
        <f>'Pregnant Women Participating'!A11</f>
        <v>Rhode Island</v>
      </c>
      <c r="B11" s="13">
        <v>1330</v>
      </c>
      <c r="C11" s="4">
        <v>1321</v>
      </c>
      <c r="D11" s="4">
        <v>1303</v>
      </c>
      <c r="E11" s="4">
        <v>1335</v>
      </c>
      <c r="F11" s="4">
        <v>1340</v>
      </c>
      <c r="G11" s="4">
        <v>1390</v>
      </c>
      <c r="H11" s="4">
        <v>1401</v>
      </c>
      <c r="I11" s="4">
        <v>1354</v>
      </c>
      <c r="J11" s="4">
        <v>1328</v>
      </c>
      <c r="K11" s="4">
        <v>1295</v>
      </c>
      <c r="L11" s="4">
        <v>1319</v>
      </c>
      <c r="M11" s="42">
        <v>1323</v>
      </c>
      <c r="N11" s="13">
        <f t="shared" si="0"/>
        <v>1336.5833333333333</v>
      </c>
    </row>
    <row r="12" spans="1:14" ht="12" customHeight="1" x14ac:dyDescent="0.25">
      <c r="A12" s="7" t="str">
        <f>'Pregnant Women Participating'!A12</f>
        <v>Vermont</v>
      </c>
      <c r="B12" s="13">
        <v>1008</v>
      </c>
      <c r="C12" s="4">
        <v>967</v>
      </c>
      <c r="D12" s="4">
        <v>962</v>
      </c>
      <c r="E12" s="4">
        <v>950</v>
      </c>
      <c r="F12" s="4">
        <v>970</v>
      </c>
      <c r="G12" s="4">
        <v>999</v>
      </c>
      <c r="H12" s="4">
        <v>1021</v>
      </c>
      <c r="I12" s="4">
        <v>1026</v>
      </c>
      <c r="J12" s="4">
        <v>1060</v>
      </c>
      <c r="K12" s="4">
        <v>1053</v>
      </c>
      <c r="L12" s="4">
        <v>1063</v>
      </c>
      <c r="M12" s="42">
        <v>1068</v>
      </c>
      <c r="N12" s="13">
        <f t="shared" si="0"/>
        <v>1012.25</v>
      </c>
    </row>
    <row r="13" spans="1:14" ht="12" customHeight="1" x14ac:dyDescent="0.25">
      <c r="A13" s="7" t="str">
        <f>'Pregnant Women Participating'!A13</f>
        <v>Virgin Islands</v>
      </c>
      <c r="B13" s="13">
        <v>389</v>
      </c>
      <c r="C13" s="4">
        <v>395</v>
      </c>
      <c r="D13" s="4">
        <v>393</v>
      </c>
      <c r="E13" s="4">
        <v>389</v>
      </c>
      <c r="F13" s="4">
        <v>393</v>
      </c>
      <c r="G13" s="4">
        <v>392</v>
      </c>
      <c r="H13" s="4">
        <v>384</v>
      </c>
      <c r="I13" s="4">
        <v>361</v>
      </c>
      <c r="J13" s="4">
        <v>358</v>
      </c>
      <c r="K13" s="4">
        <v>346</v>
      </c>
      <c r="L13" s="4">
        <v>352</v>
      </c>
      <c r="M13" s="42">
        <v>364</v>
      </c>
      <c r="N13" s="13">
        <f t="shared" si="0"/>
        <v>376.33333333333331</v>
      </c>
    </row>
    <row r="14" spans="1:14" ht="12" customHeight="1" x14ac:dyDescent="0.25">
      <c r="A14" s="7" t="str">
        <f>'Pregnant Women Participating'!A14</f>
        <v>Indian Township, ME</v>
      </c>
      <c r="B14" s="13">
        <v>8</v>
      </c>
      <c r="C14" s="4">
        <v>7</v>
      </c>
      <c r="D14" s="4">
        <v>5</v>
      </c>
      <c r="E14" s="4">
        <v>4</v>
      </c>
      <c r="F14" s="4"/>
      <c r="G14" s="4"/>
      <c r="H14" s="4"/>
      <c r="I14" s="4"/>
      <c r="J14" s="4"/>
      <c r="K14" s="4"/>
      <c r="L14" s="4"/>
      <c r="M14" s="42"/>
      <c r="N14" s="13">
        <f t="shared" si="0"/>
        <v>6</v>
      </c>
    </row>
    <row r="15" spans="1:14" ht="12" customHeight="1" x14ac:dyDescent="0.25">
      <c r="A15" s="7" t="str">
        <f>'Pregnant Women Participating'!A15</f>
        <v>Pleasant Point, ME</v>
      </c>
      <c r="B15" s="13">
        <v>5</v>
      </c>
      <c r="C15" s="4">
        <v>4</v>
      </c>
      <c r="D15" s="4">
        <v>4</v>
      </c>
      <c r="E15" s="4">
        <v>5</v>
      </c>
      <c r="F15" s="4">
        <v>5</v>
      </c>
      <c r="G15" s="4">
        <v>5</v>
      </c>
      <c r="H15" s="4">
        <v>4</v>
      </c>
      <c r="I15" s="4">
        <v>4</v>
      </c>
      <c r="J15" s="4">
        <v>4</v>
      </c>
      <c r="K15" s="4">
        <v>4</v>
      </c>
      <c r="L15" s="4">
        <v>3</v>
      </c>
      <c r="M15" s="42">
        <v>3</v>
      </c>
      <c r="N15" s="13">
        <f t="shared" si="0"/>
        <v>4.166666666666667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65734</v>
      </c>
      <c r="C16" s="15">
        <v>65622</v>
      </c>
      <c r="D16" s="15">
        <v>65721</v>
      </c>
      <c r="E16" s="15">
        <v>67062</v>
      </c>
      <c r="F16" s="15">
        <v>68005</v>
      </c>
      <c r="G16" s="15">
        <v>69089</v>
      </c>
      <c r="H16" s="15">
        <v>69209</v>
      </c>
      <c r="I16" s="15">
        <v>69603</v>
      </c>
      <c r="J16" s="15">
        <v>69191</v>
      </c>
      <c r="K16" s="15">
        <v>69474</v>
      </c>
      <c r="L16" s="15">
        <v>69975</v>
      </c>
      <c r="M16" s="41">
        <v>70724</v>
      </c>
      <c r="N16" s="16">
        <f t="shared" ref="N16:N102" si="1">IF(SUM(B16:M16)&gt;0,AVERAGE(B16:M16)," ")</f>
        <v>68284.083333333328</v>
      </c>
    </row>
    <row r="17" spans="1:14" ht="12" customHeight="1" x14ac:dyDescent="0.25">
      <c r="A17" s="7" t="str">
        <f>'Pregnant Women Participating'!A17</f>
        <v>Delaware</v>
      </c>
      <c r="B17" s="13">
        <v>1530</v>
      </c>
      <c r="C17" s="4">
        <v>1585</v>
      </c>
      <c r="D17" s="4">
        <v>1595</v>
      </c>
      <c r="E17" s="4">
        <v>1607</v>
      </c>
      <c r="F17" s="4">
        <v>1629</v>
      </c>
      <c r="G17" s="4">
        <v>1660</v>
      </c>
      <c r="H17" s="4">
        <v>1665</v>
      </c>
      <c r="I17" s="4">
        <v>1701</v>
      </c>
      <c r="J17" s="4">
        <v>1763</v>
      </c>
      <c r="K17" s="4">
        <v>1848</v>
      </c>
      <c r="L17" s="4">
        <v>1876</v>
      </c>
      <c r="M17" s="42">
        <v>1919</v>
      </c>
      <c r="N17" s="13">
        <f t="shared" si="1"/>
        <v>1698.1666666666667</v>
      </c>
    </row>
    <row r="18" spans="1:14" ht="12" customHeight="1" x14ac:dyDescent="0.25">
      <c r="A18" s="7" t="str">
        <f>'Pregnant Women Participating'!A18</f>
        <v>District of Columbia</v>
      </c>
      <c r="B18" s="13">
        <v>1499</v>
      </c>
      <c r="C18" s="4">
        <v>1503</v>
      </c>
      <c r="D18" s="4">
        <v>1468</v>
      </c>
      <c r="E18" s="4">
        <v>1502</v>
      </c>
      <c r="F18" s="4">
        <v>1526</v>
      </c>
      <c r="G18" s="4">
        <v>1517</v>
      </c>
      <c r="H18" s="4">
        <v>1537</v>
      </c>
      <c r="I18" s="4">
        <v>1549</v>
      </c>
      <c r="J18" s="4">
        <v>1516</v>
      </c>
      <c r="K18" s="4">
        <v>1513</v>
      </c>
      <c r="L18" s="4">
        <v>1483</v>
      </c>
      <c r="M18" s="42">
        <v>1495</v>
      </c>
      <c r="N18" s="13">
        <f t="shared" si="1"/>
        <v>1509</v>
      </c>
    </row>
    <row r="19" spans="1:14" ht="12" customHeight="1" x14ac:dyDescent="0.25">
      <c r="A19" s="7" t="str">
        <f>'Pregnant Women Participating'!A19</f>
        <v>Maryland</v>
      </c>
      <c r="B19" s="13">
        <v>11749</v>
      </c>
      <c r="C19" s="4">
        <v>11638</v>
      </c>
      <c r="D19" s="4">
        <v>11640</v>
      </c>
      <c r="E19" s="4">
        <v>11711</v>
      </c>
      <c r="F19" s="4">
        <v>11636</v>
      </c>
      <c r="G19" s="4">
        <v>11940</v>
      </c>
      <c r="H19" s="4">
        <v>12056</v>
      </c>
      <c r="I19" s="4">
        <v>12232</v>
      </c>
      <c r="J19" s="4">
        <v>12283</v>
      </c>
      <c r="K19" s="4">
        <v>12215</v>
      </c>
      <c r="L19" s="4">
        <v>12251</v>
      </c>
      <c r="M19" s="42">
        <v>12334</v>
      </c>
      <c r="N19" s="13">
        <f t="shared" si="1"/>
        <v>11973.75</v>
      </c>
    </row>
    <row r="20" spans="1:14" ht="12" customHeight="1" x14ac:dyDescent="0.25">
      <c r="A20" s="7" t="str">
        <f>'Pregnant Women Participating'!A20</f>
        <v>New Jersey</v>
      </c>
      <c r="B20" s="13">
        <v>16161</v>
      </c>
      <c r="C20" s="4">
        <v>16971</v>
      </c>
      <c r="D20" s="4">
        <v>17051</v>
      </c>
      <c r="E20" s="4">
        <v>17012</v>
      </c>
      <c r="F20" s="4">
        <v>17408</v>
      </c>
      <c r="G20" s="4">
        <v>17568</v>
      </c>
      <c r="H20" s="4">
        <v>17471</v>
      </c>
      <c r="I20" s="4">
        <v>17927</v>
      </c>
      <c r="J20" s="4">
        <v>17947</v>
      </c>
      <c r="K20" s="4">
        <v>18042</v>
      </c>
      <c r="L20" s="4">
        <v>18236</v>
      </c>
      <c r="M20" s="42">
        <v>18243</v>
      </c>
      <c r="N20" s="13">
        <f t="shared" si="1"/>
        <v>17503.083333333332</v>
      </c>
    </row>
    <row r="21" spans="1:14" ht="12" customHeight="1" x14ac:dyDescent="0.25">
      <c r="A21" s="7" t="str">
        <f>'Pregnant Women Participating'!A21</f>
        <v>Pennsylvania</v>
      </c>
      <c r="B21" s="13">
        <v>10622</v>
      </c>
      <c r="C21" s="4">
        <v>10703</v>
      </c>
      <c r="D21" s="4">
        <v>10706</v>
      </c>
      <c r="E21" s="4">
        <v>10986</v>
      </c>
      <c r="F21" s="4">
        <v>11199</v>
      </c>
      <c r="G21" s="4">
        <v>11401</v>
      </c>
      <c r="H21" s="4">
        <v>11585</v>
      </c>
      <c r="I21" s="4">
        <v>11701</v>
      </c>
      <c r="J21" s="4">
        <v>11592</v>
      </c>
      <c r="K21" s="4">
        <v>11605</v>
      </c>
      <c r="L21" s="4">
        <v>11704</v>
      </c>
      <c r="M21" s="42">
        <v>11789</v>
      </c>
      <c r="N21" s="13">
        <f t="shared" si="1"/>
        <v>11299.416666666666</v>
      </c>
    </row>
    <row r="22" spans="1:14" ht="12" customHeight="1" x14ac:dyDescent="0.25">
      <c r="A22" s="7" t="str">
        <f>'Pregnant Women Participating'!A22</f>
        <v>Puerto Rico</v>
      </c>
      <c r="B22" s="13">
        <v>5607</v>
      </c>
      <c r="C22" s="4">
        <v>5812</v>
      </c>
      <c r="D22" s="4">
        <v>5696</v>
      </c>
      <c r="E22" s="4">
        <v>5595</v>
      </c>
      <c r="F22" s="4">
        <v>5561</v>
      </c>
      <c r="G22" s="4">
        <v>5515</v>
      </c>
      <c r="H22" s="4">
        <v>5501</v>
      </c>
      <c r="I22" s="4">
        <v>5487</v>
      </c>
      <c r="J22" s="4">
        <v>5311</v>
      </c>
      <c r="K22" s="4">
        <v>5243</v>
      </c>
      <c r="L22" s="4">
        <v>5231</v>
      </c>
      <c r="M22" s="42">
        <v>5191</v>
      </c>
      <c r="N22" s="13">
        <f t="shared" si="1"/>
        <v>5479.166666666667</v>
      </c>
    </row>
    <row r="23" spans="1:14" ht="12" customHeight="1" x14ac:dyDescent="0.25">
      <c r="A23" s="7" t="str">
        <f>'Pregnant Women Participating'!A23</f>
        <v>Virginia</v>
      </c>
      <c r="B23" s="13">
        <v>8155</v>
      </c>
      <c r="C23" s="4">
        <v>7965</v>
      </c>
      <c r="D23" s="4">
        <v>7717</v>
      </c>
      <c r="E23" s="4">
        <v>7848</v>
      </c>
      <c r="F23" s="4">
        <v>7874</v>
      </c>
      <c r="G23" s="4">
        <v>8035</v>
      </c>
      <c r="H23" s="4">
        <v>8105</v>
      </c>
      <c r="I23" s="4">
        <v>8243</v>
      </c>
      <c r="J23" s="4">
        <v>8205</v>
      </c>
      <c r="K23" s="4">
        <v>8264</v>
      </c>
      <c r="L23" s="4">
        <v>8338</v>
      </c>
      <c r="M23" s="42">
        <v>8406</v>
      </c>
      <c r="N23" s="13">
        <f t="shared" si="1"/>
        <v>8096.25</v>
      </c>
    </row>
    <row r="24" spans="1:14" ht="12" customHeight="1" x14ac:dyDescent="0.25">
      <c r="A24" s="7" t="str">
        <f>'Pregnant Women Participating'!A24</f>
        <v>West Virginia</v>
      </c>
      <c r="B24" s="13">
        <v>1807</v>
      </c>
      <c r="C24" s="4">
        <v>1823</v>
      </c>
      <c r="D24" s="4">
        <v>1830</v>
      </c>
      <c r="E24" s="4">
        <v>1853</v>
      </c>
      <c r="F24" s="4">
        <v>1840</v>
      </c>
      <c r="G24" s="4">
        <v>1845</v>
      </c>
      <c r="H24" s="4">
        <v>1885</v>
      </c>
      <c r="I24" s="4">
        <v>1896</v>
      </c>
      <c r="J24" s="4">
        <v>1859</v>
      </c>
      <c r="K24" s="4">
        <v>1819</v>
      </c>
      <c r="L24" s="4">
        <v>1817</v>
      </c>
      <c r="M24" s="42">
        <v>1863</v>
      </c>
      <c r="N24" s="13">
        <f t="shared" si="1"/>
        <v>1844.75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57130</v>
      </c>
      <c r="C25" s="15">
        <v>58000</v>
      </c>
      <c r="D25" s="15">
        <v>57703</v>
      </c>
      <c r="E25" s="15">
        <v>58114</v>
      </c>
      <c r="F25" s="15">
        <v>58673</v>
      </c>
      <c r="G25" s="15">
        <v>59481</v>
      </c>
      <c r="H25" s="15">
        <v>59805</v>
      </c>
      <c r="I25" s="15">
        <v>60736</v>
      </c>
      <c r="J25" s="15">
        <v>60476</v>
      </c>
      <c r="K25" s="15">
        <v>60549</v>
      </c>
      <c r="L25" s="15">
        <v>60936</v>
      </c>
      <c r="M25" s="41">
        <v>61240</v>
      </c>
      <c r="N25" s="16">
        <f t="shared" si="1"/>
        <v>59403.583333333336</v>
      </c>
    </row>
    <row r="26" spans="1:14" ht="12" customHeight="1" x14ac:dyDescent="0.25">
      <c r="A26" s="7" t="str">
        <f>'Pregnant Women Participating'!A26</f>
        <v>Alabama</v>
      </c>
      <c r="B26" s="13">
        <v>4633</v>
      </c>
      <c r="C26" s="4">
        <v>4609</v>
      </c>
      <c r="D26" s="4">
        <v>4563</v>
      </c>
      <c r="E26" s="4">
        <v>4495</v>
      </c>
      <c r="F26" s="4">
        <v>4494</v>
      </c>
      <c r="G26" s="4">
        <v>4584</v>
      </c>
      <c r="H26" s="4">
        <v>4642</v>
      </c>
      <c r="I26" s="4">
        <v>4657</v>
      </c>
      <c r="J26" s="4">
        <v>4656</v>
      </c>
      <c r="K26" s="4">
        <v>4682</v>
      </c>
      <c r="L26" s="4">
        <v>4837</v>
      </c>
      <c r="M26" s="42">
        <v>5031</v>
      </c>
      <c r="N26" s="13">
        <f t="shared" si="1"/>
        <v>4656.916666666667</v>
      </c>
    </row>
    <row r="27" spans="1:14" ht="12" customHeight="1" x14ac:dyDescent="0.25">
      <c r="A27" s="7" t="str">
        <f>'Pregnant Women Participating'!A27</f>
        <v>Florida</v>
      </c>
      <c r="B27" s="13">
        <v>42465</v>
      </c>
      <c r="C27" s="4">
        <v>42122</v>
      </c>
      <c r="D27" s="4">
        <v>41760</v>
      </c>
      <c r="E27" s="4">
        <v>42040</v>
      </c>
      <c r="F27" s="4">
        <v>42366</v>
      </c>
      <c r="G27" s="4">
        <v>44609</v>
      </c>
      <c r="H27" s="4">
        <v>42553</v>
      </c>
      <c r="I27" s="4">
        <v>42443</v>
      </c>
      <c r="J27" s="4">
        <v>42119</v>
      </c>
      <c r="K27" s="4">
        <v>42309</v>
      </c>
      <c r="L27" s="4">
        <v>42747</v>
      </c>
      <c r="M27" s="42">
        <v>42928</v>
      </c>
      <c r="N27" s="13">
        <f t="shared" si="1"/>
        <v>42538.416666666664</v>
      </c>
    </row>
    <row r="28" spans="1:14" ht="12" customHeight="1" x14ac:dyDescent="0.25">
      <c r="A28" s="7" t="str">
        <f>'Pregnant Women Participating'!A28</f>
        <v>Georgia</v>
      </c>
      <c r="B28" s="13">
        <v>16665</v>
      </c>
      <c r="C28" s="4">
        <v>16697</v>
      </c>
      <c r="D28" s="4">
        <v>16515</v>
      </c>
      <c r="E28" s="4">
        <v>16452</v>
      </c>
      <c r="F28" s="4">
        <v>16720</v>
      </c>
      <c r="G28" s="4">
        <v>17090</v>
      </c>
      <c r="H28" s="4">
        <v>17154</v>
      </c>
      <c r="I28" s="4">
        <v>17404</v>
      </c>
      <c r="J28" s="4">
        <v>17320</v>
      </c>
      <c r="K28" s="4">
        <v>17510</v>
      </c>
      <c r="L28" s="4">
        <v>17874</v>
      </c>
      <c r="M28" s="42">
        <v>18145</v>
      </c>
      <c r="N28" s="13">
        <f t="shared" si="1"/>
        <v>17128.833333333332</v>
      </c>
    </row>
    <row r="29" spans="1:14" ht="12" customHeight="1" x14ac:dyDescent="0.25">
      <c r="A29" s="7" t="str">
        <f>'Pregnant Women Participating'!A29</f>
        <v>Kentucky</v>
      </c>
      <c r="B29" s="13">
        <v>5986</v>
      </c>
      <c r="C29" s="4">
        <v>6004</v>
      </c>
      <c r="D29" s="4">
        <v>6122</v>
      </c>
      <c r="E29" s="4">
        <v>6225</v>
      </c>
      <c r="F29" s="4">
        <v>6381</v>
      </c>
      <c r="G29" s="4">
        <v>6525</v>
      </c>
      <c r="H29" s="4">
        <v>6614</v>
      </c>
      <c r="I29" s="4">
        <v>6706</v>
      </c>
      <c r="J29" s="4">
        <v>6600</v>
      </c>
      <c r="K29" s="4">
        <v>6661</v>
      </c>
      <c r="L29" s="4">
        <v>6728</v>
      </c>
      <c r="M29" s="42">
        <v>6832</v>
      </c>
      <c r="N29" s="13">
        <f t="shared" si="1"/>
        <v>6448.666666666667</v>
      </c>
    </row>
    <row r="30" spans="1:14" ht="12" customHeight="1" x14ac:dyDescent="0.25">
      <c r="A30" s="7" t="str">
        <f>'Pregnant Women Participating'!A30</f>
        <v>Mississippi</v>
      </c>
      <c r="B30" s="13">
        <v>3184</v>
      </c>
      <c r="C30" s="4">
        <v>3448</v>
      </c>
      <c r="D30" s="4">
        <v>3456</v>
      </c>
      <c r="E30" s="4">
        <v>3123</v>
      </c>
      <c r="F30" s="4">
        <v>3184</v>
      </c>
      <c r="G30" s="4">
        <v>3159</v>
      </c>
      <c r="H30" s="4">
        <v>3394</v>
      </c>
      <c r="I30" s="4">
        <v>3471</v>
      </c>
      <c r="J30" s="4">
        <v>3395</v>
      </c>
      <c r="K30" s="4">
        <v>3522</v>
      </c>
      <c r="L30" s="4">
        <v>3580</v>
      </c>
      <c r="M30" s="42">
        <v>3575</v>
      </c>
      <c r="N30" s="13">
        <f t="shared" si="1"/>
        <v>3374.25</v>
      </c>
    </row>
    <row r="31" spans="1:14" ht="12" customHeight="1" x14ac:dyDescent="0.25">
      <c r="A31" s="7" t="str">
        <f>'Pregnant Women Participating'!A31</f>
        <v>North Carolina</v>
      </c>
      <c r="B31" s="13">
        <v>19977</v>
      </c>
      <c r="C31" s="4">
        <v>19910</v>
      </c>
      <c r="D31" s="4">
        <v>19672</v>
      </c>
      <c r="E31" s="4">
        <v>19897</v>
      </c>
      <c r="F31" s="4">
        <v>20310</v>
      </c>
      <c r="G31" s="4">
        <v>20498</v>
      </c>
      <c r="H31" s="4">
        <v>20733</v>
      </c>
      <c r="I31" s="4">
        <v>20835</v>
      </c>
      <c r="J31" s="4">
        <v>20774</v>
      </c>
      <c r="K31" s="4">
        <v>21262</v>
      </c>
      <c r="L31" s="4">
        <v>21793</v>
      </c>
      <c r="M31" s="42">
        <v>22290</v>
      </c>
      <c r="N31" s="13">
        <f t="shared" si="1"/>
        <v>20662.583333333332</v>
      </c>
    </row>
    <row r="32" spans="1:14" ht="12" customHeight="1" x14ac:dyDescent="0.25">
      <c r="A32" s="7" t="str">
        <f>'Pregnant Women Participating'!A32</f>
        <v>South Carolina</v>
      </c>
      <c r="B32" s="13">
        <v>6625</v>
      </c>
      <c r="C32" s="4">
        <v>6725</v>
      </c>
      <c r="D32" s="4">
        <v>6566</v>
      </c>
      <c r="E32" s="4">
        <v>6622</v>
      </c>
      <c r="F32" s="4">
        <v>6784</v>
      </c>
      <c r="G32" s="4">
        <v>6904</v>
      </c>
      <c r="H32" s="4">
        <v>6956</v>
      </c>
      <c r="I32" s="4">
        <v>7039</v>
      </c>
      <c r="J32" s="4">
        <v>7003</v>
      </c>
      <c r="K32" s="4">
        <v>7008</v>
      </c>
      <c r="L32" s="4">
        <v>7050</v>
      </c>
      <c r="M32" s="42">
        <v>7025</v>
      </c>
      <c r="N32" s="13">
        <f t="shared" si="1"/>
        <v>6858.916666666667</v>
      </c>
    </row>
    <row r="33" spans="1:14" ht="12" customHeight="1" x14ac:dyDescent="0.25">
      <c r="A33" s="7" t="str">
        <f>'Pregnant Women Participating'!A33</f>
        <v>Tennessee</v>
      </c>
      <c r="B33" s="13">
        <v>10813</v>
      </c>
      <c r="C33" s="4">
        <v>10724</v>
      </c>
      <c r="D33" s="4">
        <v>10575</v>
      </c>
      <c r="E33" s="4">
        <v>10347</v>
      </c>
      <c r="F33" s="4">
        <v>10601</v>
      </c>
      <c r="G33" s="4">
        <v>10861</v>
      </c>
      <c r="H33" s="4">
        <v>10957</v>
      </c>
      <c r="I33" s="4">
        <v>10988</v>
      </c>
      <c r="J33" s="4">
        <v>11060</v>
      </c>
      <c r="K33" s="4">
        <v>11202</v>
      </c>
      <c r="L33" s="4">
        <v>11697</v>
      </c>
      <c r="M33" s="42">
        <v>12027</v>
      </c>
      <c r="N33" s="13">
        <f t="shared" si="1"/>
        <v>10987.666666666666</v>
      </c>
    </row>
    <row r="34" spans="1:14" ht="12" customHeight="1" x14ac:dyDescent="0.25">
      <c r="A34" s="7" t="str">
        <f>'Pregnant Women Participating'!A34</f>
        <v>Choctaw Indians, MS</v>
      </c>
      <c r="B34" s="13">
        <v>38</v>
      </c>
      <c r="C34" s="4">
        <v>31</v>
      </c>
      <c r="D34" s="4">
        <v>30</v>
      </c>
      <c r="E34" s="4">
        <v>28</v>
      </c>
      <c r="F34" s="4">
        <v>30</v>
      </c>
      <c r="G34" s="4">
        <v>32</v>
      </c>
      <c r="H34" s="4">
        <v>29</v>
      </c>
      <c r="I34" s="4">
        <v>28</v>
      </c>
      <c r="J34" s="4">
        <v>28</v>
      </c>
      <c r="K34" s="4">
        <v>28</v>
      </c>
      <c r="L34" s="4">
        <v>31</v>
      </c>
      <c r="M34" s="42">
        <v>31</v>
      </c>
      <c r="N34" s="13">
        <f t="shared" si="1"/>
        <v>30.333333333333332</v>
      </c>
    </row>
    <row r="35" spans="1:14" ht="12" customHeight="1" x14ac:dyDescent="0.25">
      <c r="A35" s="7" t="str">
        <f>'Pregnant Women Participating'!A35</f>
        <v>Eastern Cherokee, NC</v>
      </c>
      <c r="B35" s="13">
        <v>43</v>
      </c>
      <c r="C35" s="4">
        <v>41</v>
      </c>
      <c r="D35" s="4">
        <v>38</v>
      </c>
      <c r="E35" s="4">
        <v>40</v>
      </c>
      <c r="F35" s="4">
        <v>44</v>
      </c>
      <c r="G35" s="4">
        <v>38</v>
      </c>
      <c r="H35" s="4">
        <v>39</v>
      </c>
      <c r="I35" s="4">
        <v>36</v>
      </c>
      <c r="J35" s="4">
        <v>33</v>
      </c>
      <c r="K35" s="4">
        <v>33</v>
      </c>
      <c r="L35" s="4">
        <v>39</v>
      </c>
      <c r="M35" s="42">
        <v>40</v>
      </c>
      <c r="N35" s="13">
        <f t="shared" si="1"/>
        <v>38.666666666666664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110429</v>
      </c>
      <c r="C36" s="15">
        <v>110311</v>
      </c>
      <c r="D36" s="15">
        <v>109297</v>
      </c>
      <c r="E36" s="15">
        <v>109269</v>
      </c>
      <c r="F36" s="15">
        <v>110914</v>
      </c>
      <c r="G36" s="15">
        <v>114300</v>
      </c>
      <c r="H36" s="15">
        <v>113071</v>
      </c>
      <c r="I36" s="15">
        <v>113607</v>
      </c>
      <c r="J36" s="15">
        <v>112988</v>
      </c>
      <c r="K36" s="15">
        <v>114217</v>
      </c>
      <c r="L36" s="15">
        <v>116376</v>
      </c>
      <c r="M36" s="41">
        <v>117924</v>
      </c>
      <c r="N36" s="16">
        <f t="shared" si="1"/>
        <v>112725.25</v>
      </c>
    </row>
    <row r="37" spans="1:14" ht="12" customHeight="1" x14ac:dyDescent="0.25">
      <c r="A37" s="7" t="str">
        <f>'Pregnant Women Participating'!A37</f>
        <v>Illinois</v>
      </c>
      <c r="B37" s="13">
        <v>13904</v>
      </c>
      <c r="C37" s="4">
        <v>13792</v>
      </c>
      <c r="D37" s="4">
        <v>13744</v>
      </c>
      <c r="E37" s="4">
        <v>13869</v>
      </c>
      <c r="F37" s="4">
        <v>14238</v>
      </c>
      <c r="G37" s="4">
        <v>14427</v>
      </c>
      <c r="H37" s="4">
        <v>14653</v>
      </c>
      <c r="I37" s="4">
        <v>14746</v>
      </c>
      <c r="J37" s="4">
        <v>14679</v>
      </c>
      <c r="K37" s="4">
        <v>14816</v>
      </c>
      <c r="L37" s="4">
        <v>15034</v>
      </c>
      <c r="M37" s="42">
        <v>15371</v>
      </c>
      <c r="N37" s="13">
        <f t="shared" si="1"/>
        <v>14439.416666666666</v>
      </c>
    </row>
    <row r="38" spans="1:14" ht="12" customHeight="1" x14ac:dyDescent="0.25">
      <c r="A38" s="7" t="str">
        <f>'Pregnant Women Participating'!A38</f>
        <v>Indiana</v>
      </c>
      <c r="B38" s="13">
        <v>12991</v>
      </c>
      <c r="C38" s="4">
        <v>13021</v>
      </c>
      <c r="D38" s="4">
        <v>12847</v>
      </c>
      <c r="E38" s="4">
        <v>12882</v>
      </c>
      <c r="F38" s="4">
        <v>12913</v>
      </c>
      <c r="G38" s="4">
        <v>12982</v>
      </c>
      <c r="H38" s="4">
        <v>13076</v>
      </c>
      <c r="I38" s="4">
        <v>13164</v>
      </c>
      <c r="J38" s="4">
        <v>13093</v>
      </c>
      <c r="K38" s="4">
        <v>13494</v>
      </c>
      <c r="L38" s="4">
        <v>13840</v>
      </c>
      <c r="M38" s="42">
        <v>13902</v>
      </c>
      <c r="N38" s="13">
        <f t="shared" si="1"/>
        <v>13183.75</v>
      </c>
    </row>
    <row r="39" spans="1:14" ht="12" customHeight="1" x14ac:dyDescent="0.25">
      <c r="A39" s="7" t="str">
        <f>'Pregnant Women Participating'!A39</f>
        <v>Iowa</v>
      </c>
      <c r="B39" s="13">
        <v>4671</v>
      </c>
      <c r="C39" s="4">
        <v>4643</v>
      </c>
      <c r="D39" s="4">
        <v>4647</v>
      </c>
      <c r="E39" s="4">
        <v>4973</v>
      </c>
      <c r="F39" s="4">
        <v>4948</v>
      </c>
      <c r="G39" s="4">
        <v>4862</v>
      </c>
      <c r="H39" s="4">
        <v>4867</v>
      </c>
      <c r="I39" s="4">
        <v>4880</v>
      </c>
      <c r="J39" s="4">
        <v>4798</v>
      </c>
      <c r="K39" s="4">
        <v>4829</v>
      </c>
      <c r="L39" s="4">
        <v>4825</v>
      </c>
      <c r="M39" s="42">
        <v>4781</v>
      </c>
      <c r="N39" s="13">
        <f t="shared" si="1"/>
        <v>4810.333333333333</v>
      </c>
    </row>
    <row r="40" spans="1:14" ht="12" customHeight="1" x14ac:dyDescent="0.25">
      <c r="A40" s="7" t="str">
        <f>'Pregnant Women Participating'!A40</f>
        <v>Michigan</v>
      </c>
      <c r="B40" s="13">
        <v>11617</v>
      </c>
      <c r="C40" s="4">
        <v>11672</v>
      </c>
      <c r="D40" s="4">
        <v>11474</v>
      </c>
      <c r="E40" s="4">
        <v>11370</v>
      </c>
      <c r="F40" s="4">
        <v>11561</v>
      </c>
      <c r="G40" s="4">
        <v>11698</v>
      </c>
      <c r="H40" s="4">
        <v>11735</v>
      </c>
      <c r="I40" s="4">
        <v>11801</v>
      </c>
      <c r="J40" s="4">
        <v>11718</v>
      </c>
      <c r="K40" s="4">
        <v>11794</v>
      </c>
      <c r="L40" s="4">
        <v>11843</v>
      </c>
      <c r="M40" s="42">
        <v>11999</v>
      </c>
      <c r="N40" s="13">
        <f t="shared" si="1"/>
        <v>11690.166666666666</v>
      </c>
    </row>
    <row r="41" spans="1:14" ht="12" customHeight="1" x14ac:dyDescent="0.25">
      <c r="A41" s="7" t="str">
        <f>'Pregnant Women Participating'!A41</f>
        <v>Minnesota</v>
      </c>
      <c r="B41" s="13">
        <v>9625</v>
      </c>
      <c r="C41" s="4">
        <v>9619</v>
      </c>
      <c r="D41" s="4">
        <v>9669</v>
      </c>
      <c r="E41" s="4">
        <v>9608</v>
      </c>
      <c r="F41" s="4">
        <v>9604</v>
      </c>
      <c r="G41" s="4">
        <v>9656</v>
      </c>
      <c r="H41" s="4">
        <v>9688</v>
      </c>
      <c r="I41" s="4">
        <v>9773</v>
      </c>
      <c r="J41" s="4">
        <v>9583</v>
      </c>
      <c r="K41" s="4">
        <v>9598</v>
      </c>
      <c r="L41" s="4">
        <v>9665</v>
      </c>
      <c r="M41" s="42">
        <v>9735</v>
      </c>
      <c r="N41" s="13">
        <f t="shared" si="1"/>
        <v>9651.9166666666661</v>
      </c>
    </row>
    <row r="42" spans="1:14" ht="12" customHeight="1" x14ac:dyDescent="0.25">
      <c r="A42" s="7" t="str">
        <f>'Pregnant Women Participating'!A42</f>
        <v>Ohio</v>
      </c>
      <c r="B42" s="13">
        <v>14672</v>
      </c>
      <c r="C42" s="4">
        <v>14421</v>
      </c>
      <c r="D42" s="4">
        <v>13981</v>
      </c>
      <c r="E42" s="4">
        <v>13932</v>
      </c>
      <c r="F42" s="4">
        <v>14021</v>
      </c>
      <c r="G42" s="4">
        <v>14094</v>
      </c>
      <c r="H42" s="4">
        <v>14360</v>
      </c>
      <c r="I42" s="4">
        <v>14654</v>
      </c>
      <c r="J42" s="4">
        <v>14763</v>
      </c>
      <c r="K42" s="4">
        <v>14958</v>
      </c>
      <c r="L42" s="4">
        <v>15095</v>
      </c>
      <c r="M42" s="42">
        <v>15183</v>
      </c>
      <c r="N42" s="13">
        <f t="shared" si="1"/>
        <v>14511.166666666666</v>
      </c>
    </row>
    <row r="43" spans="1:14" ht="12" customHeight="1" x14ac:dyDescent="0.25">
      <c r="A43" s="7" t="str">
        <f>'Pregnant Women Participating'!A43</f>
        <v>Wisconsin</v>
      </c>
      <c r="B43" s="13">
        <v>6708</v>
      </c>
      <c r="C43" s="4">
        <v>6785</v>
      </c>
      <c r="D43" s="4">
        <v>6678</v>
      </c>
      <c r="E43" s="4">
        <v>6759</v>
      </c>
      <c r="F43" s="4">
        <v>6819</v>
      </c>
      <c r="G43" s="4">
        <v>6904</v>
      </c>
      <c r="H43" s="4">
        <v>7012</v>
      </c>
      <c r="I43" s="4">
        <v>7043</v>
      </c>
      <c r="J43" s="4">
        <v>6992</v>
      </c>
      <c r="K43" s="4">
        <v>7079</v>
      </c>
      <c r="L43" s="4">
        <v>7163</v>
      </c>
      <c r="M43" s="42">
        <v>7141</v>
      </c>
      <c r="N43" s="13">
        <f t="shared" si="1"/>
        <v>6923.583333333333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74188</v>
      </c>
      <c r="C44" s="15">
        <v>73953</v>
      </c>
      <c r="D44" s="15">
        <v>73040</v>
      </c>
      <c r="E44" s="15">
        <v>73393</v>
      </c>
      <c r="F44" s="15">
        <v>74104</v>
      </c>
      <c r="G44" s="15">
        <v>74623</v>
      </c>
      <c r="H44" s="15">
        <v>75391</v>
      </c>
      <c r="I44" s="15">
        <v>76061</v>
      </c>
      <c r="J44" s="15">
        <v>75626</v>
      </c>
      <c r="K44" s="15">
        <v>76568</v>
      </c>
      <c r="L44" s="15">
        <v>77465</v>
      </c>
      <c r="M44" s="41">
        <v>78112</v>
      </c>
      <c r="N44" s="16">
        <f t="shared" si="1"/>
        <v>75210.333333333328</v>
      </c>
    </row>
    <row r="45" spans="1:14" ht="12" customHeight="1" x14ac:dyDescent="0.25">
      <c r="A45" s="7" t="str">
        <f>'Pregnant Women Participating'!A45</f>
        <v>Arizona</v>
      </c>
      <c r="B45" s="13">
        <v>11607</v>
      </c>
      <c r="C45" s="4">
        <v>11685</v>
      </c>
      <c r="D45" s="4">
        <v>11296</v>
      </c>
      <c r="E45" s="4">
        <v>11507</v>
      </c>
      <c r="F45" s="4">
        <v>11655</v>
      </c>
      <c r="G45" s="4">
        <v>12013</v>
      </c>
      <c r="H45" s="4">
        <v>12146</v>
      </c>
      <c r="I45" s="4">
        <v>12052</v>
      </c>
      <c r="J45" s="4">
        <v>12018</v>
      </c>
      <c r="K45" s="4">
        <v>12198</v>
      </c>
      <c r="L45" s="4">
        <v>12317</v>
      </c>
      <c r="M45" s="42">
        <v>12445</v>
      </c>
      <c r="N45" s="13">
        <f t="shared" si="1"/>
        <v>11911.583333333334</v>
      </c>
    </row>
    <row r="46" spans="1:14" ht="12" customHeight="1" x14ac:dyDescent="0.25">
      <c r="A46" s="7" t="str">
        <f>'Pregnant Women Participating'!A46</f>
        <v>Arkansas</v>
      </c>
      <c r="B46" s="13">
        <v>3195</v>
      </c>
      <c r="C46" s="4">
        <v>3252</v>
      </c>
      <c r="D46" s="4">
        <v>3204</v>
      </c>
      <c r="E46" s="4">
        <v>3237</v>
      </c>
      <c r="F46" s="4">
        <v>3430</v>
      </c>
      <c r="G46" s="4">
        <v>3491</v>
      </c>
      <c r="H46" s="4">
        <v>3503</v>
      </c>
      <c r="I46" s="4">
        <v>3524</v>
      </c>
      <c r="J46" s="4">
        <v>3486</v>
      </c>
      <c r="K46" s="4">
        <v>3549</v>
      </c>
      <c r="L46" s="4">
        <v>3661</v>
      </c>
      <c r="M46" s="42">
        <v>3594</v>
      </c>
      <c r="N46" s="13">
        <f t="shared" si="1"/>
        <v>3427.1666666666665</v>
      </c>
    </row>
    <row r="47" spans="1:14" ht="12" customHeight="1" x14ac:dyDescent="0.25">
      <c r="A47" s="7" t="str">
        <f>'Pregnant Women Participating'!A47</f>
        <v>Louisiana</v>
      </c>
      <c r="B47" s="13">
        <v>6697</v>
      </c>
      <c r="C47" s="4">
        <v>6564</v>
      </c>
      <c r="D47" s="4">
        <v>6459</v>
      </c>
      <c r="E47" s="4">
        <v>6412</v>
      </c>
      <c r="F47" s="4">
        <v>6407</v>
      </c>
      <c r="G47" s="4">
        <v>6595</v>
      </c>
      <c r="H47" s="4">
        <v>6633</v>
      </c>
      <c r="I47" s="4">
        <v>6657</v>
      </c>
      <c r="J47" s="4">
        <v>6565</v>
      </c>
      <c r="K47" s="4">
        <v>6638</v>
      </c>
      <c r="L47" s="4">
        <v>6837</v>
      </c>
      <c r="M47" s="42">
        <v>6926</v>
      </c>
      <c r="N47" s="13">
        <f t="shared" si="1"/>
        <v>6615.833333333333</v>
      </c>
    </row>
    <row r="48" spans="1:14" ht="12" customHeight="1" x14ac:dyDescent="0.25">
      <c r="A48" s="7" t="str">
        <f>'Pregnant Women Participating'!A48</f>
        <v>New Mexico</v>
      </c>
      <c r="B48" s="13">
        <v>3837</v>
      </c>
      <c r="C48" s="4">
        <v>3788</v>
      </c>
      <c r="D48" s="4">
        <v>3698</v>
      </c>
      <c r="E48" s="4">
        <v>3682</v>
      </c>
      <c r="F48" s="4">
        <v>3774</v>
      </c>
      <c r="G48" s="4">
        <v>3773</v>
      </c>
      <c r="H48" s="4">
        <v>3859</v>
      </c>
      <c r="I48" s="4">
        <v>3845</v>
      </c>
      <c r="J48" s="4">
        <v>3807</v>
      </c>
      <c r="K48" s="4">
        <v>3896</v>
      </c>
      <c r="L48" s="4">
        <v>4087</v>
      </c>
      <c r="M48" s="42">
        <v>4231</v>
      </c>
      <c r="N48" s="13">
        <f t="shared" si="1"/>
        <v>3856.4166666666665</v>
      </c>
    </row>
    <row r="49" spans="1:14" ht="12" customHeight="1" x14ac:dyDescent="0.25">
      <c r="A49" s="7" t="str">
        <f>'Pregnant Women Participating'!A49</f>
        <v>Oklahoma</v>
      </c>
      <c r="B49" s="13">
        <v>5871</v>
      </c>
      <c r="C49" s="4">
        <v>5870</v>
      </c>
      <c r="D49" s="4">
        <v>5838</v>
      </c>
      <c r="E49" s="4">
        <v>5839</v>
      </c>
      <c r="F49" s="4">
        <v>5874</v>
      </c>
      <c r="G49" s="4">
        <v>5914</v>
      </c>
      <c r="H49" s="4">
        <v>5940</v>
      </c>
      <c r="I49" s="4">
        <v>6005</v>
      </c>
      <c r="J49" s="4">
        <v>6020</v>
      </c>
      <c r="K49" s="4">
        <v>6048</v>
      </c>
      <c r="L49" s="4">
        <v>6180</v>
      </c>
      <c r="M49" s="42">
        <v>6228</v>
      </c>
      <c r="N49" s="13">
        <f t="shared" si="1"/>
        <v>5968.916666666667</v>
      </c>
    </row>
    <row r="50" spans="1:14" ht="12" customHeight="1" x14ac:dyDescent="0.25">
      <c r="A50" s="7" t="str">
        <f>'Pregnant Women Participating'!A50</f>
        <v>Texas</v>
      </c>
      <c r="B50" s="13">
        <v>109285</v>
      </c>
      <c r="C50" s="4">
        <v>107890</v>
      </c>
      <c r="D50" s="4">
        <v>105719</v>
      </c>
      <c r="E50" s="4">
        <v>106499</v>
      </c>
      <c r="F50" s="4">
        <v>106696</v>
      </c>
      <c r="G50" s="4">
        <v>107072</v>
      </c>
      <c r="H50" s="4">
        <v>106912</v>
      </c>
      <c r="I50" s="4">
        <v>107277</v>
      </c>
      <c r="J50" s="4">
        <v>106580</v>
      </c>
      <c r="K50" s="4">
        <v>106861</v>
      </c>
      <c r="L50" s="4">
        <v>107761</v>
      </c>
      <c r="M50" s="42">
        <v>108362</v>
      </c>
      <c r="N50" s="13">
        <f t="shared" si="1"/>
        <v>107242.83333333333</v>
      </c>
    </row>
    <row r="51" spans="1:14" ht="12" customHeight="1" x14ac:dyDescent="0.25">
      <c r="A51" s="7" t="str">
        <f>'Pregnant Women Participating'!A51</f>
        <v>Utah</v>
      </c>
      <c r="B51" s="13">
        <v>4827</v>
      </c>
      <c r="C51" s="4">
        <v>4869</v>
      </c>
      <c r="D51" s="4">
        <v>4839</v>
      </c>
      <c r="E51" s="4">
        <v>4862</v>
      </c>
      <c r="F51" s="4">
        <v>4864</v>
      </c>
      <c r="G51" s="4">
        <v>4847</v>
      </c>
      <c r="H51" s="4">
        <v>4830</v>
      </c>
      <c r="I51" s="4">
        <v>4738</v>
      </c>
      <c r="J51" s="4">
        <v>4760</v>
      </c>
      <c r="K51" s="4">
        <v>4562</v>
      </c>
      <c r="L51" s="4">
        <v>5405</v>
      </c>
      <c r="M51" s="42">
        <v>5527</v>
      </c>
      <c r="N51" s="13">
        <f t="shared" si="1"/>
        <v>4910.833333333333</v>
      </c>
    </row>
    <row r="52" spans="1:14" ht="12" customHeight="1" x14ac:dyDescent="0.25">
      <c r="A52" s="7" t="str">
        <f>'Pregnant Women Participating'!A52</f>
        <v>Inter-Tribal Council, AZ</v>
      </c>
      <c r="B52" s="13">
        <v>339</v>
      </c>
      <c r="C52" s="4">
        <v>353</v>
      </c>
      <c r="D52" s="4">
        <v>360</v>
      </c>
      <c r="E52" s="4">
        <v>376</v>
      </c>
      <c r="F52" s="4">
        <v>371</v>
      </c>
      <c r="G52" s="4">
        <v>372</v>
      </c>
      <c r="H52" s="4">
        <v>355</v>
      </c>
      <c r="I52" s="4">
        <v>366</v>
      </c>
      <c r="J52" s="4">
        <v>360</v>
      </c>
      <c r="K52" s="4">
        <v>370</v>
      </c>
      <c r="L52" s="4">
        <v>386</v>
      </c>
      <c r="M52" s="42">
        <v>392</v>
      </c>
      <c r="N52" s="13">
        <f t="shared" si="1"/>
        <v>366.66666666666669</v>
      </c>
    </row>
    <row r="53" spans="1:14" ht="12" customHeight="1" x14ac:dyDescent="0.25">
      <c r="A53" s="7" t="str">
        <f>'Pregnant Women Participating'!A53</f>
        <v>Navajo Nation, AZ</v>
      </c>
      <c r="B53" s="13">
        <v>411</v>
      </c>
      <c r="C53" s="4">
        <v>398</v>
      </c>
      <c r="D53" s="4">
        <v>398</v>
      </c>
      <c r="E53" s="4">
        <v>407</v>
      </c>
      <c r="F53" s="4">
        <v>391</v>
      </c>
      <c r="G53" s="4">
        <v>392</v>
      </c>
      <c r="H53" s="4">
        <v>400</v>
      </c>
      <c r="I53" s="4">
        <v>407</v>
      </c>
      <c r="J53" s="4">
        <v>375</v>
      </c>
      <c r="K53" s="4">
        <v>384</v>
      </c>
      <c r="L53" s="4">
        <v>364</v>
      </c>
      <c r="M53" s="42">
        <v>381</v>
      </c>
      <c r="N53" s="13">
        <f t="shared" si="1"/>
        <v>392.33333333333331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35</v>
      </c>
      <c r="C54" s="4">
        <v>37</v>
      </c>
      <c r="D54" s="4">
        <v>35</v>
      </c>
      <c r="E54" s="4">
        <v>38</v>
      </c>
      <c r="F54" s="4">
        <v>37</v>
      </c>
      <c r="G54" s="4">
        <v>40</v>
      </c>
      <c r="H54" s="4">
        <v>41</v>
      </c>
      <c r="I54" s="4">
        <v>44</v>
      </c>
      <c r="J54" s="4">
        <v>37</v>
      </c>
      <c r="K54" s="4">
        <v>37</v>
      </c>
      <c r="L54" s="4">
        <v>34</v>
      </c>
      <c r="M54" s="42">
        <v>33</v>
      </c>
      <c r="N54" s="13">
        <f t="shared" si="1"/>
        <v>37.333333333333336</v>
      </c>
    </row>
    <row r="55" spans="1:14" ht="12" customHeight="1" x14ac:dyDescent="0.25">
      <c r="A55" s="7" t="str">
        <f>'Pregnant Women Participating'!A55</f>
        <v>Eight Northern Pueblos, NM</v>
      </c>
      <c r="B55" s="13">
        <v>20</v>
      </c>
      <c r="C55" s="4">
        <v>23</v>
      </c>
      <c r="D55" s="4">
        <v>24</v>
      </c>
      <c r="E55" s="4">
        <v>18</v>
      </c>
      <c r="F55" s="4">
        <v>18</v>
      </c>
      <c r="G55" s="4">
        <v>18</v>
      </c>
      <c r="H55" s="4">
        <v>23</v>
      </c>
      <c r="I55" s="4">
        <v>23</v>
      </c>
      <c r="J55" s="4">
        <v>22</v>
      </c>
      <c r="K55" s="4">
        <v>28</v>
      </c>
      <c r="L55" s="4">
        <v>26</v>
      </c>
      <c r="M55" s="42">
        <v>29</v>
      </c>
      <c r="N55" s="13">
        <f t="shared" si="1"/>
        <v>22.666666666666668</v>
      </c>
    </row>
    <row r="56" spans="1:14" ht="12" customHeight="1" x14ac:dyDescent="0.25">
      <c r="A56" s="7" t="str">
        <f>'Pregnant Women Participating'!A56</f>
        <v>Five Sandoval Pueblos, NM</v>
      </c>
      <c r="B56" s="13">
        <v>10</v>
      </c>
      <c r="C56" s="4">
        <v>9</v>
      </c>
      <c r="D56" s="4">
        <v>8</v>
      </c>
      <c r="E56" s="4">
        <v>6</v>
      </c>
      <c r="F56" s="4">
        <v>13</v>
      </c>
      <c r="G56" s="4">
        <v>10</v>
      </c>
      <c r="H56" s="4">
        <v>10</v>
      </c>
      <c r="I56" s="4">
        <v>8</v>
      </c>
      <c r="J56" s="4">
        <v>7</v>
      </c>
      <c r="K56" s="4">
        <v>11</v>
      </c>
      <c r="L56" s="4">
        <v>10</v>
      </c>
      <c r="M56" s="42">
        <v>11</v>
      </c>
      <c r="N56" s="13">
        <f t="shared" si="1"/>
        <v>9.4166666666666661</v>
      </c>
    </row>
    <row r="57" spans="1:14" ht="12" customHeight="1" x14ac:dyDescent="0.25">
      <c r="A57" s="7" t="str">
        <f>'Pregnant Women Participating'!A57</f>
        <v>Isleta Pueblo, NM</v>
      </c>
      <c r="B57" s="13">
        <v>81</v>
      </c>
      <c r="C57" s="4">
        <v>90</v>
      </c>
      <c r="D57" s="4">
        <v>86</v>
      </c>
      <c r="E57" s="4">
        <v>76</v>
      </c>
      <c r="F57" s="4">
        <v>76</v>
      </c>
      <c r="G57" s="4">
        <v>76</v>
      </c>
      <c r="H57" s="4">
        <v>72</v>
      </c>
      <c r="I57" s="4">
        <v>72</v>
      </c>
      <c r="J57" s="4">
        <v>69</v>
      </c>
      <c r="K57" s="4">
        <v>73</v>
      </c>
      <c r="L57" s="4">
        <v>72</v>
      </c>
      <c r="M57" s="42">
        <v>71</v>
      </c>
      <c r="N57" s="13">
        <f t="shared" si="1"/>
        <v>76.166666666666671</v>
      </c>
    </row>
    <row r="58" spans="1:14" ht="12" customHeight="1" x14ac:dyDescent="0.25">
      <c r="A58" s="7" t="str">
        <f>'Pregnant Women Participating'!A58</f>
        <v>San Felipe Pueblo, NM</v>
      </c>
      <c r="B58" s="13">
        <v>26</v>
      </c>
      <c r="C58" s="4">
        <v>24</v>
      </c>
      <c r="D58" s="4">
        <v>17</v>
      </c>
      <c r="E58" s="4">
        <v>20</v>
      </c>
      <c r="F58" s="4">
        <v>16</v>
      </c>
      <c r="G58" s="4">
        <v>20</v>
      </c>
      <c r="H58" s="4">
        <v>20</v>
      </c>
      <c r="I58" s="4">
        <v>23</v>
      </c>
      <c r="J58" s="4">
        <v>25</v>
      </c>
      <c r="K58" s="4">
        <v>25</v>
      </c>
      <c r="L58" s="4">
        <v>25</v>
      </c>
      <c r="M58" s="42">
        <v>24</v>
      </c>
      <c r="N58" s="13">
        <f t="shared" si="1"/>
        <v>22.083333333333332</v>
      </c>
    </row>
    <row r="59" spans="1:14" ht="12" customHeight="1" x14ac:dyDescent="0.25">
      <c r="A59" s="7" t="str">
        <f>'Pregnant Women Participating'!A59</f>
        <v>Santo Domingo Tribe, NM</v>
      </c>
      <c r="B59" s="13">
        <v>16</v>
      </c>
      <c r="C59" s="4">
        <v>12</v>
      </c>
      <c r="D59" s="4">
        <v>11</v>
      </c>
      <c r="E59" s="4">
        <v>11</v>
      </c>
      <c r="F59" s="4">
        <v>12</v>
      </c>
      <c r="G59" s="4">
        <v>11</v>
      </c>
      <c r="H59" s="4">
        <v>9</v>
      </c>
      <c r="I59" s="4">
        <v>13</v>
      </c>
      <c r="J59" s="4">
        <v>11</v>
      </c>
      <c r="K59" s="4">
        <v>13</v>
      </c>
      <c r="L59" s="4">
        <v>13</v>
      </c>
      <c r="M59" s="42">
        <v>13</v>
      </c>
      <c r="N59" s="13">
        <f t="shared" si="1"/>
        <v>12.083333333333334</v>
      </c>
    </row>
    <row r="60" spans="1:14" ht="12" customHeight="1" x14ac:dyDescent="0.25">
      <c r="A60" s="7" t="str">
        <f>'Pregnant Women Participating'!A60</f>
        <v>Zuni Pueblo, NM</v>
      </c>
      <c r="B60" s="13">
        <v>53</v>
      </c>
      <c r="C60" s="4">
        <v>54</v>
      </c>
      <c r="D60" s="4">
        <v>57</v>
      </c>
      <c r="E60" s="4">
        <v>64</v>
      </c>
      <c r="F60" s="4">
        <v>70</v>
      </c>
      <c r="G60" s="4">
        <v>69</v>
      </c>
      <c r="H60" s="4">
        <v>55</v>
      </c>
      <c r="I60" s="4">
        <v>56</v>
      </c>
      <c r="J60" s="4">
        <v>57</v>
      </c>
      <c r="K60" s="4">
        <v>51</v>
      </c>
      <c r="L60" s="4">
        <v>58</v>
      </c>
      <c r="M60" s="42">
        <v>51</v>
      </c>
      <c r="N60" s="13">
        <f t="shared" si="1"/>
        <v>57.916666666666664</v>
      </c>
    </row>
    <row r="61" spans="1:14" ht="12" customHeight="1" x14ac:dyDescent="0.25">
      <c r="A61" s="7" t="str">
        <f>'Pregnant Women Participating'!A61</f>
        <v>Cherokee Nation, OK</v>
      </c>
      <c r="B61" s="13">
        <v>298</v>
      </c>
      <c r="C61" s="4">
        <v>304</v>
      </c>
      <c r="D61" s="4">
        <v>312</v>
      </c>
      <c r="E61" s="4">
        <v>328</v>
      </c>
      <c r="F61" s="4">
        <v>341</v>
      </c>
      <c r="G61" s="4">
        <v>363</v>
      </c>
      <c r="H61" s="4">
        <v>351</v>
      </c>
      <c r="I61" s="4">
        <v>366</v>
      </c>
      <c r="J61" s="4">
        <v>363</v>
      </c>
      <c r="K61" s="4">
        <v>384</v>
      </c>
      <c r="L61" s="4">
        <v>404</v>
      </c>
      <c r="M61" s="42">
        <v>391</v>
      </c>
      <c r="N61" s="13">
        <f t="shared" si="1"/>
        <v>350.41666666666669</v>
      </c>
    </row>
    <row r="62" spans="1:14" ht="12" customHeight="1" x14ac:dyDescent="0.25">
      <c r="A62" s="7" t="str">
        <f>'Pregnant Women Participating'!A62</f>
        <v>Chickasaw Nation, OK</v>
      </c>
      <c r="B62" s="13">
        <v>291</v>
      </c>
      <c r="C62" s="4">
        <v>271</v>
      </c>
      <c r="D62" s="4">
        <v>259</v>
      </c>
      <c r="E62" s="4">
        <v>261</v>
      </c>
      <c r="F62" s="4">
        <v>264</v>
      </c>
      <c r="G62" s="4">
        <v>252</v>
      </c>
      <c r="H62" s="4">
        <v>263</v>
      </c>
      <c r="I62" s="4">
        <v>253</v>
      </c>
      <c r="J62" s="4">
        <v>254</v>
      </c>
      <c r="K62" s="4">
        <v>260</v>
      </c>
      <c r="L62" s="4">
        <v>277</v>
      </c>
      <c r="M62" s="42">
        <v>252</v>
      </c>
      <c r="N62" s="13">
        <f t="shared" si="1"/>
        <v>263.08333333333331</v>
      </c>
    </row>
    <row r="63" spans="1:14" ht="12" customHeight="1" x14ac:dyDescent="0.25">
      <c r="A63" s="7" t="str">
        <f>'Pregnant Women Participating'!A63</f>
        <v>Choctaw Nation, OK</v>
      </c>
      <c r="B63" s="13">
        <v>277</v>
      </c>
      <c r="C63" s="4">
        <v>260</v>
      </c>
      <c r="D63" s="4">
        <v>257</v>
      </c>
      <c r="E63" s="4">
        <v>266</v>
      </c>
      <c r="F63" s="4">
        <v>266</v>
      </c>
      <c r="G63" s="4">
        <v>253</v>
      </c>
      <c r="H63" s="4">
        <v>264</v>
      </c>
      <c r="I63" s="4">
        <v>276</v>
      </c>
      <c r="J63" s="4">
        <v>280</v>
      </c>
      <c r="K63" s="4">
        <v>287</v>
      </c>
      <c r="L63" s="4">
        <v>268</v>
      </c>
      <c r="M63" s="42">
        <v>272</v>
      </c>
      <c r="N63" s="13">
        <f t="shared" si="1"/>
        <v>268.83333333333331</v>
      </c>
    </row>
    <row r="64" spans="1:14" ht="12" customHeight="1" x14ac:dyDescent="0.25">
      <c r="A64" s="7" t="str">
        <f>'Pregnant Women Participating'!A64</f>
        <v>Citizen Potawatomi Nation, OK</v>
      </c>
      <c r="B64" s="13">
        <v>108</v>
      </c>
      <c r="C64" s="4">
        <v>101</v>
      </c>
      <c r="D64" s="4">
        <v>98</v>
      </c>
      <c r="E64" s="4">
        <v>94</v>
      </c>
      <c r="F64" s="4">
        <v>96</v>
      </c>
      <c r="G64" s="4">
        <v>100</v>
      </c>
      <c r="H64" s="4">
        <v>102</v>
      </c>
      <c r="I64" s="4">
        <v>98</v>
      </c>
      <c r="J64" s="4">
        <v>104</v>
      </c>
      <c r="K64" s="4">
        <v>109</v>
      </c>
      <c r="L64" s="4">
        <v>109</v>
      </c>
      <c r="M64" s="42">
        <v>106</v>
      </c>
      <c r="N64" s="13">
        <f t="shared" si="1"/>
        <v>102.08333333333333</v>
      </c>
    </row>
    <row r="65" spans="1:14" ht="12" customHeight="1" x14ac:dyDescent="0.25">
      <c r="A65" s="7" t="str">
        <f>'Pregnant Women Participating'!A65</f>
        <v>Inter-Tribal Council, OK</v>
      </c>
      <c r="B65" s="13">
        <v>36</v>
      </c>
      <c r="C65" s="4">
        <v>35</v>
      </c>
      <c r="D65" s="4">
        <v>31</v>
      </c>
      <c r="E65" s="4">
        <v>31</v>
      </c>
      <c r="F65" s="4">
        <v>35</v>
      </c>
      <c r="G65" s="4">
        <v>36</v>
      </c>
      <c r="H65" s="4">
        <v>35</v>
      </c>
      <c r="I65" s="4">
        <v>32</v>
      </c>
      <c r="J65" s="4">
        <v>34</v>
      </c>
      <c r="K65" s="4">
        <v>37</v>
      </c>
      <c r="L65" s="4">
        <v>39</v>
      </c>
      <c r="M65" s="42">
        <v>37</v>
      </c>
      <c r="N65" s="13">
        <f t="shared" si="1"/>
        <v>34.833333333333336</v>
      </c>
    </row>
    <row r="66" spans="1:14" ht="12" customHeight="1" x14ac:dyDescent="0.25">
      <c r="A66" s="7" t="str">
        <f>'Pregnant Women Participating'!A66</f>
        <v>Muscogee Creek Nation, OK</v>
      </c>
      <c r="B66" s="13">
        <v>98</v>
      </c>
      <c r="C66" s="4">
        <v>99</v>
      </c>
      <c r="D66" s="4">
        <v>97</v>
      </c>
      <c r="E66" s="4">
        <v>99</v>
      </c>
      <c r="F66" s="4">
        <v>94</v>
      </c>
      <c r="G66" s="4">
        <v>91</v>
      </c>
      <c r="H66" s="4">
        <v>98</v>
      </c>
      <c r="I66" s="4">
        <v>94</v>
      </c>
      <c r="J66" s="4">
        <v>97</v>
      </c>
      <c r="K66" s="4">
        <v>84</v>
      </c>
      <c r="L66" s="4">
        <v>89</v>
      </c>
      <c r="M66" s="42">
        <v>88</v>
      </c>
      <c r="N66" s="13">
        <f t="shared" si="1"/>
        <v>94</v>
      </c>
    </row>
    <row r="67" spans="1:14" ht="12" customHeight="1" x14ac:dyDescent="0.25">
      <c r="A67" s="7" t="str">
        <f>'Pregnant Women Participating'!A67</f>
        <v>Osage Tribal Council, OK</v>
      </c>
      <c r="B67" s="13">
        <v>235</v>
      </c>
      <c r="C67" s="4">
        <v>223</v>
      </c>
      <c r="D67" s="4">
        <v>212</v>
      </c>
      <c r="E67" s="4">
        <v>222</v>
      </c>
      <c r="F67" s="4">
        <v>220</v>
      </c>
      <c r="G67" s="4">
        <v>228</v>
      </c>
      <c r="H67" s="4">
        <v>227</v>
      </c>
      <c r="I67" s="4">
        <v>243</v>
      </c>
      <c r="J67" s="4">
        <v>238</v>
      </c>
      <c r="K67" s="4">
        <v>238</v>
      </c>
      <c r="L67" s="4">
        <v>241</v>
      </c>
      <c r="M67" s="42">
        <v>255</v>
      </c>
      <c r="N67" s="13">
        <f t="shared" si="1"/>
        <v>231.83333333333334</v>
      </c>
    </row>
    <row r="68" spans="1:14" ht="12" customHeight="1" x14ac:dyDescent="0.25">
      <c r="A68" s="7" t="str">
        <f>'Pregnant Women Participating'!A68</f>
        <v>Otoe-Missouria Tribe, OK</v>
      </c>
      <c r="B68" s="13">
        <v>17</v>
      </c>
      <c r="C68" s="4">
        <v>15</v>
      </c>
      <c r="D68" s="4">
        <v>12</v>
      </c>
      <c r="E68" s="4">
        <v>8</v>
      </c>
      <c r="F68" s="4">
        <v>8</v>
      </c>
      <c r="G68" s="4">
        <v>14</v>
      </c>
      <c r="H68" s="4">
        <v>15</v>
      </c>
      <c r="I68" s="4">
        <v>17</v>
      </c>
      <c r="J68" s="4">
        <v>19</v>
      </c>
      <c r="K68" s="4">
        <v>18</v>
      </c>
      <c r="L68" s="4">
        <v>22</v>
      </c>
      <c r="M68" s="42">
        <v>22</v>
      </c>
      <c r="N68" s="13">
        <f t="shared" si="1"/>
        <v>15.583333333333334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226</v>
      </c>
      <c r="C69" s="4">
        <v>221</v>
      </c>
      <c r="D69" s="4">
        <v>233</v>
      </c>
      <c r="E69" s="4">
        <v>237</v>
      </c>
      <c r="F69" s="4">
        <v>243</v>
      </c>
      <c r="G69" s="4">
        <v>248</v>
      </c>
      <c r="H69" s="4">
        <v>258</v>
      </c>
      <c r="I69" s="4">
        <v>266</v>
      </c>
      <c r="J69" s="4">
        <v>266</v>
      </c>
      <c r="K69" s="4">
        <v>252</v>
      </c>
      <c r="L69" s="4">
        <v>267</v>
      </c>
      <c r="M69" s="42">
        <v>264</v>
      </c>
      <c r="N69" s="13">
        <f t="shared" si="1"/>
        <v>248.41666666666666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147896</v>
      </c>
      <c r="C70" s="15">
        <v>146447</v>
      </c>
      <c r="D70" s="15">
        <v>143560</v>
      </c>
      <c r="E70" s="15">
        <v>144600</v>
      </c>
      <c r="F70" s="15">
        <v>145271</v>
      </c>
      <c r="G70" s="15">
        <v>146298</v>
      </c>
      <c r="H70" s="15">
        <v>146421</v>
      </c>
      <c r="I70" s="15">
        <v>146755</v>
      </c>
      <c r="J70" s="15">
        <v>145854</v>
      </c>
      <c r="K70" s="15">
        <v>146413</v>
      </c>
      <c r="L70" s="15">
        <v>148952</v>
      </c>
      <c r="M70" s="41">
        <v>150005</v>
      </c>
      <c r="N70" s="16">
        <f t="shared" si="1"/>
        <v>146539.33333333334</v>
      </c>
    </row>
    <row r="71" spans="1:14" ht="12" customHeight="1" x14ac:dyDescent="0.25">
      <c r="A71" s="7" t="str">
        <f>'Pregnant Women Participating'!A71</f>
        <v>Colorado</v>
      </c>
      <c r="B71" s="13">
        <v>8635</v>
      </c>
      <c r="C71" s="4">
        <v>8624</v>
      </c>
      <c r="D71" s="4">
        <v>8572</v>
      </c>
      <c r="E71" s="4">
        <v>8755</v>
      </c>
      <c r="F71" s="4">
        <v>8853</v>
      </c>
      <c r="G71" s="4">
        <v>8997</v>
      </c>
      <c r="H71" s="4">
        <v>9045</v>
      </c>
      <c r="I71" s="4">
        <v>9173</v>
      </c>
      <c r="J71" s="4">
        <v>9067</v>
      </c>
      <c r="K71" s="4">
        <v>9055</v>
      </c>
      <c r="L71" s="4">
        <v>9181</v>
      </c>
      <c r="M71" s="42">
        <v>9302</v>
      </c>
      <c r="N71" s="13">
        <f t="shared" si="1"/>
        <v>8938.25</v>
      </c>
    </row>
    <row r="72" spans="1:14" ht="12" customHeight="1" x14ac:dyDescent="0.25">
      <c r="A72" s="7" t="str">
        <f>'Pregnant Women Participating'!A72</f>
        <v>Kansas</v>
      </c>
      <c r="B72" s="13">
        <v>3889</v>
      </c>
      <c r="C72" s="4">
        <v>3932</v>
      </c>
      <c r="D72" s="4">
        <v>3852</v>
      </c>
      <c r="E72" s="4">
        <v>3908</v>
      </c>
      <c r="F72" s="4">
        <v>3909</v>
      </c>
      <c r="G72" s="4">
        <v>3902</v>
      </c>
      <c r="H72" s="4">
        <v>3845</v>
      </c>
      <c r="I72" s="4">
        <v>3966</v>
      </c>
      <c r="J72" s="4">
        <v>4018</v>
      </c>
      <c r="K72" s="4">
        <v>4134</v>
      </c>
      <c r="L72" s="4">
        <v>4170</v>
      </c>
      <c r="M72" s="42">
        <v>4270</v>
      </c>
      <c r="N72" s="13">
        <f t="shared" si="1"/>
        <v>3982.9166666666665</v>
      </c>
    </row>
    <row r="73" spans="1:14" ht="12" customHeight="1" x14ac:dyDescent="0.25">
      <c r="A73" s="7" t="str">
        <f>'Pregnant Women Participating'!A73</f>
        <v>Missouri</v>
      </c>
      <c r="B73" s="13">
        <v>7602</v>
      </c>
      <c r="C73" s="4">
        <v>7585</v>
      </c>
      <c r="D73" s="4">
        <v>7456</v>
      </c>
      <c r="E73" s="4">
        <v>7355</v>
      </c>
      <c r="F73" s="4">
        <v>7539</v>
      </c>
      <c r="G73" s="4">
        <v>7581</v>
      </c>
      <c r="H73" s="4">
        <v>7594</v>
      </c>
      <c r="I73" s="4">
        <v>7748</v>
      </c>
      <c r="J73" s="4">
        <v>7671</v>
      </c>
      <c r="K73" s="4">
        <v>7736</v>
      </c>
      <c r="L73" s="4">
        <v>7864</v>
      </c>
      <c r="M73" s="42">
        <v>7959</v>
      </c>
      <c r="N73" s="13">
        <f t="shared" si="1"/>
        <v>7640.833333333333</v>
      </c>
    </row>
    <row r="74" spans="1:14" ht="12" customHeight="1" x14ac:dyDescent="0.25">
      <c r="A74" s="7" t="str">
        <f>'Pregnant Women Participating'!A74</f>
        <v>Montana</v>
      </c>
      <c r="B74" s="13">
        <v>1192</v>
      </c>
      <c r="C74" s="4">
        <v>1161</v>
      </c>
      <c r="D74" s="4">
        <v>1169</v>
      </c>
      <c r="E74" s="4">
        <v>1175</v>
      </c>
      <c r="F74" s="4">
        <v>1157</v>
      </c>
      <c r="G74" s="4">
        <v>1199</v>
      </c>
      <c r="H74" s="4">
        <v>1246</v>
      </c>
      <c r="I74" s="4">
        <v>1239</v>
      </c>
      <c r="J74" s="4">
        <v>1209</v>
      </c>
      <c r="K74" s="4">
        <v>1190</v>
      </c>
      <c r="L74" s="4">
        <v>1179</v>
      </c>
      <c r="M74" s="42">
        <v>1160</v>
      </c>
      <c r="N74" s="13">
        <f t="shared" si="1"/>
        <v>1189.6666666666667</v>
      </c>
    </row>
    <row r="75" spans="1:14" ht="12" customHeight="1" x14ac:dyDescent="0.25">
      <c r="A75" s="7" t="str">
        <f>'Pregnant Women Participating'!A75</f>
        <v>Nebraska</v>
      </c>
      <c r="B75" s="13">
        <v>3005</v>
      </c>
      <c r="C75" s="4">
        <v>2994</v>
      </c>
      <c r="D75" s="4">
        <v>3022</v>
      </c>
      <c r="E75" s="4">
        <v>3023</v>
      </c>
      <c r="F75" s="4">
        <v>3127</v>
      </c>
      <c r="G75" s="4">
        <v>3149</v>
      </c>
      <c r="H75" s="4">
        <v>3191</v>
      </c>
      <c r="I75" s="4">
        <v>3196</v>
      </c>
      <c r="J75" s="4">
        <v>3109</v>
      </c>
      <c r="K75" s="4">
        <v>3183</v>
      </c>
      <c r="L75" s="4">
        <v>3150</v>
      </c>
      <c r="M75" s="42">
        <v>3163</v>
      </c>
      <c r="N75" s="13">
        <f t="shared" si="1"/>
        <v>3109.3333333333335</v>
      </c>
    </row>
    <row r="76" spans="1:14" ht="12" customHeight="1" x14ac:dyDescent="0.25">
      <c r="A76" s="7" t="str">
        <f>'Pregnant Women Participating'!A76</f>
        <v>North Dakota</v>
      </c>
      <c r="B76" s="13">
        <v>768</v>
      </c>
      <c r="C76" s="4">
        <v>772</v>
      </c>
      <c r="D76" s="4">
        <v>765</v>
      </c>
      <c r="E76" s="4">
        <v>750</v>
      </c>
      <c r="F76" s="4">
        <v>748</v>
      </c>
      <c r="G76" s="4">
        <v>749</v>
      </c>
      <c r="H76" s="4">
        <v>728</v>
      </c>
      <c r="I76" s="4">
        <v>712</v>
      </c>
      <c r="J76" s="4">
        <v>690</v>
      </c>
      <c r="K76" s="4">
        <v>719</v>
      </c>
      <c r="L76" s="4">
        <v>729</v>
      </c>
      <c r="M76" s="42">
        <v>719</v>
      </c>
      <c r="N76" s="13">
        <f t="shared" si="1"/>
        <v>737.41666666666663</v>
      </c>
    </row>
    <row r="77" spans="1:14" ht="12" customHeight="1" x14ac:dyDescent="0.25">
      <c r="A77" s="7" t="str">
        <f>'Pregnant Women Participating'!A77</f>
        <v>South Dakota</v>
      </c>
      <c r="B77" s="13">
        <v>1105</v>
      </c>
      <c r="C77" s="4">
        <v>1093</v>
      </c>
      <c r="D77" s="4">
        <v>1064</v>
      </c>
      <c r="E77" s="4">
        <v>1082</v>
      </c>
      <c r="F77" s="4">
        <v>1088</v>
      </c>
      <c r="G77" s="4">
        <v>1067</v>
      </c>
      <c r="H77" s="4">
        <v>1123</v>
      </c>
      <c r="I77" s="4">
        <v>1163</v>
      </c>
      <c r="J77" s="4">
        <v>1144</v>
      </c>
      <c r="K77" s="4">
        <v>1132</v>
      </c>
      <c r="L77" s="4">
        <v>1142</v>
      </c>
      <c r="M77" s="42">
        <v>1144</v>
      </c>
      <c r="N77" s="13">
        <f t="shared" si="1"/>
        <v>1112.25</v>
      </c>
    </row>
    <row r="78" spans="1:14" ht="12" customHeight="1" x14ac:dyDescent="0.25">
      <c r="A78" s="7" t="str">
        <f>'Pregnant Women Participating'!A78</f>
        <v>Wyoming</v>
      </c>
      <c r="B78" s="13">
        <v>657</v>
      </c>
      <c r="C78" s="4">
        <v>591</v>
      </c>
      <c r="D78" s="4">
        <v>568</v>
      </c>
      <c r="E78" s="4">
        <v>584</v>
      </c>
      <c r="F78" s="4">
        <v>593</v>
      </c>
      <c r="G78" s="4">
        <v>573</v>
      </c>
      <c r="H78" s="4">
        <v>568</v>
      </c>
      <c r="I78" s="4">
        <v>539</v>
      </c>
      <c r="J78" s="4">
        <v>512</v>
      </c>
      <c r="K78" s="4">
        <v>499</v>
      </c>
      <c r="L78" s="4">
        <v>528</v>
      </c>
      <c r="M78" s="42">
        <v>506</v>
      </c>
      <c r="N78" s="13">
        <f t="shared" si="1"/>
        <v>559.83333333333337</v>
      </c>
    </row>
    <row r="79" spans="1:14" ht="12" customHeight="1" x14ac:dyDescent="0.25">
      <c r="A79" s="7" t="str">
        <f>'Pregnant Women Participating'!A79</f>
        <v>Ute Mountain Ute Tribe, CO</v>
      </c>
      <c r="B79" s="13">
        <v>11</v>
      </c>
      <c r="C79" s="4">
        <v>11</v>
      </c>
      <c r="D79" s="4">
        <v>11</v>
      </c>
      <c r="E79" s="4">
        <v>14</v>
      </c>
      <c r="F79" s="4">
        <v>15</v>
      </c>
      <c r="G79" s="4">
        <v>10</v>
      </c>
      <c r="H79" s="4">
        <v>12</v>
      </c>
      <c r="I79" s="4">
        <v>11</v>
      </c>
      <c r="J79" s="4">
        <v>11</v>
      </c>
      <c r="K79" s="4">
        <v>13</v>
      </c>
      <c r="L79" s="4">
        <v>12</v>
      </c>
      <c r="M79" s="42">
        <v>9</v>
      </c>
      <c r="N79" s="13">
        <f t="shared" si="1"/>
        <v>11.666666666666666</v>
      </c>
    </row>
    <row r="80" spans="1:14" ht="12" customHeight="1" x14ac:dyDescent="0.25">
      <c r="A80" s="7" t="str">
        <f>'Pregnant Women Participating'!A80</f>
        <v>Omaha Sioux, NE</v>
      </c>
      <c r="B80" s="13">
        <v>6</v>
      </c>
      <c r="C80" s="4">
        <v>5</v>
      </c>
      <c r="D80" s="4">
        <v>5</v>
      </c>
      <c r="E80" s="4">
        <v>7</v>
      </c>
      <c r="F80" s="4">
        <v>8</v>
      </c>
      <c r="G80" s="4">
        <v>11</v>
      </c>
      <c r="H80" s="4">
        <v>9</v>
      </c>
      <c r="I80" s="4">
        <v>7</v>
      </c>
      <c r="J80" s="4">
        <v>7</v>
      </c>
      <c r="K80" s="4">
        <v>6</v>
      </c>
      <c r="L80" s="4">
        <v>6</v>
      </c>
      <c r="M80" s="42">
        <v>7</v>
      </c>
      <c r="N80" s="13">
        <f t="shared" si="1"/>
        <v>7</v>
      </c>
    </row>
    <row r="81" spans="1:14" ht="12" customHeight="1" x14ac:dyDescent="0.25">
      <c r="A81" s="7" t="str">
        <f>'Pregnant Women Participating'!A81</f>
        <v>Santee Sioux, NE</v>
      </c>
      <c r="B81" s="13">
        <v>1</v>
      </c>
      <c r="C81" s="4">
        <v>2</v>
      </c>
      <c r="D81" s="4">
        <v>2</v>
      </c>
      <c r="E81" s="4">
        <v>2</v>
      </c>
      <c r="F81" s="4">
        <v>1</v>
      </c>
      <c r="G81" s="4">
        <v>1</v>
      </c>
      <c r="H81" s="4">
        <v>1</v>
      </c>
      <c r="I81" s="4">
        <v>3</v>
      </c>
      <c r="J81" s="4">
        <v>3</v>
      </c>
      <c r="K81" s="4">
        <v>2</v>
      </c>
      <c r="L81" s="4">
        <v>1</v>
      </c>
      <c r="M81" s="42">
        <v>2</v>
      </c>
      <c r="N81" s="13">
        <f t="shared" si="1"/>
        <v>1.75</v>
      </c>
    </row>
    <row r="82" spans="1:14" ht="12" customHeight="1" x14ac:dyDescent="0.25">
      <c r="A82" s="7" t="str">
        <f>'Pregnant Women Participating'!A82</f>
        <v>Winnebago Tribe, NE</v>
      </c>
      <c r="B82" s="13">
        <v>7</v>
      </c>
      <c r="C82" s="4">
        <v>4</v>
      </c>
      <c r="D82" s="4">
        <v>1</v>
      </c>
      <c r="E82" s="4">
        <v>1</v>
      </c>
      <c r="F82" s="4">
        <v>1</v>
      </c>
      <c r="G82" s="4">
        <v>2</v>
      </c>
      <c r="H82" s="4">
        <v>4</v>
      </c>
      <c r="I82" s="4">
        <v>3</v>
      </c>
      <c r="J82" s="4">
        <v>3</v>
      </c>
      <c r="K82" s="4">
        <v>3</v>
      </c>
      <c r="L82" s="4">
        <v>3</v>
      </c>
      <c r="M82" s="42">
        <v>2</v>
      </c>
      <c r="N82" s="13">
        <f t="shared" si="1"/>
        <v>2.8333333333333335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12</v>
      </c>
      <c r="C83" s="4">
        <v>6</v>
      </c>
      <c r="D83" s="4">
        <v>5</v>
      </c>
      <c r="E83" s="4">
        <v>7</v>
      </c>
      <c r="F83" s="4">
        <v>5</v>
      </c>
      <c r="G83" s="4">
        <v>3</v>
      </c>
      <c r="H83" s="4">
        <v>4</v>
      </c>
      <c r="I83" s="4">
        <v>5</v>
      </c>
      <c r="J83" s="4">
        <v>8</v>
      </c>
      <c r="K83" s="4">
        <v>10</v>
      </c>
      <c r="L83" s="4">
        <v>10</v>
      </c>
      <c r="M83" s="42">
        <v>6</v>
      </c>
      <c r="N83" s="13">
        <f t="shared" si="1"/>
        <v>6.75</v>
      </c>
    </row>
    <row r="84" spans="1:14" ht="12" customHeight="1" x14ac:dyDescent="0.25">
      <c r="A84" s="7" t="str">
        <f>'Pregnant Women Participating'!A84</f>
        <v>Three Affiliated Tribes, ND</v>
      </c>
      <c r="B84" s="13">
        <v>3</v>
      </c>
      <c r="C84" s="4">
        <v>4</v>
      </c>
      <c r="D84" s="4">
        <v>4</v>
      </c>
      <c r="E84" s="4">
        <v>4</v>
      </c>
      <c r="F84" s="4">
        <v>4</v>
      </c>
      <c r="G84" s="4">
        <v>5</v>
      </c>
      <c r="H84" s="4">
        <v>4</v>
      </c>
      <c r="I84" s="4">
        <v>4</v>
      </c>
      <c r="J84" s="4">
        <v>6</v>
      </c>
      <c r="K84" s="4">
        <v>4</v>
      </c>
      <c r="L84" s="4">
        <v>4</v>
      </c>
      <c r="M84" s="42">
        <v>3</v>
      </c>
      <c r="N84" s="13">
        <f t="shared" si="1"/>
        <v>4.083333333333333</v>
      </c>
    </row>
    <row r="85" spans="1:14" ht="12" customHeight="1" x14ac:dyDescent="0.25">
      <c r="A85" s="7" t="str">
        <f>'Pregnant Women Participating'!A85</f>
        <v>Cheyenne River Sioux, SD</v>
      </c>
      <c r="B85" s="13">
        <v>28</v>
      </c>
      <c r="C85" s="4">
        <v>24</v>
      </c>
      <c r="D85" s="4">
        <v>21</v>
      </c>
      <c r="E85" s="4">
        <v>19</v>
      </c>
      <c r="F85" s="4">
        <v>18</v>
      </c>
      <c r="G85" s="4">
        <v>11</v>
      </c>
      <c r="H85" s="4">
        <v>12</v>
      </c>
      <c r="I85" s="4">
        <v>13</v>
      </c>
      <c r="J85" s="4">
        <v>12</v>
      </c>
      <c r="K85" s="4">
        <v>10</v>
      </c>
      <c r="L85" s="4">
        <v>9</v>
      </c>
      <c r="M85" s="42">
        <v>7</v>
      </c>
      <c r="N85" s="13">
        <f t="shared" si="1"/>
        <v>15.333333333333334</v>
      </c>
    </row>
    <row r="86" spans="1:14" ht="12" customHeight="1" x14ac:dyDescent="0.25">
      <c r="A86" s="7" t="str">
        <f>'Pregnant Women Participating'!A86</f>
        <v>Rosebud Sioux, SD</v>
      </c>
      <c r="B86" s="13">
        <v>67</v>
      </c>
      <c r="C86" s="4">
        <v>71</v>
      </c>
      <c r="D86" s="4">
        <v>53</v>
      </c>
      <c r="E86" s="4">
        <v>50</v>
      </c>
      <c r="F86" s="4">
        <v>45</v>
      </c>
      <c r="G86" s="4">
        <v>40</v>
      </c>
      <c r="H86" s="4">
        <v>46</v>
      </c>
      <c r="I86" s="4">
        <v>41</v>
      </c>
      <c r="J86" s="4">
        <v>49</v>
      </c>
      <c r="K86" s="4">
        <v>52</v>
      </c>
      <c r="L86" s="4">
        <v>52</v>
      </c>
      <c r="M86" s="42">
        <v>51</v>
      </c>
      <c r="N86" s="13">
        <f t="shared" si="1"/>
        <v>51.416666666666664</v>
      </c>
    </row>
    <row r="87" spans="1:14" ht="12" customHeight="1" x14ac:dyDescent="0.25">
      <c r="A87" s="7" t="str">
        <f>'Pregnant Women Participating'!A87</f>
        <v>Northern Arapahoe, WY</v>
      </c>
      <c r="B87" s="13">
        <v>19</v>
      </c>
      <c r="C87" s="4">
        <v>22</v>
      </c>
      <c r="D87" s="4">
        <v>19</v>
      </c>
      <c r="E87" s="4">
        <v>20</v>
      </c>
      <c r="F87" s="4">
        <v>18</v>
      </c>
      <c r="G87" s="4">
        <v>21</v>
      </c>
      <c r="H87" s="4">
        <v>24</v>
      </c>
      <c r="I87" s="4">
        <v>19</v>
      </c>
      <c r="J87" s="4">
        <v>20</v>
      </c>
      <c r="K87" s="4">
        <v>20</v>
      </c>
      <c r="L87" s="4">
        <v>20</v>
      </c>
      <c r="M87" s="42">
        <v>20</v>
      </c>
      <c r="N87" s="13">
        <f t="shared" si="1"/>
        <v>20.166666666666668</v>
      </c>
    </row>
    <row r="88" spans="1:14" ht="12" customHeight="1" x14ac:dyDescent="0.25">
      <c r="A88" s="7" t="str">
        <f>'Pregnant Women Participating'!A88</f>
        <v>Shoshone Tribe, WY</v>
      </c>
      <c r="B88" s="13">
        <v>6</v>
      </c>
      <c r="C88" s="4">
        <v>4</v>
      </c>
      <c r="D88" s="4">
        <v>3</v>
      </c>
      <c r="E88" s="4">
        <v>5</v>
      </c>
      <c r="F88" s="4">
        <v>3</v>
      </c>
      <c r="G88" s="4">
        <v>3</v>
      </c>
      <c r="H88" s="4">
        <v>4</v>
      </c>
      <c r="I88" s="4">
        <v>4</v>
      </c>
      <c r="J88" s="4">
        <v>6</v>
      </c>
      <c r="K88" s="4">
        <v>5</v>
      </c>
      <c r="L88" s="4">
        <v>5</v>
      </c>
      <c r="M88" s="42">
        <v>5</v>
      </c>
      <c r="N88" s="13">
        <f t="shared" si="1"/>
        <v>4.416666666666667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27013</v>
      </c>
      <c r="C89" s="15">
        <v>26905</v>
      </c>
      <c r="D89" s="15">
        <v>26592</v>
      </c>
      <c r="E89" s="15">
        <v>26761</v>
      </c>
      <c r="F89" s="15">
        <v>27132</v>
      </c>
      <c r="G89" s="15">
        <v>27324</v>
      </c>
      <c r="H89" s="15">
        <v>27460</v>
      </c>
      <c r="I89" s="15">
        <v>27846</v>
      </c>
      <c r="J89" s="15">
        <v>27545</v>
      </c>
      <c r="K89" s="15">
        <v>27773</v>
      </c>
      <c r="L89" s="15">
        <v>28065</v>
      </c>
      <c r="M89" s="41">
        <v>28335</v>
      </c>
      <c r="N89" s="16">
        <f t="shared" si="1"/>
        <v>27395.916666666668</v>
      </c>
    </row>
    <row r="90" spans="1:14" ht="12" customHeight="1" x14ac:dyDescent="0.25">
      <c r="A90" s="8" t="str">
        <f>'Pregnant Women Participating'!A90</f>
        <v>Alaska</v>
      </c>
      <c r="B90" s="13">
        <v>1470</v>
      </c>
      <c r="C90" s="4">
        <v>1473</v>
      </c>
      <c r="D90" s="4">
        <v>1461</v>
      </c>
      <c r="E90" s="4">
        <v>1474</v>
      </c>
      <c r="F90" s="4">
        <v>1474</v>
      </c>
      <c r="G90" s="4">
        <v>1509</v>
      </c>
      <c r="H90" s="4">
        <v>1512</v>
      </c>
      <c r="I90" s="4">
        <v>1482</v>
      </c>
      <c r="J90" s="4">
        <v>1491</v>
      </c>
      <c r="K90" s="4">
        <v>1538</v>
      </c>
      <c r="L90" s="4">
        <v>1576</v>
      </c>
      <c r="M90" s="42">
        <v>1571</v>
      </c>
      <c r="N90" s="13">
        <f t="shared" si="1"/>
        <v>1502.5833333333333</v>
      </c>
    </row>
    <row r="91" spans="1:14" ht="12" customHeight="1" x14ac:dyDescent="0.25">
      <c r="A91" s="8" t="str">
        <f>'Pregnant Women Participating'!A91</f>
        <v>American Samoa</v>
      </c>
      <c r="B91" s="13">
        <v>324</v>
      </c>
      <c r="C91" s="4">
        <v>323</v>
      </c>
      <c r="D91" s="4">
        <v>329</v>
      </c>
      <c r="E91" s="4">
        <v>337</v>
      </c>
      <c r="F91" s="4">
        <v>334</v>
      </c>
      <c r="G91" s="4">
        <v>347</v>
      </c>
      <c r="H91" s="4">
        <v>333</v>
      </c>
      <c r="I91" s="4">
        <v>331</v>
      </c>
      <c r="J91" s="4">
        <v>345</v>
      </c>
      <c r="K91" s="4">
        <v>336</v>
      </c>
      <c r="L91" s="4">
        <v>327</v>
      </c>
      <c r="M91" s="42">
        <v>337</v>
      </c>
      <c r="N91" s="13">
        <f t="shared" si="1"/>
        <v>333.58333333333331</v>
      </c>
    </row>
    <row r="92" spans="1:14" ht="12" customHeight="1" x14ac:dyDescent="0.25">
      <c r="A92" s="8" t="str">
        <f>'Pregnant Women Participating'!A92</f>
        <v>California</v>
      </c>
      <c r="B92" s="13">
        <v>87450</v>
      </c>
      <c r="C92" s="4">
        <v>87536</v>
      </c>
      <c r="D92" s="4">
        <v>87327</v>
      </c>
      <c r="E92" s="4">
        <v>87891</v>
      </c>
      <c r="F92" s="4">
        <v>88364</v>
      </c>
      <c r="G92" s="4">
        <v>89007</v>
      </c>
      <c r="H92" s="4">
        <v>89405</v>
      </c>
      <c r="I92" s="4">
        <v>89880</v>
      </c>
      <c r="J92" s="4">
        <v>89434</v>
      </c>
      <c r="K92" s="4">
        <v>90228</v>
      </c>
      <c r="L92" s="4">
        <v>91210</v>
      </c>
      <c r="M92" s="42">
        <v>91636</v>
      </c>
      <c r="N92" s="13">
        <f t="shared" si="1"/>
        <v>89114</v>
      </c>
    </row>
    <row r="93" spans="1:14" ht="12" customHeight="1" x14ac:dyDescent="0.25">
      <c r="A93" s="8" t="str">
        <f>'Pregnant Women Participating'!A93</f>
        <v>Guam</v>
      </c>
      <c r="B93" s="13">
        <v>490</v>
      </c>
      <c r="C93" s="4">
        <v>520</v>
      </c>
      <c r="D93" s="4">
        <v>523</v>
      </c>
      <c r="E93" s="4">
        <v>537</v>
      </c>
      <c r="F93" s="4">
        <v>513</v>
      </c>
      <c r="G93" s="4">
        <v>530</v>
      </c>
      <c r="H93" s="4">
        <v>539</v>
      </c>
      <c r="I93" s="4">
        <v>535</v>
      </c>
      <c r="J93" s="4">
        <v>514</v>
      </c>
      <c r="K93" s="4">
        <v>516</v>
      </c>
      <c r="L93" s="4">
        <v>496</v>
      </c>
      <c r="M93" s="42">
        <v>518</v>
      </c>
      <c r="N93" s="13">
        <f t="shared" si="1"/>
        <v>519.25</v>
      </c>
    </row>
    <row r="94" spans="1:14" ht="12" customHeight="1" x14ac:dyDescent="0.25">
      <c r="A94" s="8" t="str">
        <f>'Pregnant Women Participating'!A94</f>
        <v>Hawaii</v>
      </c>
      <c r="B94" s="13">
        <v>2615</v>
      </c>
      <c r="C94" s="4">
        <v>2610</v>
      </c>
      <c r="D94" s="4">
        <v>2638</v>
      </c>
      <c r="E94" s="4">
        <v>2684</v>
      </c>
      <c r="F94" s="4">
        <v>2691</v>
      </c>
      <c r="G94" s="4">
        <v>2685</v>
      </c>
      <c r="H94" s="4">
        <v>2672</v>
      </c>
      <c r="I94" s="4">
        <v>2719</v>
      </c>
      <c r="J94" s="4">
        <v>2703</v>
      </c>
      <c r="K94" s="4">
        <v>2765</v>
      </c>
      <c r="L94" s="4">
        <v>2768</v>
      </c>
      <c r="M94" s="42">
        <v>2739</v>
      </c>
      <c r="N94" s="13">
        <f t="shared" si="1"/>
        <v>2690.75</v>
      </c>
    </row>
    <row r="95" spans="1:14" ht="12" customHeight="1" x14ac:dyDescent="0.25">
      <c r="A95" s="8" t="str">
        <f>'Pregnant Women Participating'!A95</f>
        <v>Idaho</v>
      </c>
      <c r="B95" s="13">
        <v>3274</v>
      </c>
      <c r="C95" s="4">
        <v>3315</v>
      </c>
      <c r="D95" s="4">
        <v>3336</v>
      </c>
      <c r="E95" s="4">
        <v>3386</v>
      </c>
      <c r="F95" s="4">
        <v>3383</v>
      </c>
      <c r="G95" s="4">
        <v>3439</v>
      </c>
      <c r="H95" s="4">
        <v>3460</v>
      </c>
      <c r="I95" s="4">
        <v>3499</v>
      </c>
      <c r="J95" s="4">
        <v>3497</v>
      </c>
      <c r="K95" s="4">
        <v>3546</v>
      </c>
      <c r="L95" s="4">
        <v>3538</v>
      </c>
      <c r="M95" s="42">
        <v>3559</v>
      </c>
      <c r="N95" s="13">
        <f t="shared" si="1"/>
        <v>3436</v>
      </c>
    </row>
    <row r="96" spans="1:14" ht="12" customHeight="1" x14ac:dyDescent="0.25">
      <c r="A96" s="8" t="str">
        <f>'Pregnant Women Participating'!A96</f>
        <v>Nevada</v>
      </c>
      <c r="B96" s="13">
        <v>4664</v>
      </c>
      <c r="C96" s="4">
        <v>4734</v>
      </c>
      <c r="D96" s="4">
        <v>4696</v>
      </c>
      <c r="E96" s="4">
        <v>4698</v>
      </c>
      <c r="F96" s="4">
        <v>4697</v>
      </c>
      <c r="G96" s="4">
        <v>4707</v>
      </c>
      <c r="H96" s="4">
        <v>4753</v>
      </c>
      <c r="I96" s="4">
        <v>4703</v>
      </c>
      <c r="J96" s="4">
        <v>4587</v>
      </c>
      <c r="K96" s="4">
        <v>4550</v>
      </c>
      <c r="L96" s="4">
        <v>4536</v>
      </c>
      <c r="M96" s="42">
        <v>4423</v>
      </c>
      <c r="N96" s="13">
        <f t="shared" si="1"/>
        <v>4645.666666666667</v>
      </c>
    </row>
    <row r="97" spans="1:14" ht="12" customHeight="1" x14ac:dyDescent="0.25">
      <c r="A97" s="8" t="str">
        <f>'Pregnant Women Participating'!A97</f>
        <v>Oregon</v>
      </c>
      <c r="B97" s="13">
        <v>7186</v>
      </c>
      <c r="C97" s="4">
        <v>7158</v>
      </c>
      <c r="D97" s="4">
        <v>7203</v>
      </c>
      <c r="E97" s="4">
        <v>7230</v>
      </c>
      <c r="F97" s="4">
        <v>7304</v>
      </c>
      <c r="G97" s="4">
        <v>7435</v>
      </c>
      <c r="H97" s="4">
        <v>7456</v>
      </c>
      <c r="I97" s="4">
        <v>7525</v>
      </c>
      <c r="J97" s="4">
        <v>7393</v>
      </c>
      <c r="K97" s="4">
        <v>7493</v>
      </c>
      <c r="L97" s="4">
        <v>7555</v>
      </c>
      <c r="M97" s="42">
        <v>7548</v>
      </c>
      <c r="N97" s="13">
        <f t="shared" si="1"/>
        <v>7373.833333333333</v>
      </c>
    </row>
    <row r="98" spans="1:14" ht="12" customHeight="1" x14ac:dyDescent="0.25">
      <c r="A98" s="8" t="str">
        <f>'Pregnant Women Participating'!A98</f>
        <v>Washington</v>
      </c>
      <c r="B98" s="13">
        <v>9729</v>
      </c>
      <c r="C98" s="4">
        <v>9696</v>
      </c>
      <c r="D98" s="4">
        <v>9612</v>
      </c>
      <c r="E98" s="4">
        <v>9720</v>
      </c>
      <c r="F98" s="4">
        <v>9832</v>
      </c>
      <c r="G98" s="4">
        <v>10020</v>
      </c>
      <c r="H98" s="4">
        <v>10005</v>
      </c>
      <c r="I98" s="4">
        <v>10118</v>
      </c>
      <c r="J98" s="4">
        <v>10012</v>
      </c>
      <c r="K98" s="4">
        <v>10124</v>
      </c>
      <c r="L98" s="4">
        <v>10352</v>
      </c>
      <c r="M98" s="42">
        <v>10376</v>
      </c>
      <c r="N98" s="13">
        <f t="shared" si="1"/>
        <v>9966.3333333333339</v>
      </c>
    </row>
    <row r="99" spans="1:14" ht="12" customHeight="1" x14ac:dyDescent="0.25">
      <c r="A99" s="8" t="str">
        <f>'Pregnant Women Participating'!A99</f>
        <v>Northern Marianas</v>
      </c>
      <c r="B99" s="13">
        <v>231</v>
      </c>
      <c r="C99" s="4">
        <v>238</v>
      </c>
      <c r="D99" s="4">
        <v>237</v>
      </c>
      <c r="E99" s="4">
        <v>241</v>
      </c>
      <c r="F99" s="4">
        <v>254</v>
      </c>
      <c r="G99" s="4">
        <v>250</v>
      </c>
      <c r="H99" s="4">
        <v>244</v>
      </c>
      <c r="I99" s="4">
        <v>239</v>
      </c>
      <c r="J99" s="4">
        <v>234</v>
      </c>
      <c r="K99" s="4">
        <v>241</v>
      </c>
      <c r="L99" s="4">
        <v>220</v>
      </c>
      <c r="M99" s="42">
        <v>212</v>
      </c>
      <c r="N99" s="13">
        <f t="shared" si="1"/>
        <v>236.75</v>
      </c>
    </row>
    <row r="100" spans="1:14" ht="12" customHeight="1" x14ac:dyDescent="0.25">
      <c r="A100" s="8" t="str">
        <f>'Pregnant Women Participating'!A100</f>
        <v>Inter-Tribal Council, NV</v>
      </c>
      <c r="B100" s="13">
        <v>19</v>
      </c>
      <c r="C100" s="4">
        <v>15</v>
      </c>
      <c r="D100" s="4">
        <v>18</v>
      </c>
      <c r="E100" s="4">
        <v>20</v>
      </c>
      <c r="F100" s="4">
        <v>19</v>
      </c>
      <c r="G100" s="4">
        <v>26</v>
      </c>
      <c r="H100" s="4">
        <v>20</v>
      </c>
      <c r="I100" s="4">
        <v>25</v>
      </c>
      <c r="J100" s="4">
        <v>18</v>
      </c>
      <c r="K100" s="4">
        <v>22</v>
      </c>
      <c r="L100" s="4">
        <v>22</v>
      </c>
      <c r="M100" s="42">
        <v>24</v>
      </c>
      <c r="N100" s="13">
        <f t="shared" si="1"/>
        <v>20.666666666666668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48">
        <v>117452</v>
      </c>
      <c r="C101" s="49">
        <v>117618</v>
      </c>
      <c r="D101" s="49">
        <v>117380</v>
      </c>
      <c r="E101" s="49">
        <v>118218</v>
      </c>
      <c r="F101" s="49">
        <v>118865</v>
      </c>
      <c r="G101" s="49">
        <v>119955</v>
      </c>
      <c r="H101" s="49">
        <v>120399</v>
      </c>
      <c r="I101" s="49">
        <v>121056</v>
      </c>
      <c r="J101" s="49">
        <v>120228</v>
      </c>
      <c r="K101" s="49">
        <v>121359</v>
      </c>
      <c r="L101" s="49">
        <v>122600</v>
      </c>
      <c r="M101" s="50">
        <v>122943</v>
      </c>
      <c r="N101" s="16">
        <f t="shared" si="1"/>
        <v>119839.41666666667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599842</v>
      </c>
      <c r="C102" s="24">
        <v>598856</v>
      </c>
      <c r="D102" s="24">
        <v>593293</v>
      </c>
      <c r="E102" s="24">
        <v>597417</v>
      </c>
      <c r="F102" s="24">
        <v>602964</v>
      </c>
      <c r="G102" s="24">
        <v>611070</v>
      </c>
      <c r="H102" s="24">
        <v>611756</v>
      </c>
      <c r="I102" s="24">
        <v>615664</v>
      </c>
      <c r="J102" s="24">
        <v>611908</v>
      </c>
      <c r="K102" s="24">
        <v>616353</v>
      </c>
      <c r="L102" s="24">
        <v>624369</v>
      </c>
      <c r="M102" s="43">
        <v>629283</v>
      </c>
      <c r="N102" s="23">
        <f t="shared" si="1"/>
        <v>609397.91666666663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1813</v>
      </c>
      <c r="C6" s="4">
        <v>1895</v>
      </c>
      <c r="D6" s="4">
        <v>1939</v>
      </c>
      <c r="E6" s="4">
        <v>1954</v>
      </c>
      <c r="F6" s="4">
        <v>1934</v>
      </c>
      <c r="G6" s="4">
        <v>1964</v>
      </c>
      <c r="H6" s="4">
        <v>1974</v>
      </c>
      <c r="I6" s="4">
        <v>1947</v>
      </c>
      <c r="J6" s="4">
        <v>1887</v>
      </c>
      <c r="K6" s="4">
        <v>1906</v>
      </c>
      <c r="L6" s="4">
        <v>1878</v>
      </c>
      <c r="M6" s="42">
        <v>1936</v>
      </c>
      <c r="N6" s="13">
        <f t="shared" ref="N6:N15" si="0">IF(SUM(B6:M6)&gt;0,AVERAGE(B6:M6)," ")</f>
        <v>1918.9166666666667</v>
      </c>
    </row>
    <row r="7" spans="1:14" ht="12" customHeight="1" x14ac:dyDescent="0.25">
      <c r="A7" s="7" t="str">
        <f>'Pregnant Women Participating'!A7</f>
        <v>Maine</v>
      </c>
      <c r="B7" s="13">
        <v>718</v>
      </c>
      <c r="C7" s="4">
        <v>736</v>
      </c>
      <c r="D7" s="4">
        <v>713</v>
      </c>
      <c r="E7" s="4">
        <v>711</v>
      </c>
      <c r="F7" s="4">
        <v>700</v>
      </c>
      <c r="G7" s="4">
        <v>698</v>
      </c>
      <c r="H7" s="4">
        <v>694</v>
      </c>
      <c r="I7" s="4">
        <v>679</v>
      </c>
      <c r="J7" s="4">
        <v>694</v>
      </c>
      <c r="K7" s="4">
        <v>717</v>
      </c>
      <c r="L7" s="4">
        <v>701</v>
      </c>
      <c r="M7" s="42">
        <v>717</v>
      </c>
      <c r="N7" s="13">
        <f t="shared" si="0"/>
        <v>706.5</v>
      </c>
    </row>
    <row r="8" spans="1:14" ht="12" customHeight="1" x14ac:dyDescent="0.25">
      <c r="A8" s="7" t="str">
        <f>'Pregnant Women Participating'!A8</f>
        <v>Massachusetts</v>
      </c>
      <c r="B8" s="13">
        <v>5123</v>
      </c>
      <c r="C8" s="4">
        <v>5023</v>
      </c>
      <c r="D8" s="4">
        <v>4887</v>
      </c>
      <c r="E8" s="4">
        <v>4968</v>
      </c>
      <c r="F8" s="4">
        <v>4967</v>
      </c>
      <c r="G8" s="4">
        <v>4985</v>
      </c>
      <c r="H8" s="4">
        <v>4986</v>
      </c>
      <c r="I8" s="4">
        <v>5016</v>
      </c>
      <c r="J8" s="4">
        <v>4899</v>
      </c>
      <c r="K8" s="4">
        <v>4899</v>
      </c>
      <c r="L8" s="4">
        <v>4884</v>
      </c>
      <c r="M8" s="42">
        <v>4954</v>
      </c>
      <c r="N8" s="13">
        <f t="shared" si="0"/>
        <v>4965.916666666667</v>
      </c>
    </row>
    <row r="9" spans="1:14" ht="12" customHeight="1" x14ac:dyDescent="0.25">
      <c r="A9" s="7" t="str">
        <f>'Pregnant Women Participating'!A9</f>
        <v>New Hampshire</v>
      </c>
      <c r="B9" s="13">
        <v>495</v>
      </c>
      <c r="C9" s="4">
        <v>556</v>
      </c>
      <c r="D9" s="4">
        <v>566</v>
      </c>
      <c r="E9" s="4">
        <v>556</v>
      </c>
      <c r="F9" s="4">
        <v>533</v>
      </c>
      <c r="G9" s="4">
        <v>541</v>
      </c>
      <c r="H9" s="4">
        <v>547</v>
      </c>
      <c r="I9" s="4">
        <v>551</v>
      </c>
      <c r="J9" s="4">
        <v>554</v>
      </c>
      <c r="K9" s="4">
        <v>523</v>
      </c>
      <c r="L9" s="4">
        <v>512</v>
      </c>
      <c r="M9" s="42">
        <v>510</v>
      </c>
      <c r="N9" s="13">
        <f t="shared" si="0"/>
        <v>537</v>
      </c>
    </row>
    <row r="10" spans="1:14" ht="12" customHeight="1" x14ac:dyDescent="0.25">
      <c r="A10" s="7" t="str">
        <f>'Pregnant Women Participating'!A10</f>
        <v>New York</v>
      </c>
      <c r="B10" s="13">
        <v>15386</v>
      </c>
      <c r="C10" s="4">
        <v>15443</v>
      </c>
      <c r="D10" s="4">
        <v>15271</v>
      </c>
      <c r="E10" s="4">
        <v>15627</v>
      </c>
      <c r="F10" s="4">
        <v>15518</v>
      </c>
      <c r="G10" s="4">
        <v>15303</v>
      </c>
      <c r="H10" s="4">
        <v>15274</v>
      </c>
      <c r="I10" s="4">
        <v>15025</v>
      </c>
      <c r="J10" s="4">
        <v>14819</v>
      </c>
      <c r="K10" s="4">
        <v>14755</v>
      </c>
      <c r="L10" s="4">
        <v>14673</v>
      </c>
      <c r="M10" s="42">
        <v>14835</v>
      </c>
      <c r="N10" s="13">
        <f t="shared" si="0"/>
        <v>15160.75</v>
      </c>
    </row>
    <row r="11" spans="1:14" ht="12" customHeight="1" x14ac:dyDescent="0.25">
      <c r="A11" s="7" t="str">
        <f>'Pregnant Women Participating'!A11</f>
        <v>Rhode Island</v>
      </c>
      <c r="B11" s="13">
        <v>1118</v>
      </c>
      <c r="C11" s="4">
        <v>1158</v>
      </c>
      <c r="D11" s="4">
        <v>1169</v>
      </c>
      <c r="E11" s="4">
        <v>1156</v>
      </c>
      <c r="F11" s="4">
        <v>1169</v>
      </c>
      <c r="G11" s="4">
        <v>1153</v>
      </c>
      <c r="H11" s="4">
        <v>1174</v>
      </c>
      <c r="I11" s="4">
        <v>1176</v>
      </c>
      <c r="J11" s="4">
        <v>1095</v>
      </c>
      <c r="K11" s="4">
        <v>1100</v>
      </c>
      <c r="L11" s="4">
        <v>1071</v>
      </c>
      <c r="M11" s="42">
        <v>1058</v>
      </c>
      <c r="N11" s="13">
        <f t="shared" si="0"/>
        <v>1133.0833333333333</v>
      </c>
    </row>
    <row r="12" spans="1:14" ht="12" customHeight="1" x14ac:dyDescent="0.25">
      <c r="A12" s="7" t="str">
        <f>'Pregnant Women Participating'!A12</f>
        <v>Vermont</v>
      </c>
      <c r="B12" s="13">
        <v>381</v>
      </c>
      <c r="C12" s="4">
        <v>388</v>
      </c>
      <c r="D12" s="4">
        <v>373</v>
      </c>
      <c r="E12" s="4">
        <v>376</v>
      </c>
      <c r="F12" s="4">
        <v>395</v>
      </c>
      <c r="G12" s="4">
        <v>386</v>
      </c>
      <c r="H12" s="4">
        <v>379</v>
      </c>
      <c r="I12" s="4">
        <v>406</v>
      </c>
      <c r="J12" s="4">
        <v>378</v>
      </c>
      <c r="K12" s="4">
        <v>367</v>
      </c>
      <c r="L12" s="4">
        <v>375</v>
      </c>
      <c r="M12" s="42">
        <v>349</v>
      </c>
      <c r="N12" s="13">
        <f t="shared" si="0"/>
        <v>379.41666666666669</v>
      </c>
    </row>
    <row r="13" spans="1:14" ht="12" customHeight="1" x14ac:dyDescent="0.25">
      <c r="A13" s="7" t="str">
        <f>'Pregnant Women Participating'!A13</f>
        <v>Virgin Islands</v>
      </c>
      <c r="B13" s="13">
        <v>60</v>
      </c>
      <c r="C13" s="4">
        <v>59</v>
      </c>
      <c r="D13" s="4">
        <v>62</v>
      </c>
      <c r="E13" s="4">
        <v>58</v>
      </c>
      <c r="F13" s="4">
        <v>67</v>
      </c>
      <c r="G13" s="4">
        <v>80</v>
      </c>
      <c r="H13" s="4">
        <v>64</v>
      </c>
      <c r="I13" s="4">
        <v>61</v>
      </c>
      <c r="J13" s="4">
        <v>66</v>
      </c>
      <c r="K13" s="4">
        <v>57</v>
      </c>
      <c r="L13" s="4">
        <v>50</v>
      </c>
      <c r="M13" s="42">
        <v>59</v>
      </c>
      <c r="N13" s="13">
        <f t="shared" si="0"/>
        <v>61.916666666666664</v>
      </c>
    </row>
    <row r="14" spans="1:14" ht="12" customHeight="1" x14ac:dyDescent="0.25">
      <c r="A14" s="7" t="str">
        <f>'Pregnant Women Participating'!A14</f>
        <v>Indian Township, ME</v>
      </c>
      <c r="B14" s="13">
        <v>1</v>
      </c>
      <c r="C14" s="4">
        <v>2</v>
      </c>
      <c r="D14" s="4">
        <v>3</v>
      </c>
      <c r="E14" s="4">
        <v>3</v>
      </c>
      <c r="F14" s="4"/>
      <c r="G14" s="4"/>
      <c r="H14" s="4"/>
      <c r="I14" s="4"/>
      <c r="J14" s="4"/>
      <c r="K14" s="4"/>
      <c r="L14" s="4"/>
      <c r="M14" s="42"/>
      <c r="N14" s="13">
        <f t="shared" si="0"/>
        <v>2.25</v>
      </c>
    </row>
    <row r="15" spans="1:14" ht="12" customHeight="1" x14ac:dyDescent="0.25">
      <c r="A15" s="7" t="str">
        <f>'Pregnant Women Participating'!A15</f>
        <v>Pleasant Point, ME</v>
      </c>
      <c r="B15" s="13">
        <v>2</v>
      </c>
      <c r="C15" s="4">
        <v>2</v>
      </c>
      <c r="D15" s="4">
        <v>3</v>
      </c>
      <c r="E15" s="4">
        <v>3</v>
      </c>
      <c r="F15" s="4">
        <v>4</v>
      </c>
      <c r="G15" s="4">
        <v>5</v>
      </c>
      <c r="H15" s="4">
        <v>6</v>
      </c>
      <c r="I15" s="4">
        <v>4</v>
      </c>
      <c r="J15" s="4">
        <v>2</v>
      </c>
      <c r="K15" s="4">
        <v>2</v>
      </c>
      <c r="L15" s="4">
        <v>2</v>
      </c>
      <c r="M15" s="42">
        <v>2</v>
      </c>
      <c r="N15" s="13">
        <f t="shared" si="0"/>
        <v>3.0833333333333335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25097</v>
      </c>
      <c r="C16" s="15">
        <v>25262</v>
      </c>
      <c r="D16" s="15">
        <v>24986</v>
      </c>
      <c r="E16" s="15">
        <v>25412</v>
      </c>
      <c r="F16" s="15">
        <v>25287</v>
      </c>
      <c r="G16" s="15">
        <v>25115</v>
      </c>
      <c r="H16" s="15">
        <v>25098</v>
      </c>
      <c r="I16" s="15">
        <v>24865</v>
      </c>
      <c r="J16" s="15">
        <v>24394</v>
      </c>
      <c r="K16" s="15">
        <v>24326</v>
      </c>
      <c r="L16" s="15">
        <v>24146</v>
      </c>
      <c r="M16" s="41">
        <v>24420</v>
      </c>
      <c r="N16" s="16">
        <f t="shared" ref="N16:N102" si="1">IF(SUM(B16:M16)&gt;0,AVERAGE(B16:M16)," ")</f>
        <v>24867.333333333332</v>
      </c>
    </row>
    <row r="17" spans="1:14" ht="12" customHeight="1" x14ac:dyDescent="0.25">
      <c r="A17" s="7" t="str">
        <f>'Pregnant Women Participating'!A17</f>
        <v>Delaware</v>
      </c>
      <c r="B17" s="13">
        <v>1023</v>
      </c>
      <c r="C17" s="4">
        <v>1064</v>
      </c>
      <c r="D17" s="4">
        <v>1035</v>
      </c>
      <c r="E17" s="4">
        <v>1004</v>
      </c>
      <c r="F17" s="4">
        <v>1024</v>
      </c>
      <c r="G17" s="4">
        <v>997</v>
      </c>
      <c r="H17" s="4">
        <v>1042</v>
      </c>
      <c r="I17" s="4">
        <v>1091</v>
      </c>
      <c r="J17" s="4">
        <v>1050</v>
      </c>
      <c r="K17" s="4">
        <v>1078</v>
      </c>
      <c r="L17" s="4">
        <v>1038</v>
      </c>
      <c r="M17" s="42">
        <v>1035</v>
      </c>
      <c r="N17" s="13">
        <f t="shared" si="1"/>
        <v>1040.0833333333333</v>
      </c>
    </row>
    <row r="18" spans="1:14" ht="12" customHeight="1" x14ac:dyDescent="0.25">
      <c r="A18" s="7" t="str">
        <f>'Pregnant Women Participating'!A18</f>
        <v>District of Columbia</v>
      </c>
      <c r="B18" s="13">
        <v>613</v>
      </c>
      <c r="C18" s="4">
        <v>646</v>
      </c>
      <c r="D18" s="4">
        <v>652</v>
      </c>
      <c r="E18" s="4">
        <v>702</v>
      </c>
      <c r="F18" s="4">
        <v>667</v>
      </c>
      <c r="G18" s="4">
        <v>643</v>
      </c>
      <c r="H18" s="4">
        <v>621</v>
      </c>
      <c r="I18" s="4">
        <v>608</v>
      </c>
      <c r="J18" s="4">
        <v>589</v>
      </c>
      <c r="K18" s="4">
        <v>582</v>
      </c>
      <c r="L18" s="4">
        <v>582</v>
      </c>
      <c r="M18" s="42">
        <v>607</v>
      </c>
      <c r="N18" s="13">
        <f t="shared" si="1"/>
        <v>626</v>
      </c>
    </row>
    <row r="19" spans="1:14" ht="12" customHeight="1" x14ac:dyDescent="0.25">
      <c r="A19" s="7" t="str">
        <f>'Pregnant Women Participating'!A19</f>
        <v>Maryland</v>
      </c>
      <c r="B19" s="13">
        <v>5295</v>
      </c>
      <c r="C19" s="4">
        <v>5358</v>
      </c>
      <c r="D19" s="4">
        <v>5315</v>
      </c>
      <c r="E19" s="4">
        <v>5326</v>
      </c>
      <c r="F19" s="4">
        <v>5378</v>
      </c>
      <c r="G19" s="4">
        <v>5243</v>
      </c>
      <c r="H19" s="4">
        <v>5222</v>
      </c>
      <c r="I19" s="4">
        <v>5182</v>
      </c>
      <c r="J19" s="4">
        <v>5140</v>
      </c>
      <c r="K19" s="4">
        <v>5115</v>
      </c>
      <c r="L19" s="4">
        <v>5093</v>
      </c>
      <c r="M19" s="42">
        <v>5151</v>
      </c>
      <c r="N19" s="13">
        <f t="shared" si="1"/>
        <v>5234.833333333333</v>
      </c>
    </row>
    <row r="20" spans="1:14" ht="12" customHeight="1" x14ac:dyDescent="0.25">
      <c r="A20" s="7" t="str">
        <f>'Pregnant Women Participating'!A20</f>
        <v>New Jersey</v>
      </c>
      <c r="B20" s="13">
        <v>6437</v>
      </c>
      <c r="C20" s="4">
        <v>6621</v>
      </c>
      <c r="D20" s="4">
        <v>6409</v>
      </c>
      <c r="E20" s="4">
        <v>6338</v>
      </c>
      <c r="F20" s="4">
        <v>6405</v>
      </c>
      <c r="G20" s="4">
        <v>6510</v>
      </c>
      <c r="H20" s="4">
        <v>6472</v>
      </c>
      <c r="I20" s="4">
        <v>6528</v>
      </c>
      <c r="J20" s="4">
        <v>6461</v>
      </c>
      <c r="K20" s="4">
        <v>6402</v>
      </c>
      <c r="L20" s="4">
        <v>6528</v>
      </c>
      <c r="M20" s="42">
        <v>6557</v>
      </c>
      <c r="N20" s="13">
        <f t="shared" si="1"/>
        <v>6472.333333333333</v>
      </c>
    </row>
    <row r="21" spans="1:14" ht="12" customHeight="1" x14ac:dyDescent="0.25">
      <c r="A21" s="7" t="str">
        <f>'Pregnant Women Participating'!A21</f>
        <v>Pennsylvania</v>
      </c>
      <c r="B21" s="13">
        <v>15549</v>
      </c>
      <c r="C21" s="4">
        <v>15611</v>
      </c>
      <c r="D21" s="4">
        <v>15390</v>
      </c>
      <c r="E21" s="4">
        <v>15719</v>
      </c>
      <c r="F21" s="4">
        <v>15599</v>
      </c>
      <c r="G21" s="4">
        <v>15410</v>
      </c>
      <c r="H21" s="4">
        <v>15452</v>
      </c>
      <c r="I21" s="4">
        <v>15333</v>
      </c>
      <c r="J21" s="4">
        <v>15066</v>
      </c>
      <c r="K21" s="4">
        <v>15116</v>
      </c>
      <c r="L21" s="4">
        <v>15069</v>
      </c>
      <c r="M21" s="42">
        <v>15227</v>
      </c>
      <c r="N21" s="13">
        <f t="shared" si="1"/>
        <v>15378.416666666666</v>
      </c>
    </row>
    <row r="22" spans="1:14" ht="12" customHeight="1" x14ac:dyDescent="0.25">
      <c r="A22" s="7" t="str">
        <f>'Pregnant Women Participating'!A22</f>
        <v>Puerto Rico</v>
      </c>
      <c r="B22" s="13">
        <v>5297</v>
      </c>
      <c r="C22" s="4">
        <v>5354</v>
      </c>
      <c r="D22" s="4">
        <v>5344</v>
      </c>
      <c r="E22" s="4">
        <v>5447</v>
      </c>
      <c r="F22" s="4">
        <v>5468</v>
      </c>
      <c r="G22" s="4">
        <v>5229</v>
      </c>
      <c r="H22" s="4">
        <v>5057</v>
      </c>
      <c r="I22" s="4">
        <v>5039</v>
      </c>
      <c r="J22" s="4">
        <v>4923</v>
      </c>
      <c r="K22" s="4">
        <v>4773</v>
      </c>
      <c r="L22" s="4">
        <v>4752</v>
      </c>
      <c r="M22" s="42">
        <v>4846</v>
      </c>
      <c r="N22" s="13">
        <f t="shared" si="1"/>
        <v>5127.416666666667</v>
      </c>
    </row>
    <row r="23" spans="1:14" ht="12" customHeight="1" x14ac:dyDescent="0.25">
      <c r="A23" s="7" t="str">
        <f>'Pregnant Women Participating'!A23</f>
        <v>Virginia</v>
      </c>
      <c r="B23" s="13">
        <v>7227</v>
      </c>
      <c r="C23" s="4">
        <v>7064</v>
      </c>
      <c r="D23" s="4">
        <v>6897</v>
      </c>
      <c r="E23" s="4">
        <v>6930</v>
      </c>
      <c r="F23" s="4">
        <v>7111</v>
      </c>
      <c r="G23" s="4">
        <v>7064</v>
      </c>
      <c r="H23" s="4">
        <v>7149</v>
      </c>
      <c r="I23" s="4">
        <v>7117</v>
      </c>
      <c r="J23" s="4">
        <v>6972</v>
      </c>
      <c r="K23" s="4">
        <v>6942</v>
      </c>
      <c r="L23" s="4">
        <v>7007</v>
      </c>
      <c r="M23" s="42">
        <v>7040</v>
      </c>
      <c r="N23" s="13">
        <f t="shared" si="1"/>
        <v>7043.333333333333</v>
      </c>
    </row>
    <row r="24" spans="1:14" ht="12" customHeight="1" x14ac:dyDescent="0.25">
      <c r="A24" s="7" t="str">
        <f>'Pregnant Women Participating'!A24</f>
        <v>West Virginia</v>
      </c>
      <c r="B24" s="13">
        <v>2701</v>
      </c>
      <c r="C24" s="4">
        <v>2700</v>
      </c>
      <c r="D24" s="4">
        <v>2594</v>
      </c>
      <c r="E24" s="4">
        <v>2543</v>
      </c>
      <c r="F24" s="4">
        <v>2503</v>
      </c>
      <c r="G24" s="4">
        <v>2489</v>
      </c>
      <c r="H24" s="4">
        <v>2480</v>
      </c>
      <c r="I24" s="4">
        <v>2434</v>
      </c>
      <c r="J24" s="4">
        <v>2448</v>
      </c>
      <c r="K24" s="4">
        <v>2432</v>
      </c>
      <c r="L24" s="4">
        <v>2486</v>
      </c>
      <c r="M24" s="42">
        <v>2479</v>
      </c>
      <c r="N24" s="13">
        <f t="shared" si="1"/>
        <v>2524.0833333333335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44142</v>
      </c>
      <c r="C25" s="15">
        <v>44418</v>
      </c>
      <c r="D25" s="15">
        <v>43636</v>
      </c>
      <c r="E25" s="15">
        <v>44009</v>
      </c>
      <c r="F25" s="15">
        <v>44155</v>
      </c>
      <c r="G25" s="15">
        <v>43585</v>
      </c>
      <c r="H25" s="15">
        <v>43495</v>
      </c>
      <c r="I25" s="15">
        <v>43332</v>
      </c>
      <c r="J25" s="15">
        <v>42649</v>
      </c>
      <c r="K25" s="15">
        <v>42440</v>
      </c>
      <c r="L25" s="15">
        <v>42555</v>
      </c>
      <c r="M25" s="41">
        <v>42942</v>
      </c>
      <c r="N25" s="16">
        <f t="shared" si="1"/>
        <v>43446.5</v>
      </c>
    </row>
    <row r="26" spans="1:14" ht="12" customHeight="1" x14ac:dyDescent="0.25">
      <c r="A26" s="7" t="str">
        <f>'Pregnant Women Participating'!A26</f>
        <v>Alabama</v>
      </c>
      <c r="B26" s="13">
        <v>9399</v>
      </c>
      <c r="C26" s="4">
        <v>9537</v>
      </c>
      <c r="D26" s="4">
        <v>9517</v>
      </c>
      <c r="E26" s="4">
        <v>9572</v>
      </c>
      <c r="F26" s="4">
        <v>9568</v>
      </c>
      <c r="G26" s="4">
        <v>9335</v>
      </c>
      <c r="H26" s="4">
        <v>9250</v>
      </c>
      <c r="I26" s="4">
        <v>9085</v>
      </c>
      <c r="J26" s="4">
        <v>8798</v>
      </c>
      <c r="K26" s="4">
        <v>8701</v>
      </c>
      <c r="L26" s="4">
        <v>8815</v>
      </c>
      <c r="M26" s="42">
        <v>8904</v>
      </c>
      <c r="N26" s="13">
        <f t="shared" si="1"/>
        <v>9206.75</v>
      </c>
    </row>
    <row r="27" spans="1:14" ht="12" customHeight="1" x14ac:dyDescent="0.25">
      <c r="A27" s="7" t="str">
        <f>'Pregnant Women Participating'!A27</f>
        <v>Florida</v>
      </c>
      <c r="B27" s="13">
        <v>19467</v>
      </c>
      <c r="C27" s="4">
        <v>19585</v>
      </c>
      <c r="D27" s="4">
        <v>19514</v>
      </c>
      <c r="E27" s="4">
        <v>19920</v>
      </c>
      <c r="F27" s="4">
        <v>20149</v>
      </c>
      <c r="G27" s="4">
        <v>20685</v>
      </c>
      <c r="H27" s="4">
        <v>19632</v>
      </c>
      <c r="I27" s="4">
        <v>19237</v>
      </c>
      <c r="J27" s="4">
        <v>18682</v>
      </c>
      <c r="K27" s="4">
        <v>18114</v>
      </c>
      <c r="L27" s="4">
        <v>17966</v>
      </c>
      <c r="M27" s="42">
        <v>18214</v>
      </c>
      <c r="N27" s="13">
        <f t="shared" si="1"/>
        <v>19263.75</v>
      </c>
    </row>
    <row r="28" spans="1:14" ht="12" customHeight="1" x14ac:dyDescent="0.25">
      <c r="A28" s="7" t="str">
        <f>'Pregnant Women Participating'!A28</f>
        <v>Georgia</v>
      </c>
      <c r="B28" s="13">
        <v>13279</v>
      </c>
      <c r="C28" s="4">
        <v>13571</v>
      </c>
      <c r="D28" s="4">
        <v>13513</v>
      </c>
      <c r="E28" s="4">
        <v>13447</v>
      </c>
      <c r="F28" s="4">
        <v>13604</v>
      </c>
      <c r="G28" s="4">
        <v>13381</v>
      </c>
      <c r="H28" s="4">
        <v>13104</v>
      </c>
      <c r="I28" s="4">
        <v>13015</v>
      </c>
      <c r="J28" s="4">
        <v>12705</v>
      </c>
      <c r="K28" s="4">
        <v>12611</v>
      </c>
      <c r="L28" s="4">
        <v>12763</v>
      </c>
      <c r="M28" s="42">
        <v>12921</v>
      </c>
      <c r="N28" s="13">
        <f t="shared" si="1"/>
        <v>13159.5</v>
      </c>
    </row>
    <row r="29" spans="1:14" ht="12" customHeight="1" x14ac:dyDescent="0.25">
      <c r="A29" s="7" t="str">
        <f>'Pregnant Women Participating'!A29</f>
        <v>Kentucky</v>
      </c>
      <c r="B29" s="13">
        <v>7143</v>
      </c>
      <c r="C29" s="4">
        <v>7022</v>
      </c>
      <c r="D29" s="4">
        <v>6836</v>
      </c>
      <c r="E29" s="4">
        <v>6778</v>
      </c>
      <c r="F29" s="4">
        <v>6855</v>
      </c>
      <c r="G29" s="4">
        <v>6819</v>
      </c>
      <c r="H29" s="4">
        <v>6762</v>
      </c>
      <c r="I29" s="4">
        <v>6675</v>
      </c>
      <c r="J29" s="4">
        <v>6622</v>
      </c>
      <c r="K29" s="4">
        <v>6590</v>
      </c>
      <c r="L29" s="4">
        <v>6544</v>
      </c>
      <c r="M29" s="42">
        <v>6684</v>
      </c>
      <c r="N29" s="13">
        <f t="shared" si="1"/>
        <v>6777.5</v>
      </c>
    </row>
    <row r="30" spans="1:14" ht="12" customHeight="1" x14ac:dyDescent="0.25">
      <c r="A30" s="7" t="str">
        <f>'Pregnant Women Participating'!A30</f>
        <v>Mississippi</v>
      </c>
      <c r="B30" s="13">
        <v>5394</v>
      </c>
      <c r="C30" s="4">
        <v>5671</v>
      </c>
      <c r="D30" s="4">
        <v>5621</v>
      </c>
      <c r="E30" s="4">
        <v>5461</v>
      </c>
      <c r="F30" s="4">
        <v>5548</v>
      </c>
      <c r="G30" s="4">
        <v>5411</v>
      </c>
      <c r="H30" s="4">
        <v>5421</v>
      </c>
      <c r="I30" s="4">
        <v>5291</v>
      </c>
      <c r="J30" s="4">
        <v>5179</v>
      </c>
      <c r="K30" s="4">
        <v>5151</v>
      </c>
      <c r="L30" s="4">
        <v>5118</v>
      </c>
      <c r="M30" s="42">
        <v>5019</v>
      </c>
      <c r="N30" s="13">
        <f t="shared" si="1"/>
        <v>5357.083333333333</v>
      </c>
    </row>
    <row r="31" spans="1:14" ht="12" customHeight="1" x14ac:dyDescent="0.25">
      <c r="A31" s="7" t="str">
        <f>'Pregnant Women Participating'!A31</f>
        <v>North Carolina</v>
      </c>
      <c r="B31" s="13">
        <v>13161</v>
      </c>
      <c r="C31" s="4">
        <v>13143</v>
      </c>
      <c r="D31" s="4">
        <v>13051</v>
      </c>
      <c r="E31" s="4">
        <v>13378</v>
      </c>
      <c r="F31" s="4">
        <v>13219</v>
      </c>
      <c r="G31" s="4">
        <v>13042</v>
      </c>
      <c r="H31" s="4">
        <v>13010</v>
      </c>
      <c r="I31" s="4">
        <v>12802</v>
      </c>
      <c r="J31" s="4">
        <v>12836</v>
      </c>
      <c r="K31" s="4">
        <v>12928</v>
      </c>
      <c r="L31" s="4">
        <v>12975</v>
      </c>
      <c r="M31" s="42">
        <v>13199</v>
      </c>
      <c r="N31" s="13">
        <f t="shared" si="1"/>
        <v>13062</v>
      </c>
    </row>
    <row r="32" spans="1:14" ht="12" customHeight="1" x14ac:dyDescent="0.25">
      <c r="A32" s="7" t="str">
        <f>'Pregnant Women Participating'!A32</f>
        <v>South Carolina</v>
      </c>
      <c r="B32" s="13">
        <v>6654</v>
      </c>
      <c r="C32" s="4">
        <v>6733</v>
      </c>
      <c r="D32" s="4">
        <v>6641</v>
      </c>
      <c r="E32" s="4">
        <v>6825</v>
      </c>
      <c r="F32" s="4">
        <v>6823</v>
      </c>
      <c r="G32" s="4">
        <v>6694</v>
      </c>
      <c r="H32" s="4">
        <v>6575</v>
      </c>
      <c r="I32" s="4">
        <v>6386</v>
      </c>
      <c r="J32" s="4">
        <v>6306</v>
      </c>
      <c r="K32" s="4">
        <v>6247</v>
      </c>
      <c r="L32" s="4">
        <v>6226</v>
      </c>
      <c r="M32" s="42">
        <v>6347</v>
      </c>
      <c r="N32" s="13">
        <f t="shared" si="1"/>
        <v>6538.083333333333</v>
      </c>
    </row>
    <row r="33" spans="1:14" ht="12" customHeight="1" x14ac:dyDescent="0.25">
      <c r="A33" s="7" t="str">
        <f>'Pregnant Women Participating'!A33</f>
        <v>Tennessee</v>
      </c>
      <c r="B33" s="13">
        <v>9748</v>
      </c>
      <c r="C33" s="4">
        <v>9777</v>
      </c>
      <c r="D33" s="4">
        <v>9566</v>
      </c>
      <c r="E33" s="4">
        <v>9406</v>
      </c>
      <c r="F33" s="4">
        <v>9465</v>
      </c>
      <c r="G33" s="4">
        <v>9344</v>
      </c>
      <c r="H33" s="4">
        <v>9422</v>
      </c>
      <c r="I33" s="4">
        <v>9278</v>
      </c>
      <c r="J33" s="4">
        <v>9145</v>
      </c>
      <c r="K33" s="4">
        <v>9255</v>
      </c>
      <c r="L33" s="4">
        <v>9317</v>
      </c>
      <c r="M33" s="42">
        <v>9401</v>
      </c>
      <c r="N33" s="13">
        <f t="shared" si="1"/>
        <v>9427</v>
      </c>
    </row>
    <row r="34" spans="1:14" ht="12" customHeight="1" x14ac:dyDescent="0.25">
      <c r="A34" s="7" t="str">
        <f>'Pregnant Women Participating'!A34</f>
        <v>Choctaw Indians, MS</v>
      </c>
      <c r="B34" s="13">
        <v>42</v>
      </c>
      <c r="C34" s="4">
        <v>39</v>
      </c>
      <c r="D34" s="4">
        <v>44</v>
      </c>
      <c r="E34" s="4">
        <v>48</v>
      </c>
      <c r="F34" s="4">
        <v>45</v>
      </c>
      <c r="G34" s="4">
        <v>45</v>
      </c>
      <c r="H34" s="4">
        <v>53</v>
      </c>
      <c r="I34" s="4">
        <v>61</v>
      </c>
      <c r="J34" s="4">
        <v>60</v>
      </c>
      <c r="K34" s="4">
        <v>62</v>
      </c>
      <c r="L34" s="4">
        <v>63</v>
      </c>
      <c r="M34" s="42">
        <v>62</v>
      </c>
      <c r="N34" s="13">
        <f t="shared" si="1"/>
        <v>52</v>
      </c>
    </row>
    <row r="35" spans="1:14" ht="12" customHeight="1" x14ac:dyDescent="0.25">
      <c r="A35" s="7" t="str">
        <f>'Pregnant Women Participating'!A35</f>
        <v>Eastern Cherokee, NC</v>
      </c>
      <c r="B35" s="13">
        <v>16</v>
      </c>
      <c r="C35" s="4">
        <v>15</v>
      </c>
      <c r="D35" s="4">
        <v>17</v>
      </c>
      <c r="E35" s="4">
        <v>21</v>
      </c>
      <c r="F35" s="4">
        <v>21</v>
      </c>
      <c r="G35" s="4">
        <v>26</v>
      </c>
      <c r="H35" s="4">
        <v>24</v>
      </c>
      <c r="I35" s="4">
        <v>25</v>
      </c>
      <c r="J35" s="4">
        <v>28</v>
      </c>
      <c r="K35" s="4">
        <v>24</v>
      </c>
      <c r="L35" s="4">
        <v>21</v>
      </c>
      <c r="M35" s="42">
        <v>22</v>
      </c>
      <c r="N35" s="13">
        <f t="shared" si="1"/>
        <v>21.666666666666668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84303</v>
      </c>
      <c r="C36" s="15">
        <v>85093</v>
      </c>
      <c r="D36" s="15">
        <v>84320</v>
      </c>
      <c r="E36" s="15">
        <v>84856</v>
      </c>
      <c r="F36" s="15">
        <v>85297</v>
      </c>
      <c r="G36" s="15">
        <v>84782</v>
      </c>
      <c r="H36" s="15">
        <v>83253</v>
      </c>
      <c r="I36" s="15">
        <v>81855</v>
      </c>
      <c r="J36" s="15">
        <v>80361</v>
      </c>
      <c r="K36" s="15">
        <v>79683</v>
      </c>
      <c r="L36" s="15">
        <v>79808</v>
      </c>
      <c r="M36" s="41">
        <v>80773</v>
      </c>
      <c r="N36" s="16">
        <f t="shared" si="1"/>
        <v>82865.333333333328</v>
      </c>
    </row>
    <row r="37" spans="1:14" ht="12" customHeight="1" x14ac:dyDescent="0.25">
      <c r="A37" s="7" t="str">
        <f>'Pregnant Women Participating'!A37</f>
        <v>Illinois</v>
      </c>
      <c r="B37" s="13">
        <v>8955</v>
      </c>
      <c r="C37" s="4">
        <v>9055</v>
      </c>
      <c r="D37" s="4">
        <v>8954</v>
      </c>
      <c r="E37" s="4">
        <v>8775</v>
      </c>
      <c r="F37" s="4">
        <v>9101</v>
      </c>
      <c r="G37" s="4">
        <v>9063</v>
      </c>
      <c r="H37" s="4">
        <v>9026</v>
      </c>
      <c r="I37" s="4">
        <v>9043</v>
      </c>
      <c r="J37" s="4">
        <v>8956</v>
      </c>
      <c r="K37" s="4">
        <v>8926</v>
      </c>
      <c r="L37" s="4">
        <v>8981</v>
      </c>
      <c r="M37" s="42">
        <v>9070</v>
      </c>
      <c r="N37" s="13">
        <f t="shared" si="1"/>
        <v>8992.0833333333339</v>
      </c>
    </row>
    <row r="38" spans="1:14" ht="12" customHeight="1" x14ac:dyDescent="0.25">
      <c r="A38" s="7" t="str">
        <f>'Pregnant Women Participating'!A38</f>
        <v>Indiana</v>
      </c>
      <c r="B38" s="13">
        <v>9515</v>
      </c>
      <c r="C38" s="4">
        <v>9487</v>
      </c>
      <c r="D38" s="4">
        <v>9522</v>
      </c>
      <c r="E38" s="4">
        <v>9593</v>
      </c>
      <c r="F38" s="4">
        <v>9636</v>
      </c>
      <c r="G38" s="4">
        <v>9733</v>
      </c>
      <c r="H38" s="4">
        <v>9598</v>
      </c>
      <c r="I38" s="4">
        <v>9523</v>
      </c>
      <c r="J38" s="4">
        <v>9341</v>
      </c>
      <c r="K38" s="4">
        <v>9347</v>
      </c>
      <c r="L38" s="4">
        <v>9268</v>
      </c>
      <c r="M38" s="42">
        <v>9385</v>
      </c>
      <c r="N38" s="13">
        <f t="shared" si="1"/>
        <v>9495.6666666666661</v>
      </c>
    </row>
    <row r="39" spans="1:14" ht="12" customHeight="1" x14ac:dyDescent="0.25">
      <c r="A39" s="7" t="str">
        <f>'Pregnant Women Participating'!A39</f>
        <v>Iowa</v>
      </c>
      <c r="B39" s="13">
        <v>3311</v>
      </c>
      <c r="C39" s="4">
        <v>3355</v>
      </c>
      <c r="D39" s="4">
        <v>3217</v>
      </c>
      <c r="E39" s="4">
        <v>4043</v>
      </c>
      <c r="F39" s="4">
        <v>4042</v>
      </c>
      <c r="G39" s="4">
        <v>3967</v>
      </c>
      <c r="H39" s="4">
        <v>3998</v>
      </c>
      <c r="I39" s="4">
        <v>4011</v>
      </c>
      <c r="J39" s="4">
        <v>3964</v>
      </c>
      <c r="K39" s="4">
        <v>4032</v>
      </c>
      <c r="L39" s="4">
        <v>3951</v>
      </c>
      <c r="M39" s="42">
        <v>3960</v>
      </c>
      <c r="N39" s="13">
        <f t="shared" si="1"/>
        <v>3820.9166666666665</v>
      </c>
    </row>
    <row r="40" spans="1:14" ht="12" customHeight="1" x14ac:dyDescent="0.25">
      <c r="A40" s="7" t="str">
        <f>'Pregnant Women Participating'!A40</f>
        <v>Michigan</v>
      </c>
      <c r="B40" s="13">
        <v>11302</v>
      </c>
      <c r="C40" s="4">
        <v>11222</v>
      </c>
      <c r="D40" s="4">
        <v>10872</v>
      </c>
      <c r="E40" s="4">
        <v>10519</v>
      </c>
      <c r="F40" s="4">
        <v>10709</v>
      </c>
      <c r="G40" s="4">
        <v>10507</v>
      </c>
      <c r="H40" s="4">
        <v>10439</v>
      </c>
      <c r="I40" s="4">
        <v>10672</v>
      </c>
      <c r="J40" s="4">
        <v>10567</v>
      </c>
      <c r="K40" s="4">
        <v>10566</v>
      </c>
      <c r="L40" s="4">
        <v>10616</v>
      </c>
      <c r="M40" s="42">
        <v>10721</v>
      </c>
      <c r="N40" s="13">
        <f t="shared" si="1"/>
        <v>10726</v>
      </c>
    </row>
    <row r="41" spans="1:14" ht="12" customHeight="1" x14ac:dyDescent="0.25">
      <c r="A41" s="7" t="str">
        <f>'Pregnant Women Participating'!A41</f>
        <v>Minnesota</v>
      </c>
      <c r="B41" s="13">
        <v>4476</v>
      </c>
      <c r="C41" s="4">
        <v>4418</v>
      </c>
      <c r="D41" s="4">
        <v>4364</v>
      </c>
      <c r="E41" s="4">
        <v>4384</v>
      </c>
      <c r="F41" s="4">
        <v>4346</v>
      </c>
      <c r="G41" s="4">
        <v>4214</v>
      </c>
      <c r="H41" s="4">
        <v>4249</v>
      </c>
      <c r="I41" s="4">
        <v>4235</v>
      </c>
      <c r="J41" s="4">
        <v>4202</v>
      </c>
      <c r="K41" s="4">
        <v>4257</v>
      </c>
      <c r="L41" s="4">
        <v>4331</v>
      </c>
      <c r="M41" s="42">
        <v>4336</v>
      </c>
      <c r="N41" s="13">
        <f t="shared" si="1"/>
        <v>4317.666666666667</v>
      </c>
    </row>
    <row r="42" spans="1:14" ht="12" customHeight="1" x14ac:dyDescent="0.25">
      <c r="A42" s="7" t="str">
        <f>'Pregnant Women Participating'!A42</f>
        <v>Ohio</v>
      </c>
      <c r="B42" s="13">
        <v>14344</v>
      </c>
      <c r="C42" s="4">
        <v>14458</v>
      </c>
      <c r="D42" s="4">
        <v>14060</v>
      </c>
      <c r="E42" s="4">
        <v>14428</v>
      </c>
      <c r="F42" s="4">
        <v>14149</v>
      </c>
      <c r="G42" s="4">
        <v>13921</v>
      </c>
      <c r="H42" s="4">
        <v>13863</v>
      </c>
      <c r="I42" s="4">
        <v>13736</v>
      </c>
      <c r="J42" s="4">
        <v>13459</v>
      </c>
      <c r="K42" s="4">
        <v>13623</v>
      </c>
      <c r="L42" s="4">
        <v>13603</v>
      </c>
      <c r="M42" s="42">
        <v>13712</v>
      </c>
      <c r="N42" s="13">
        <f t="shared" si="1"/>
        <v>13946.333333333334</v>
      </c>
    </row>
    <row r="43" spans="1:14" ht="12" customHeight="1" x14ac:dyDescent="0.25">
      <c r="A43" s="7" t="str">
        <f>'Pregnant Women Participating'!A43</f>
        <v>Wisconsin</v>
      </c>
      <c r="B43" s="13">
        <v>5249</v>
      </c>
      <c r="C43" s="4">
        <v>5268</v>
      </c>
      <c r="D43" s="4">
        <v>5168</v>
      </c>
      <c r="E43" s="4">
        <v>5161</v>
      </c>
      <c r="F43" s="4">
        <v>5051</v>
      </c>
      <c r="G43" s="4">
        <v>4979</v>
      </c>
      <c r="H43" s="4">
        <v>4969</v>
      </c>
      <c r="I43" s="4">
        <v>4987</v>
      </c>
      <c r="J43" s="4">
        <v>4993</v>
      </c>
      <c r="K43" s="4">
        <v>5064</v>
      </c>
      <c r="L43" s="4">
        <v>5073</v>
      </c>
      <c r="M43" s="42">
        <v>5045</v>
      </c>
      <c r="N43" s="13">
        <f t="shared" si="1"/>
        <v>5083.916666666667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57152</v>
      </c>
      <c r="C44" s="15">
        <v>57263</v>
      </c>
      <c r="D44" s="15">
        <v>56157</v>
      </c>
      <c r="E44" s="15">
        <v>56903</v>
      </c>
      <c r="F44" s="15">
        <v>57034</v>
      </c>
      <c r="G44" s="15">
        <v>56384</v>
      </c>
      <c r="H44" s="15">
        <v>56142</v>
      </c>
      <c r="I44" s="15">
        <v>56207</v>
      </c>
      <c r="J44" s="15">
        <v>55482</v>
      </c>
      <c r="K44" s="15">
        <v>55815</v>
      </c>
      <c r="L44" s="15">
        <v>55823</v>
      </c>
      <c r="M44" s="41">
        <v>56229</v>
      </c>
      <c r="N44" s="16">
        <f t="shared" si="1"/>
        <v>56382.583333333336</v>
      </c>
    </row>
    <row r="45" spans="1:14" ht="12" customHeight="1" x14ac:dyDescent="0.25">
      <c r="A45" s="7" t="str">
        <f>'Pregnant Women Participating'!A45</f>
        <v>Arizona</v>
      </c>
      <c r="B45" s="13">
        <v>8025</v>
      </c>
      <c r="C45" s="4">
        <v>8025</v>
      </c>
      <c r="D45" s="4">
        <v>8001</v>
      </c>
      <c r="E45" s="4">
        <v>8247</v>
      </c>
      <c r="F45" s="4">
        <v>8159</v>
      </c>
      <c r="G45" s="4">
        <v>7951</v>
      </c>
      <c r="H45" s="4">
        <v>7915</v>
      </c>
      <c r="I45" s="4">
        <v>7872</v>
      </c>
      <c r="J45" s="4">
        <v>7670</v>
      </c>
      <c r="K45" s="4">
        <v>7760</v>
      </c>
      <c r="L45" s="4">
        <v>7764</v>
      </c>
      <c r="M45" s="42">
        <v>7741</v>
      </c>
      <c r="N45" s="13">
        <f t="shared" si="1"/>
        <v>7927.5</v>
      </c>
    </row>
    <row r="46" spans="1:14" ht="12" customHeight="1" x14ac:dyDescent="0.25">
      <c r="A46" s="7" t="str">
        <f>'Pregnant Women Participating'!A46</f>
        <v>Arkansas</v>
      </c>
      <c r="B46" s="13">
        <v>5396</v>
      </c>
      <c r="C46" s="4">
        <v>5434</v>
      </c>
      <c r="D46" s="4">
        <v>5358</v>
      </c>
      <c r="E46" s="4">
        <v>5505</v>
      </c>
      <c r="F46" s="4">
        <v>5487</v>
      </c>
      <c r="G46" s="4">
        <v>5416</v>
      </c>
      <c r="H46" s="4">
        <v>5466</v>
      </c>
      <c r="I46" s="4">
        <v>5330</v>
      </c>
      <c r="J46" s="4">
        <v>5267</v>
      </c>
      <c r="K46" s="4">
        <v>5151</v>
      </c>
      <c r="L46" s="4">
        <v>5193</v>
      </c>
      <c r="M46" s="42">
        <v>5229</v>
      </c>
      <c r="N46" s="13">
        <f t="shared" si="1"/>
        <v>5352.666666666667</v>
      </c>
    </row>
    <row r="47" spans="1:14" ht="12" customHeight="1" x14ac:dyDescent="0.25">
      <c r="A47" s="7" t="str">
        <f>'Pregnant Women Participating'!A47</f>
        <v>Louisiana</v>
      </c>
      <c r="B47" s="13">
        <v>10333</v>
      </c>
      <c r="C47" s="4">
        <v>10548</v>
      </c>
      <c r="D47" s="4">
        <v>10501</v>
      </c>
      <c r="E47" s="4">
        <v>10496</v>
      </c>
      <c r="F47" s="4">
        <v>10333</v>
      </c>
      <c r="G47" s="4">
        <v>10017</v>
      </c>
      <c r="H47" s="4">
        <v>10044</v>
      </c>
      <c r="I47" s="4">
        <v>9785</v>
      </c>
      <c r="J47" s="4">
        <v>9395</v>
      </c>
      <c r="K47" s="4">
        <v>9312</v>
      </c>
      <c r="L47" s="4">
        <v>9381</v>
      </c>
      <c r="M47" s="42">
        <v>9504</v>
      </c>
      <c r="N47" s="13">
        <f t="shared" si="1"/>
        <v>9970.75</v>
      </c>
    </row>
    <row r="48" spans="1:14" ht="12" customHeight="1" x14ac:dyDescent="0.25">
      <c r="A48" s="7" t="str">
        <f>'Pregnant Women Participating'!A48</f>
        <v>New Mexico</v>
      </c>
      <c r="B48" s="13">
        <v>2249</v>
      </c>
      <c r="C48" s="4">
        <v>2208</v>
      </c>
      <c r="D48" s="4">
        <v>2235</v>
      </c>
      <c r="E48" s="4">
        <v>2255</v>
      </c>
      <c r="F48" s="4">
        <v>2248</v>
      </c>
      <c r="G48" s="4">
        <v>2126</v>
      </c>
      <c r="H48" s="4">
        <v>2181</v>
      </c>
      <c r="I48" s="4">
        <v>2164</v>
      </c>
      <c r="J48" s="4">
        <v>2123</v>
      </c>
      <c r="K48" s="4">
        <v>2184</v>
      </c>
      <c r="L48" s="4">
        <v>2248</v>
      </c>
      <c r="M48" s="42">
        <v>2258</v>
      </c>
      <c r="N48" s="13">
        <f t="shared" si="1"/>
        <v>2206.5833333333335</v>
      </c>
    </row>
    <row r="49" spans="1:14" ht="12" customHeight="1" x14ac:dyDescent="0.25">
      <c r="A49" s="7" t="str">
        <f>'Pregnant Women Participating'!A49</f>
        <v>Oklahoma</v>
      </c>
      <c r="B49" s="13">
        <v>3610</v>
      </c>
      <c r="C49" s="4">
        <v>3682</v>
      </c>
      <c r="D49" s="4">
        <v>3650</v>
      </c>
      <c r="E49" s="4">
        <v>3707</v>
      </c>
      <c r="F49" s="4">
        <v>3688</v>
      </c>
      <c r="G49" s="4">
        <v>3571</v>
      </c>
      <c r="H49" s="4">
        <v>3531</v>
      </c>
      <c r="I49" s="4">
        <v>3426</v>
      </c>
      <c r="J49" s="4">
        <v>3329</v>
      </c>
      <c r="K49" s="4">
        <v>3225</v>
      </c>
      <c r="L49" s="4">
        <v>3319</v>
      </c>
      <c r="M49" s="42">
        <v>3471</v>
      </c>
      <c r="N49" s="13">
        <f t="shared" si="1"/>
        <v>3517.4166666666665</v>
      </c>
    </row>
    <row r="50" spans="1:14" ht="12" customHeight="1" x14ac:dyDescent="0.25">
      <c r="A50" s="7" t="str">
        <f>'Pregnant Women Participating'!A50</f>
        <v>Texas</v>
      </c>
      <c r="B50" s="13">
        <v>34143</v>
      </c>
      <c r="C50" s="4">
        <v>34846</v>
      </c>
      <c r="D50" s="4">
        <v>34991</v>
      </c>
      <c r="E50" s="4">
        <v>35885</v>
      </c>
      <c r="F50" s="4">
        <v>36143</v>
      </c>
      <c r="G50" s="4">
        <v>35310</v>
      </c>
      <c r="H50" s="4">
        <v>35395</v>
      </c>
      <c r="I50" s="4">
        <v>34688</v>
      </c>
      <c r="J50" s="4">
        <v>33959</v>
      </c>
      <c r="K50" s="4">
        <v>33547</v>
      </c>
      <c r="L50" s="4">
        <v>33687</v>
      </c>
      <c r="M50" s="42">
        <v>34116</v>
      </c>
      <c r="N50" s="13">
        <f t="shared" si="1"/>
        <v>34725.833333333336</v>
      </c>
    </row>
    <row r="51" spans="1:14" ht="12" customHeight="1" x14ac:dyDescent="0.25">
      <c r="A51" s="7" t="str">
        <f>'Pregnant Women Participating'!A51</f>
        <v>Utah</v>
      </c>
      <c r="B51" s="13">
        <v>2216</v>
      </c>
      <c r="C51" s="4">
        <v>2190</v>
      </c>
      <c r="D51" s="4">
        <v>2153</v>
      </c>
      <c r="E51" s="4">
        <v>2158</v>
      </c>
      <c r="F51" s="4">
        <v>2147</v>
      </c>
      <c r="G51" s="4">
        <v>2116</v>
      </c>
      <c r="H51" s="4">
        <v>2159</v>
      </c>
      <c r="I51" s="4">
        <v>2181</v>
      </c>
      <c r="J51" s="4">
        <v>2150</v>
      </c>
      <c r="K51" s="4">
        <v>2117</v>
      </c>
      <c r="L51" s="4">
        <v>2241</v>
      </c>
      <c r="M51" s="42">
        <v>2242</v>
      </c>
      <c r="N51" s="13">
        <f t="shared" si="1"/>
        <v>2172.5</v>
      </c>
    </row>
    <row r="52" spans="1:14" ht="12" customHeight="1" x14ac:dyDescent="0.25">
      <c r="A52" s="7" t="str">
        <f>'Pregnant Women Participating'!A52</f>
        <v>Inter-Tribal Council, AZ</v>
      </c>
      <c r="B52" s="13">
        <v>333</v>
      </c>
      <c r="C52" s="4">
        <v>315</v>
      </c>
      <c r="D52" s="4">
        <v>349</v>
      </c>
      <c r="E52" s="4">
        <v>362</v>
      </c>
      <c r="F52" s="4">
        <v>356</v>
      </c>
      <c r="G52" s="4">
        <v>355</v>
      </c>
      <c r="H52" s="4">
        <v>355</v>
      </c>
      <c r="I52" s="4">
        <v>359</v>
      </c>
      <c r="J52" s="4">
        <v>349</v>
      </c>
      <c r="K52" s="4">
        <v>340</v>
      </c>
      <c r="L52" s="4">
        <v>359</v>
      </c>
      <c r="M52" s="42">
        <v>362</v>
      </c>
      <c r="N52" s="13">
        <f t="shared" si="1"/>
        <v>349.5</v>
      </c>
    </row>
    <row r="53" spans="1:14" ht="12" customHeight="1" x14ac:dyDescent="0.25">
      <c r="A53" s="7" t="str">
        <f>'Pregnant Women Participating'!A53</f>
        <v>Navajo Nation, AZ</v>
      </c>
      <c r="B53" s="13">
        <v>187</v>
      </c>
      <c r="C53" s="4">
        <v>188</v>
      </c>
      <c r="D53" s="4">
        <v>187</v>
      </c>
      <c r="E53" s="4">
        <v>176</v>
      </c>
      <c r="F53" s="4">
        <v>167</v>
      </c>
      <c r="G53" s="4">
        <v>171</v>
      </c>
      <c r="H53" s="4">
        <v>176</v>
      </c>
      <c r="I53" s="4">
        <v>170</v>
      </c>
      <c r="J53" s="4">
        <v>169</v>
      </c>
      <c r="K53" s="4">
        <v>164</v>
      </c>
      <c r="L53" s="4">
        <v>155</v>
      </c>
      <c r="M53" s="42">
        <v>161</v>
      </c>
      <c r="N53" s="13">
        <f t="shared" si="1"/>
        <v>172.58333333333334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11</v>
      </c>
      <c r="C54" s="4">
        <v>13</v>
      </c>
      <c r="D54" s="4">
        <v>16</v>
      </c>
      <c r="E54" s="4">
        <v>23</v>
      </c>
      <c r="F54" s="4">
        <v>21</v>
      </c>
      <c r="G54" s="4">
        <v>18</v>
      </c>
      <c r="H54" s="4">
        <v>13</v>
      </c>
      <c r="I54" s="4">
        <v>12</v>
      </c>
      <c r="J54" s="4">
        <v>12</v>
      </c>
      <c r="K54" s="4">
        <v>10</v>
      </c>
      <c r="L54" s="4">
        <v>12</v>
      </c>
      <c r="M54" s="42">
        <v>12</v>
      </c>
      <c r="N54" s="13">
        <f t="shared" si="1"/>
        <v>14.416666666666666</v>
      </c>
    </row>
    <row r="55" spans="1:14" ht="12" customHeight="1" x14ac:dyDescent="0.25">
      <c r="A55" s="7" t="str">
        <f>'Pregnant Women Participating'!A55</f>
        <v>Eight Northern Pueblos, NM</v>
      </c>
      <c r="B55" s="13">
        <v>23</v>
      </c>
      <c r="C55" s="4">
        <v>24</v>
      </c>
      <c r="D55" s="4">
        <v>23</v>
      </c>
      <c r="E55" s="4">
        <v>20</v>
      </c>
      <c r="F55" s="4">
        <v>18</v>
      </c>
      <c r="G55" s="4">
        <v>16</v>
      </c>
      <c r="H55" s="4">
        <v>19</v>
      </c>
      <c r="I55" s="4">
        <v>15</v>
      </c>
      <c r="J55" s="4">
        <v>13</v>
      </c>
      <c r="K55" s="4">
        <v>16</v>
      </c>
      <c r="L55" s="4">
        <v>16</v>
      </c>
      <c r="M55" s="42">
        <v>14</v>
      </c>
      <c r="N55" s="13">
        <f t="shared" si="1"/>
        <v>18.083333333333332</v>
      </c>
    </row>
    <row r="56" spans="1:14" ht="12" customHeight="1" x14ac:dyDescent="0.25">
      <c r="A56" s="7" t="str">
        <f>'Pregnant Women Participating'!A56</f>
        <v>Five Sandoval Pueblos, NM</v>
      </c>
      <c r="B56" s="13">
        <v>11</v>
      </c>
      <c r="C56" s="4">
        <v>12</v>
      </c>
      <c r="D56" s="4">
        <v>9</v>
      </c>
      <c r="E56" s="4">
        <v>10</v>
      </c>
      <c r="F56" s="4">
        <v>5</v>
      </c>
      <c r="G56" s="4">
        <v>6</v>
      </c>
      <c r="H56" s="4">
        <v>7</v>
      </c>
      <c r="I56" s="4">
        <v>7</v>
      </c>
      <c r="J56" s="4">
        <v>8</v>
      </c>
      <c r="K56" s="4">
        <v>7</v>
      </c>
      <c r="L56" s="4">
        <v>7</v>
      </c>
      <c r="M56" s="42">
        <v>4</v>
      </c>
      <c r="N56" s="13">
        <f t="shared" si="1"/>
        <v>7.75</v>
      </c>
    </row>
    <row r="57" spans="1:14" ht="12" customHeight="1" x14ac:dyDescent="0.25">
      <c r="A57" s="7" t="str">
        <f>'Pregnant Women Participating'!A57</f>
        <v>Isleta Pueblo, NM</v>
      </c>
      <c r="B57" s="13">
        <v>67</v>
      </c>
      <c r="C57" s="4">
        <v>68</v>
      </c>
      <c r="D57" s="4">
        <v>64</v>
      </c>
      <c r="E57" s="4">
        <v>75</v>
      </c>
      <c r="F57" s="4">
        <v>67</v>
      </c>
      <c r="G57" s="4">
        <v>61</v>
      </c>
      <c r="H57" s="4">
        <v>63</v>
      </c>
      <c r="I57" s="4">
        <v>68</v>
      </c>
      <c r="J57" s="4">
        <v>73</v>
      </c>
      <c r="K57" s="4">
        <v>67</v>
      </c>
      <c r="L57" s="4">
        <v>67</v>
      </c>
      <c r="M57" s="42">
        <v>67</v>
      </c>
      <c r="N57" s="13">
        <f t="shared" si="1"/>
        <v>67.25</v>
      </c>
    </row>
    <row r="58" spans="1:14" ht="12" customHeight="1" x14ac:dyDescent="0.25">
      <c r="A58" s="7" t="str">
        <f>'Pregnant Women Participating'!A58</f>
        <v>San Felipe Pueblo, NM</v>
      </c>
      <c r="B58" s="13">
        <v>9</v>
      </c>
      <c r="C58" s="4">
        <v>11</v>
      </c>
      <c r="D58" s="4">
        <v>9</v>
      </c>
      <c r="E58" s="4">
        <v>13</v>
      </c>
      <c r="F58" s="4">
        <v>10</v>
      </c>
      <c r="G58" s="4">
        <v>7</v>
      </c>
      <c r="H58" s="4">
        <v>6</v>
      </c>
      <c r="I58" s="4">
        <v>7</v>
      </c>
      <c r="J58" s="4">
        <v>9</v>
      </c>
      <c r="K58" s="4">
        <v>11</v>
      </c>
      <c r="L58" s="4">
        <v>11</v>
      </c>
      <c r="M58" s="42">
        <v>12</v>
      </c>
      <c r="N58" s="13">
        <f t="shared" si="1"/>
        <v>9.5833333333333339</v>
      </c>
    </row>
    <row r="59" spans="1:14" ht="12" customHeight="1" x14ac:dyDescent="0.25">
      <c r="A59" s="7" t="str">
        <f>'Pregnant Women Participating'!A59</f>
        <v>Santo Domingo Tribe, NM</v>
      </c>
      <c r="B59" s="13">
        <v>1</v>
      </c>
      <c r="C59" s="4">
        <v>6</v>
      </c>
      <c r="D59" s="4">
        <v>6</v>
      </c>
      <c r="E59" s="4">
        <v>7</v>
      </c>
      <c r="F59" s="4">
        <v>7</v>
      </c>
      <c r="G59" s="4">
        <v>3</v>
      </c>
      <c r="H59" s="4">
        <v>4</v>
      </c>
      <c r="I59" s="4">
        <v>3</v>
      </c>
      <c r="J59" s="4">
        <v>6</v>
      </c>
      <c r="K59" s="4">
        <v>7</v>
      </c>
      <c r="L59" s="4">
        <v>8</v>
      </c>
      <c r="M59" s="42">
        <v>7</v>
      </c>
      <c r="N59" s="13">
        <f t="shared" si="1"/>
        <v>5.416666666666667</v>
      </c>
    </row>
    <row r="60" spans="1:14" ht="12" customHeight="1" x14ac:dyDescent="0.25">
      <c r="A60" s="7" t="str">
        <f>'Pregnant Women Participating'!A60</f>
        <v>Zuni Pueblo, NM</v>
      </c>
      <c r="B60" s="13">
        <v>10</v>
      </c>
      <c r="C60" s="4">
        <v>9</v>
      </c>
      <c r="D60" s="4">
        <v>8</v>
      </c>
      <c r="E60" s="4">
        <v>8</v>
      </c>
      <c r="F60" s="4">
        <v>7</v>
      </c>
      <c r="G60" s="4">
        <v>10</v>
      </c>
      <c r="H60" s="4">
        <v>13</v>
      </c>
      <c r="I60" s="4">
        <v>15</v>
      </c>
      <c r="J60" s="4">
        <v>14</v>
      </c>
      <c r="K60" s="4">
        <v>14</v>
      </c>
      <c r="L60" s="4">
        <v>14</v>
      </c>
      <c r="M60" s="42">
        <v>11</v>
      </c>
      <c r="N60" s="13">
        <f t="shared" si="1"/>
        <v>11.083333333333334</v>
      </c>
    </row>
    <row r="61" spans="1:14" ht="12" customHeight="1" x14ac:dyDescent="0.25">
      <c r="A61" s="7" t="str">
        <f>'Pregnant Women Participating'!A61</f>
        <v>Cherokee Nation, OK</v>
      </c>
      <c r="B61" s="13">
        <v>438</v>
      </c>
      <c r="C61" s="4">
        <v>479</v>
      </c>
      <c r="D61" s="4">
        <v>523</v>
      </c>
      <c r="E61" s="4">
        <v>522</v>
      </c>
      <c r="F61" s="4">
        <v>547</v>
      </c>
      <c r="G61" s="4">
        <v>540</v>
      </c>
      <c r="H61" s="4">
        <v>523</v>
      </c>
      <c r="I61" s="4">
        <v>521</v>
      </c>
      <c r="J61" s="4">
        <v>489</v>
      </c>
      <c r="K61" s="4">
        <v>478</v>
      </c>
      <c r="L61" s="4">
        <v>479</v>
      </c>
      <c r="M61" s="42">
        <v>471</v>
      </c>
      <c r="N61" s="13">
        <f t="shared" si="1"/>
        <v>500.83333333333331</v>
      </c>
    </row>
    <row r="62" spans="1:14" ht="12" customHeight="1" x14ac:dyDescent="0.25">
      <c r="A62" s="7" t="str">
        <f>'Pregnant Women Participating'!A62</f>
        <v>Chickasaw Nation, OK</v>
      </c>
      <c r="B62" s="13">
        <v>237</v>
      </c>
      <c r="C62" s="4">
        <v>255</v>
      </c>
      <c r="D62" s="4">
        <v>264</v>
      </c>
      <c r="E62" s="4">
        <v>287</v>
      </c>
      <c r="F62" s="4">
        <v>259</v>
      </c>
      <c r="G62" s="4">
        <v>256</v>
      </c>
      <c r="H62" s="4">
        <v>268</v>
      </c>
      <c r="I62" s="4">
        <v>243</v>
      </c>
      <c r="J62" s="4">
        <v>243</v>
      </c>
      <c r="K62" s="4">
        <v>230</v>
      </c>
      <c r="L62" s="4">
        <v>250</v>
      </c>
      <c r="M62" s="42">
        <v>267</v>
      </c>
      <c r="N62" s="13">
        <f t="shared" si="1"/>
        <v>254.91666666666666</v>
      </c>
    </row>
    <row r="63" spans="1:14" ht="12" customHeight="1" x14ac:dyDescent="0.25">
      <c r="A63" s="7" t="str">
        <f>'Pregnant Women Participating'!A63</f>
        <v>Choctaw Nation, OK</v>
      </c>
      <c r="B63" s="13">
        <v>364</v>
      </c>
      <c r="C63" s="4">
        <v>344</v>
      </c>
      <c r="D63" s="4">
        <v>347</v>
      </c>
      <c r="E63" s="4">
        <v>347</v>
      </c>
      <c r="F63" s="4">
        <v>345</v>
      </c>
      <c r="G63" s="4">
        <v>345</v>
      </c>
      <c r="H63" s="4">
        <v>356</v>
      </c>
      <c r="I63" s="4">
        <v>361</v>
      </c>
      <c r="J63" s="4">
        <v>348</v>
      </c>
      <c r="K63" s="4">
        <v>341</v>
      </c>
      <c r="L63" s="4">
        <v>334</v>
      </c>
      <c r="M63" s="42">
        <v>340</v>
      </c>
      <c r="N63" s="13">
        <f t="shared" si="1"/>
        <v>347.66666666666669</v>
      </c>
    </row>
    <row r="64" spans="1:14" ht="12" customHeight="1" x14ac:dyDescent="0.25">
      <c r="A64" s="7" t="str">
        <f>'Pregnant Women Participating'!A64</f>
        <v>Citizen Potawatomi Nation, OK</v>
      </c>
      <c r="B64" s="13">
        <v>95</v>
      </c>
      <c r="C64" s="4">
        <v>112</v>
      </c>
      <c r="D64" s="4">
        <v>103</v>
      </c>
      <c r="E64" s="4">
        <v>101</v>
      </c>
      <c r="F64" s="4">
        <v>99</v>
      </c>
      <c r="G64" s="4">
        <v>92</v>
      </c>
      <c r="H64" s="4">
        <v>81</v>
      </c>
      <c r="I64" s="4">
        <v>71</v>
      </c>
      <c r="J64" s="4">
        <v>70</v>
      </c>
      <c r="K64" s="4">
        <v>62</v>
      </c>
      <c r="L64" s="4">
        <v>71</v>
      </c>
      <c r="M64" s="42">
        <v>69</v>
      </c>
      <c r="N64" s="13">
        <f t="shared" si="1"/>
        <v>85.5</v>
      </c>
    </row>
    <row r="65" spans="1:14" ht="12" customHeight="1" x14ac:dyDescent="0.25">
      <c r="A65" s="7" t="str">
        <f>'Pregnant Women Participating'!A65</f>
        <v>Inter-Tribal Council, OK</v>
      </c>
      <c r="B65" s="13">
        <v>47</v>
      </c>
      <c r="C65" s="4">
        <v>45</v>
      </c>
      <c r="D65" s="4">
        <v>47</v>
      </c>
      <c r="E65" s="4">
        <v>38</v>
      </c>
      <c r="F65" s="4">
        <v>36</v>
      </c>
      <c r="G65" s="4">
        <v>33</v>
      </c>
      <c r="H65" s="4">
        <v>37</v>
      </c>
      <c r="I65" s="4">
        <v>49</v>
      </c>
      <c r="J65" s="4">
        <v>49</v>
      </c>
      <c r="K65" s="4">
        <v>48</v>
      </c>
      <c r="L65" s="4">
        <v>47</v>
      </c>
      <c r="M65" s="42">
        <v>52</v>
      </c>
      <c r="N65" s="13">
        <f t="shared" si="1"/>
        <v>44</v>
      </c>
    </row>
    <row r="66" spans="1:14" ht="12" customHeight="1" x14ac:dyDescent="0.25">
      <c r="A66" s="7" t="str">
        <f>'Pregnant Women Participating'!A66</f>
        <v>Muscogee Creek Nation, OK</v>
      </c>
      <c r="B66" s="13">
        <v>143</v>
      </c>
      <c r="C66" s="4">
        <v>142</v>
      </c>
      <c r="D66" s="4">
        <v>143</v>
      </c>
      <c r="E66" s="4">
        <v>150</v>
      </c>
      <c r="F66" s="4">
        <v>146</v>
      </c>
      <c r="G66" s="4">
        <v>134</v>
      </c>
      <c r="H66" s="4">
        <v>130</v>
      </c>
      <c r="I66" s="4">
        <v>122</v>
      </c>
      <c r="J66" s="4">
        <v>117</v>
      </c>
      <c r="K66" s="4">
        <v>117</v>
      </c>
      <c r="L66" s="4">
        <v>110</v>
      </c>
      <c r="M66" s="42">
        <v>118</v>
      </c>
      <c r="N66" s="13">
        <f t="shared" si="1"/>
        <v>131</v>
      </c>
    </row>
    <row r="67" spans="1:14" ht="12" customHeight="1" x14ac:dyDescent="0.25">
      <c r="A67" s="7" t="str">
        <f>'Pregnant Women Participating'!A67</f>
        <v>Osage Tribal Council, OK</v>
      </c>
      <c r="B67" s="13">
        <v>211</v>
      </c>
      <c r="C67" s="4">
        <v>227</v>
      </c>
      <c r="D67" s="4">
        <v>213</v>
      </c>
      <c r="E67" s="4">
        <v>216</v>
      </c>
      <c r="F67" s="4">
        <v>211</v>
      </c>
      <c r="G67" s="4">
        <v>209</v>
      </c>
      <c r="H67" s="4">
        <v>197</v>
      </c>
      <c r="I67" s="4">
        <v>191</v>
      </c>
      <c r="J67" s="4">
        <v>188</v>
      </c>
      <c r="K67" s="4">
        <v>181</v>
      </c>
      <c r="L67" s="4">
        <v>176</v>
      </c>
      <c r="M67" s="42">
        <v>173</v>
      </c>
      <c r="N67" s="13">
        <f t="shared" si="1"/>
        <v>199.41666666666666</v>
      </c>
    </row>
    <row r="68" spans="1:14" ht="12" customHeight="1" x14ac:dyDescent="0.25">
      <c r="A68" s="7" t="str">
        <f>'Pregnant Women Participating'!A68</f>
        <v>Otoe-Missouria Tribe, OK</v>
      </c>
      <c r="B68" s="13">
        <v>29</v>
      </c>
      <c r="C68" s="4">
        <v>29</v>
      </c>
      <c r="D68" s="4">
        <v>28</v>
      </c>
      <c r="E68" s="4">
        <v>27</v>
      </c>
      <c r="F68" s="4">
        <v>25</v>
      </c>
      <c r="G68" s="4">
        <v>23</v>
      </c>
      <c r="H68" s="4">
        <v>25</v>
      </c>
      <c r="I68" s="4">
        <v>28</v>
      </c>
      <c r="J68" s="4">
        <v>29</v>
      </c>
      <c r="K68" s="4">
        <v>29</v>
      </c>
      <c r="L68" s="4">
        <v>37</v>
      </c>
      <c r="M68" s="42">
        <v>32</v>
      </c>
      <c r="N68" s="13">
        <f t="shared" si="1"/>
        <v>28.416666666666668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243</v>
      </c>
      <c r="C69" s="4">
        <v>240</v>
      </c>
      <c r="D69" s="4">
        <v>225</v>
      </c>
      <c r="E69" s="4">
        <v>244</v>
      </c>
      <c r="F69" s="4">
        <v>233</v>
      </c>
      <c r="G69" s="4">
        <v>234</v>
      </c>
      <c r="H69" s="4">
        <v>251</v>
      </c>
      <c r="I69" s="4">
        <v>258</v>
      </c>
      <c r="J69" s="4">
        <v>254</v>
      </c>
      <c r="K69" s="4">
        <v>253</v>
      </c>
      <c r="L69" s="4">
        <v>270</v>
      </c>
      <c r="M69" s="42">
        <v>270</v>
      </c>
      <c r="N69" s="13">
        <f t="shared" si="1"/>
        <v>247.91666666666666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68431</v>
      </c>
      <c r="C70" s="15">
        <v>69452</v>
      </c>
      <c r="D70" s="15">
        <v>69453</v>
      </c>
      <c r="E70" s="15">
        <v>70879</v>
      </c>
      <c r="F70" s="15">
        <v>70764</v>
      </c>
      <c r="G70" s="15">
        <v>69020</v>
      </c>
      <c r="H70" s="15">
        <v>69215</v>
      </c>
      <c r="I70" s="15">
        <v>67946</v>
      </c>
      <c r="J70" s="15">
        <v>66333</v>
      </c>
      <c r="K70" s="15">
        <v>65671</v>
      </c>
      <c r="L70" s="15">
        <v>66256</v>
      </c>
      <c r="M70" s="41">
        <v>67003</v>
      </c>
      <c r="N70" s="16">
        <f t="shared" si="1"/>
        <v>68368.583333333328</v>
      </c>
    </row>
    <row r="71" spans="1:14" ht="12" customHeight="1" x14ac:dyDescent="0.25">
      <c r="A71" s="7" t="str">
        <f>'Pregnant Women Participating'!A71</f>
        <v>Colorado</v>
      </c>
      <c r="B71" s="13">
        <v>5251</v>
      </c>
      <c r="C71" s="4">
        <v>5256</v>
      </c>
      <c r="D71" s="4">
        <v>5115</v>
      </c>
      <c r="E71" s="4">
        <v>5151</v>
      </c>
      <c r="F71" s="4">
        <v>5054</v>
      </c>
      <c r="G71" s="4">
        <v>4881</v>
      </c>
      <c r="H71" s="4">
        <v>4816</v>
      </c>
      <c r="I71" s="4">
        <v>4829</v>
      </c>
      <c r="J71" s="4">
        <v>4788</v>
      </c>
      <c r="K71" s="4">
        <v>4857</v>
      </c>
      <c r="L71" s="4">
        <v>4923</v>
      </c>
      <c r="M71" s="42">
        <v>4878</v>
      </c>
      <c r="N71" s="13">
        <f t="shared" si="1"/>
        <v>4983.25</v>
      </c>
    </row>
    <row r="72" spans="1:14" ht="12" customHeight="1" x14ac:dyDescent="0.25">
      <c r="A72" s="7" t="str">
        <f>'Pregnant Women Participating'!A72</f>
        <v>Kansas</v>
      </c>
      <c r="B72" s="13">
        <v>2550</v>
      </c>
      <c r="C72" s="4">
        <v>2614</v>
      </c>
      <c r="D72" s="4">
        <v>2646</v>
      </c>
      <c r="E72" s="4">
        <v>2652</v>
      </c>
      <c r="F72" s="4">
        <v>2611</v>
      </c>
      <c r="G72" s="4">
        <v>2588</v>
      </c>
      <c r="H72" s="4">
        <v>2637</v>
      </c>
      <c r="I72" s="4">
        <v>2648</v>
      </c>
      <c r="J72" s="4">
        <v>2573</v>
      </c>
      <c r="K72" s="4">
        <v>2495</v>
      </c>
      <c r="L72" s="4">
        <v>2572</v>
      </c>
      <c r="M72" s="42">
        <v>2636</v>
      </c>
      <c r="N72" s="13">
        <f t="shared" si="1"/>
        <v>2601.8333333333335</v>
      </c>
    </row>
    <row r="73" spans="1:14" ht="12" customHeight="1" x14ac:dyDescent="0.25">
      <c r="A73" s="7" t="str">
        <f>'Pregnant Women Participating'!A73</f>
        <v>Missouri</v>
      </c>
      <c r="B73" s="13">
        <v>6471</v>
      </c>
      <c r="C73" s="4">
        <v>6591</v>
      </c>
      <c r="D73" s="4">
        <v>6454</v>
      </c>
      <c r="E73" s="4">
        <v>6539</v>
      </c>
      <c r="F73" s="4">
        <v>6540</v>
      </c>
      <c r="G73" s="4">
        <v>6519</v>
      </c>
      <c r="H73" s="4">
        <v>6580</v>
      </c>
      <c r="I73" s="4">
        <v>6499</v>
      </c>
      <c r="J73" s="4">
        <v>6348</v>
      </c>
      <c r="K73" s="4">
        <v>6432</v>
      </c>
      <c r="L73" s="4">
        <v>6366</v>
      </c>
      <c r="M73" s="42">
        <v>6353</v>
      </c>
      <c r="N73" s="13">
        <f t="shared" si="1"/>
        <v>6474.333333333333</v>
      </c>
    </row>
    <row r="74" spans="1:14" ht="12" customHeight="1" x14ac:dyDescent="0.25">
      <c r="A74" s="7" t="str">
        <f>'Pregnant Women Participating'!A74</f>
        <v>Montana</v>
      </c>
      <c r="B74" s="13">
        <v>609</v>
      </c>
      <c r="C74" s="4">
        <v>603</v>
      </c>
      <c r="D74" s="4">
        <v>605</v>
      </c>
      <c r="E74" s="4">
        <v>610</v>
      </c>
      <c r="F74" s="4">
        <v>589</v>
      </c>
      <c r="G74" s="4">
        <v>568</v>
      </c>
      <c r="H74" s="4">
        <v>574</v>
      </c>
      <c r="I74" s="4">
        <v>571</v>
      </c>
      <c r="J74" s="4">
        <v>569</v>
      </c>
      <c r="K74" s="4">
        <v>575</v>
      </c>
      <c r="L74" s="4">
        <v>586</v>
      </c>
      <c r="M74" s="42">
        <v>590</v>
      </c>
      <c r="N74" s="13">
        <f t="shared" si="1"/>
        <v>587.41666666666663</v>
      </c>
    </row>
    <row r="75" spans="1:14" ht="12" customHeight="1" x14ac:dyDescent="0.25">
      <c r="A75" s="7" t="str">
        <f>'Pregnant Women Participating'!A75</f>
        <v>Nebraska</v>
      </c>
      <c r="B75" s="13">
        <v>2025</v>
      </c>
      <c r="C75" s="4">
        <v>2077</v>
      </c>
      <c r="D75" s="4">
        <v>2012</v>
      </c>
      <c r="E75" s="4">
        <v>2006</v>
      </c>
      <c r="F75" s="4">
        <v>2041</v>
      </c>
      <c r="G75" s="4">
        <v>2062</v>
      </c>
      <c r="H75" s="4">
        <v>2073</v>
      </c>
      <c r="I75" s="4">
        <v>2135</v>
      </c>
      <c r="J75" s="4">
        <v>2048</v>
      </c>
      <c r="K75" s="4">
        <v>2074</v>
      </c>
      <c r="L75" s="4">
        <v>2077</v>
      </c>
      <c r="M75" s="42">
        <v>2099</v>
      </c>
      <c r="N75" s="13">
        <f t="shared" si="1"/>
        <v>2060.75</v>
      </c>
    </row>
    <row r="76" spans="1:14" ht="12" customHeight="1" x14ac:dyDescent="0.25">
      <c r="A76" s="7" t="str">
        <f>'Pregnant Women Participating'!A76</f>
        <v>North Dakota</v>
      </c>
      <c r="B76" s="13">
        <v>627</v>
      </c>
      <c r="C76" s="4">
        <v>624</v>
      </c>
      <c r="D76" s="4">
        <v>588</v>
      </c>
      <c r="E76" s="4">
        <v>579</v>
      </c>
      <c r="F76" s="4">
        <v>561</v>
      </c>
      <c r="G76" s="4">
        <v>559</v>
      </c>
      <c r="H76" s="4">
        <v>574</v>
      </c>
      <c r="I76" s="4">
        <v>575</v>
      </c>
      <c r="J76" s="4">
        <v>584</v>
      </c>
      <c r="K76" s="4">
        <v>617</v>
      </c>
      <c r="L76" s="4">
        <v>614</v>
      </c>
      <c r="M76" s="42">
        <v>637</v>
      </c>
      <c r="N76" s="13">
        <f t="shared" si="1"/>
        <v>594.91666666666663</v>
      </c>
    </row>
    <row r="77" spans="1:14" ht="12" customHeight="1" x14ac:dyDescent="0.25">
      <c r="A77" s="7" t="str">
        <f>'Pregnant Women Participating'!A77</f>
        <v>South Dakota</v>
      </c>
      <c r="B77" s="13">
        <v>598</v>
      </c>
      <c r="C77" s="4">
        <v>593</v>
      </c>
      <c r="D77" s="4">
        <v>596</v>
      </c>
      <c r="E77" s="4">
        <v>615</v>
      </c>
      <c r="F77" s="4">
        <v>619</v>
      </c>
      <c r="G77" s="4">
        <v>651</v>
      </c>
      <c r="H77" s="4">
        <v>668</v>
      </c>
      <c r="I77" s="4">
        <v>644</v>
      </c>
      <c r="J77" s="4">
        <v>641</v>
      </c>
      <c r="K77" s="4">
        <v>657</v>
      </c>
      <c r="L77" s="4">
        <v>646</v>
      </c>
      <c r="M77" s="42">
        <v>670</v>
      </c>
      <c r="N77" s="13">
        <f t="shared" si="1"/>
        <v>633.16666666666663</v>
      </c>
    </row>
    <row r="78" spans="1:14" ht="12" customHeight="1" x14ac:dyDescent="0.25">
      <c r="A78" s="7" t="str">
        <f>'Pregnant Women Participating'!A78</f>
        <v>Wyoming</v>
      </c>
      <c r="B78" s="13">
        <v>450</v>
      </c>
      <c r="C78" s="4">
        <v>447</v>
      </c>
      <c r="D78" s="4">
        <v>430</v>
      </c>
      <c r="E78" s="4">
        <v>438</v>
      </c>
      <c r="F78" s="4">
        <v>424</v>
      </c>
      <c r="G78" s="4">
        <v>422</v>
      </c>
      <c r="H78" s="4">
        <v>446</v>
      </c>
      <c r="I78" s="4">
        <v>479</v>
      </c>
      <c r="J78" s="4">
        <v>496</v>
      </c>
      <c r="K78" s="4">
        <v>530</v>
      </c>
      <c r="L78" s="4">
        <v>512</v>
      </c>
      <c r="M78" s="42">
        <v>475</v>
      </c>
      <c r="N78" s="13">
        <f t="shared" si="1"/>
        <v>462.41666666666669</v>
      </c>
    </row>
    <row r="79" spans="1:14" ht="12" customHeight="1" x14ac:dyDescent="0.25">
      <c r="A79" s="7" t="str">
        <f>'Pregnant Women Participating'!A79</f>
        <v>Ute Mountain Ute Tribe, CO</v>
      </c>
      <c r="B79" s="13">
        <v>5</v>
      </c>
      <c r="C79" s="4">
        <v>5</v>
      </c>
      <c r="D79" s="4">
        <v>4</v>
      </c>
      <c r="E79" s="4">
        <v>4</v>
      </c>
      <c r="F79" s="4">
        <v>2</v>
      </c>
      <c r="G79" s="4">
        <v>3</v>
      </c>
      <c r="H79" s="4">
        <v>3</v>
      </c>
      <c r="I79" s="4">
        <v>3</v>
      </c>
      <c r="J79" s="4">
        <v>9</v>
      </c>
      <c r="K79" s="4">
        <v>6</v>
      </c>
      <c r="L79" s="4">
        <v>8</v>
      </c>
      <c r="M79" s="42">
        <v>9</v>
      </c>
      <c r="N79" s="13">
        <f t="shared" si="1"/>
        <v>5.083333333333333</v>
      </c>
    </row>
    <row r="80" spans="1:14" ht="12" customHeight="1" x14ac:dyDescent="0.25">
      <c r="A80" s="7" t="str">
        <f>'Pregnant Women Participating'!A80</f>
        <v>Omaha Sioux, NE</v>
      </c>
      <c r="B80" s="13">
        <v>10</v>
      </c>
      <c r="C80" s="4">
        <v>12</v>
      </c>
      <c r="D80" s="4">
        <v>10</v>
      </c>
      <c r="E80" s="4">
        <v>12</v>
      </c>
      <c r="F80" s="4">
        <v>10</v>
      </c>
      <c r="G80" s="4">
        <v>9</v>
      </c>
      <c r="H80" s="4">
        <v>10</v>
      </c>
      <c r="I80" s="4">
        <v>13</v>
      </c>
      <c r="J80" s="4">
        <v>12</v>
      </c>
      <c r="K80" s="4">
        <v>9</v>
      </c>
      <c r="L80" s="4">
        <v>8</v>
      </c>
      <c r="M80" s="42">
        <v>9</v>
      </c>
      <c r="N80" s="13">
        <f t="shared" si="1"/>
        <v>10.333333333333334</v>
      </c>
    </row>
    <row r="81" spans="1:14" ht="12" customHeight="1" x14ac:dyDescent="0.25">
      <c r="A81" s="7" t="str">
        <f>'Pregnant Women Participating'!A81</f>
        <v>Santee Sioux, NE</v>
      </c>
      <c r="B81" s="13">
        <v>4</v>
      </c>
      <c r="C81" s="4">
        <v>4</v>
      </c>
      <c r="D81" s="4">
        <v>3</v>
      </c>
      <c r="E81" s="4">
        <v>3</v>
      </c>
      <c r="F81" s="4">
        <v>2</v>
      </c>
      <c r="G81" s="4">
        <v>2</v>
      </c>
      <c r="H81" s="4">
        <v>2</v>
      </c>
      <c r="I81" s="4">
        <v>2</v>
      </c>
      <c r="J81" s="4">
        <v>3</v>
      </c>
      <c r="K81" s="4">
        <v>3</v>
      </c>
      <c r="L81" s="4">
        <v>2</v>
      </c>
      <c r="M81" s="42">
        <v>3</v>
      </c>
      <c r="N81" s="13">
        <f t="shared" si="1"/>
        <v>2.75</v>
      </c>
    </row>
    <row r="82" spans="1:14" ht="12" customHeight="1" x14ac:dyDescent="0.25">
      <c r="A82" s="7" t="str">
        <f>'Pregnant Women Participating'!A82</f>
        <v>Winnebago Tribe, NE</v>
      </c>
      <c r="B82" s="13">
        <v>6</v>
      </c>
      <c r="C82" s="4">
        <v>5</v>
      </c>
      <c r="D82" s="4">
        <v>8</v>
      </c>
      <c r="E82" s="4">
        <v>5</v>
      </c>
      <c r="F82" s="4">
        <v>5</v>
      </c>
      <c r="G82" s="4">
        <v>5</v>
      </c>
      <c r="H82" s="4">
        <v>6</v>
      </c>
      <c r="I82" s="4">
        <v>5</v>
      </c>
      <c r="J82" s="4">
        <v>4</v>
      </c>
      <c r="K82" s="4">
        <v>3</v>
      </c>
      <c r="L82" s="4">
        <v>2</v>
      </c>
      <c r="M82" s="42">
        <v>5</v>
      </c>
      <c r="N82" s="13">
        <f t="shared" si="1"/>
        <v>4.916666666666667</v>
      </c>
    </row>
    <row r="83" spans="1:14" ht="12" customHeight="1" x14ac:dyDescent="0.25">
      <c r="A83" s="7" t="str">
        <f>'Pregnant Women Participating'!A83</f>
        <v>Standing Rock Sioux Tribe, ND</v>
      </c>
      <c r="B83" s="13">
        <v>5</v>
      </c>
      <c r="C83" s="4">
        <v>10</v>
      </c>
      <c r="D83" s="4">
        <v>14</v>
      </c>
      <c r="E83" s="4">
        <v>14</v>
      </c>
      <c r="F83" s="4">
        <v>20</v>
      </c>
      <c r="G83" s="4">
        <v>20</v>
      </c>
      <c r="H83" s="4">
        <v>15</v>
      </c>
      <c r="I83" s="4">
        <v>17</v>
      </c>
      <c r="J83" s="4">
        <v>16</v>
      </c>
      <c r="K83" s="4">
        <v>18</v>
      </c>
      <c r="L83" s="4">
        <v>14</v>
      </c>
      <c r="M83" s="42">
        <v>16</v>
      </c>
      <c r="N83" s="13">
        <f t="shared" si="1"/>
        <v>14.916666666666666</v>
      </c>
    </row>
    <row r="84" spans="1:14" ht="12" customHeight="1" x14ac:dyDescent="0.25">
      <c r="A84" s="7" t="str">
        <f>'Pregnant Women Participating'!A84</f>
        <v>Three Affiliated Tribes, ND</v>
      </c>
      <c r="B84" s="13">
        <v>7</v>
      </c>
      <c r="C84" s="4">
        <v>6</v>
      </c>
      <c r="D84" s="4">
        <v>5</v>
      </c>
      <c r="E84" s="4">
        <v>5</v>
      </c>
      <c r="F84" s="4">
        <v>7</v>
      </c>
      <c r="G84" s="4">
        <v>7</v>
      </c>
      <c r="H84" s="4">
        <v>7</v>
      </c>
      <c r="I84" s="4">
        <v>8</v>
      </c>
      <c r="J84" s="4">
        <v>5</v>
      </c>
      <c r="K84" s="4">
        <v>8</v>
      </c>
      <c r="L84" s="4">
        <v>11</v>
      </c>
      <c r="M84" s="42">
        <v>13</v>
      </c>
      <c r="N84" s="13">
        <f t="shared" si="1"/>
        <v>7.416666666666667</v>
      </c>
    </row>
    <row r="85" spans="1:14" ht="12" customHeight="1" x14ac:dyDescent="0.25">
      <c r="A85" s="7" t="str">
        <f>'Pregnant Women Participating'!A85</f>
        <v>Cheyenne River Sioux, SD</v>
      </c>
      <c r="B85" s="13">
        <v>17</v>
      </c>
      <c r="C85" s="4">
        <v>26</v>
      </c>
      <c r="D85" s="4">
        <v>35</v>
      </c>
      <c r="E85" s="4">
        <v>37</v>
      </c>
      <c r="F85" s="4">
        <v>36</v>
      </c>
      <c r="G85" s="4">
        <v>31</v>
      </c>
      <c r="H85" s="4">
        <v>27</v>
      </c>
      <c r="I85" s="4">
        <v>26</v>
      </c>
      <c r="J85" s="4">
        <v>23</v>
      </c>
      <c r="K85" s="4">
        <v>20</v>
      </c>
      <c r="L85" s="4">
        <v>25</v>
      </c>
      <c r="M85" s="42">
        <v>31</v>
      </c>
      <c r="N85" s="13">
        <f t="shared" si="1"/>
        <v>27.833333333333332</v>
      </c>
    </row>
    <row r="86" spans="1:14" ht="12" customHeight="1" x14ac:dyDescent="0.25">
      <c r="A86" s="7" t="str">
        <f>'Pregnant Women Participating'!A86</f>
        <v>Rosebud Sioux, SD</v>
      </c>
      <c r="B86" s="13">
        <v>45</v>
      </c>
      <c r="C86" s="4">
        <v>56</v>
      </c>
      <c r="D86" s="4">
        <v>52</v>
      </c>
      <c r="E86" s="4">
        <v>49</v>
      </c>
      <c r="F86" s="4">
        <v>41</v>
      </c>
      <c r="G86" s="4">
        <v>37</v>
      </c>
      <c r="H86" s="4">
        <v>40</v>
      </c>
      <c r="I86" s="4">
        <v>32</v>
      </c>
      <c r="J86" s="4">
        <v>34</v>
      </c>
      <c r="K86" s="4">
        <v>32</v>
      </c>
      <c r="L86" s="4">
        <v>45</v>
      </c>
      <c r="M86" s="42">
        <v>46</v>
      </c>
      <c r="N86" s="13">
        <f t="shared" si="1"/>
        <v>42.416666666666664</v>
      </c>
    </row>
    <row r="87" spans="1:14" ht="12" customHeight="1" x14ac:dyDescent="0.25">
      <c r="A87" s="7" t="str">
        <f>'Pregnant Women Participating'!A87</f>
        <v>Northern Arapahoe, WY</v>
      </c>
      <c r="B87" s="13">
        <v>7</v>
      </c>
      <c r="C87" s="4">
        <v>9</v>
      </c>
      <c r="D87" s="4">
        <v>10</v>
      </c>
      <c r="E87" s="4">
        <v>11</v>
      </c>
      <c r="F87" s="4">
        <v>9</v>
      </c>
      <c r="G87" s="4">
        <v>10</v>
      </c>
      <c r="H87" s="4">
        <v>10</v>
      </c>
      <c r="I87" s="4">
        <v>14</v>
      </c>
      <c r="J87" s="4">
        <v>17</v>
      </c>
      <c r="K87" s="4">
        <v>18</v>
      </c>
      <c r="L87" s="4">
        <v>12</v>
      </c>
      <c r="M87" s="42">
        <v>12</v>
      </c>
      <c r="N87" s="13">
        <f t="shared" si="1"/>
        <v>11.583333333333334</v>
      </c>
    </row>
    <row r="88" spans="1:14" ht="12" customHeight="1" x14ac:dyDescent="0.25">
      <c r="A88" s="7" t="str">
        <f>'Pregnant Women Participating'!A88</f>
        <v>Shoshone Tribe, WY</v>
      </c>
      <c r="B88" s="13">
        <v>7</v>
      </c>
      <c r="C88" s="4">
        <v>12</v>
      </c>
      <c r="D88" s="4">
        <v>12</v>
      </c>
      <c r="E88" s="4">
        <v>8</v>
      </c>
      <c r="F88" s="4">
        <v>7</v>
      </c>
      <c r="G88" s="4">
        <v>6</v>
      </c>
      <c r="H88" s="4">
        <v>5</v>
      </c>
      <c r="I88" s="4">
        <v>9</v>
      </c>
      <c r="J88" s="4">
        <v>12</v>
      </c>
      <c r="K88" s="4">
        <v>10</v>
      </c>
      <c r="L88" s="4">
        <v>8</v>
      </c>
      <c r="M88" s="42">
        <v>7</v>
      </c>
      <c r="N88" s="13">
        <f t="shared" si="1"/>
        <v>8.5833333333333339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18694</v>
      </c>
      <c r="C89" s="15">
        <v>18950</v>
      </c>
      <c r="D89" s="15">
        <v>18599</v>
      </c>
      <c r="E89" s="15">
        <v>18738</v>
      </c>
      <c r="F89" s="15">
        <v>18578</v>
      </c>
      <c r="G89" s="15">
        <v>18380</v>
      </c>
      <c r="H89" s="15">
        <v>18493</v>
      </c>
      <c r="I89" s="15">
        <v>18509</v>
      </c>
      <c r="J89" s="15">
        <v>18182</v>
      </c>
      <c r="K89" s="15">
        <v>18364</v>
      </c>
      <c r="L89" s="15">
        <v>18431</v>
      </c>
      <c r="M89" s="41">
        <v>18489</v>
      </c>
      <c r="N89" s="16">
        <f t="shared" si="1"/>
        <v>18533.916666666668</v>
      </c>
    </row>
    <row r="90" spans="1:14" ht="12" customHeight="1" x14ac:dyDescent="0.25">
      <c r="A90" s="8" t="str">
        <f>'Pregnant Women Participating'!A90</f>
        <v>Alaska</v>
      </c>
      <c r="B90" s="13">
        <v>455</v>
      </c>
      <c r="C90" s="4">
        <v>440</v>
      </c>
      <c r="D90" s="4">
        <v>416</v>
      </c>
      <c r="E90" s="4">
        <v>427</v>
      </c>
      <c r="F90" s="4">
        <v>418</v>
      </c>
      <c r="G90" s="4">
        <v>396</v>
      </c>
      <c r="H90" s="4">
        <v>398</v>
      </c>
      <c r="I90" s="4">
        <v>420</v>
      </c>
      <c r="J90" s="4">
        <v>409</v>
      </c>
      <c r="K90" s="4">
        <v>403</v>
      </c>
      <c r="L90" s="4">
        <v>396</v>
      </c>
      <c r="M90" s="42">
        <v>393</v>
      </c>
      <c r="N90" s="13">
        <f t="shared" si="1"/>
        <v>414.25</v>
      </c>
    </row>
    <row r="91" spans="1:14" ht="12" customHeight="1" x14ac:dyDescent="0.25">
      <c r="A91" s="8" t="str">
        <f>'Pregnant Women Participating'!A91</f>
        <v>American Samoa</v>
      </c>
      <c r="B91" s="13">
        <v>123</v>
      </c>
      <c r="C91" s="4">
        <v>118</v>
      </c>
      <c r="D91" s="4">
        <v>112</v>
      </c>
      <c r="E91" s="4">
        <v>123</v>
      </c>
      <c r="F91" s="4">
        <v>115</v>
      </c>
      <c r="G91" s="4">
        <v>110</v>
      </c>
      <c r="H91" s="4">
        <v>115</v>
      </c>
      <c r="I91" s="4">
        <v>120</v>
      </c>
      <c r="J91" s="4">
        <v>101</v>
      </c>
      <c r="K91" s="4">
        <v>114</v>
      </c>
      <c r="L91" s="4">
        <v>134</v>
      </c>
      <c r="M91" s="42">
        <v>132</v>
      </c>
      <c r="N91" s="13">
        <f t="shared" si="1"/>
        <v>118.08333333333333</v>
      </c>
    </row>
    <row r="92" spans="1:14" ht="12" customHeight="1" x14ac:dyDescent="0.25">
      <c r="A92" s="8" t="str">
        <f>'Pregnant Women Participating'!A92</f>
        <v>California</v>
      </c>
      <c r="B92" s="13">
        <v>41721</v>
      </c>
      <c r="C92" s="4">
        <v>42487</v>
      </c>
      <c r="D92" s="4">
        <v>42693</v>
      </c>
      <c r="E92" s="4">
        <v>43560</v>
      </c>
      <c r="F92" s="4">
        <v>43720</v>
      </c>
      <c r="G92" s="4">
        <v>42974</v>
      </c>
      <c r="H92" s="4">
        <v>42283</v>
      </c>
      <c r="I92" s="4">
        <v>41448</v>
      </c>
      <c r="J92" s="4">
        <v>40390</v>
      </c>
      <c r="K92" s="4">
        <v>39667</v>
      </c>
      <c r="L92" s="4">
        <v>39989</v>
      </c>
      <c r="M92" s="42">
        <v>40464</v>
      </c>
      <c r="N92" s="13">
        <f t="shared" si="1"/>
        <v>41783</v>
      </c>
    </row>
    <row r="93" spans="1:14" ht="12" customHeight="1" x14ac:dyDescent="0.25">
      <c r="A93" s="8" t="str">
        <f>'Pregnant Women Participating'!A93</f>
        <v>Guam</v>
      </c>
      <c r="B93" s="13">
        <v>309</v>
      </c>
      <c r="C93" s="4">
        <v>318</v>
      </c>
      <c r="D93" s="4">
        <v>321</v>
      </c>
      <c r="E93" s="4">
        <v>333</v>
      </c>
      <c r="F93" s="4">
        <v>326</v>
      </c>
      <c r="G93" s="4">
        <v>317</v>
      </c>
      <c r="H93" s="4">
        <v>310</v>
      </c>
      <c r="I93" s="4">
        <v>303</v>
      </c>
      <c r="J93" s="4">
        <v>311</v>
      </c>
      <c r="K93" s="4">
        <v>293</v>
      </c>
      <c r="L93" s="4">
        <v>298</v>
      </c>
      <c r="M93" s="42">
        <v>292</v>
      </c>
      <c r="N93" s="13">
        <f t="shared" si="1"/>
        <v>310.91666666666669</v>
      </c>
    </row>
    <row r="94" spans="1:14" ht="12" customHeight="1" x14ac:dyDescent="0.25">
      <c r="A94" s="8" t="str">
        <f>'Pregnant Women Participating'!A94</f>
        <v>Hawaii</v>
      </c>
      <c r="B94" s="13">
        <v>829</v>
      </c>
      <c r="C94" s="4">
        <v>826</v>
      </c>
      <c r="D94" s="4">
        <v>856</v>
      </c>
      <c r="E94" s="4">
        <v>874</v>
      </c>
      <c r="F94" s="4">
        <v>892</v>
      </c>
      <c r="G94" s="4">
        <v>898</v>
      </c>
      <c r="H94" s="4">
        <v>946</v>
      </c>
      <c r="I94" s="4">
        <v>897</v>
      </c>
      <c r="J94" s="4">
        <v>875</v>
      </c>
      <c r="K94" s="4">
        <v>848</v>
      </c>
      <c r="L94" s="4">
        <v>840</v>
      </c>
      <c r="M94" s="42">
        <v>875</v>
      </c>
      <c r="N94" s="13">
        <f t="shared" si="1"/>
        <v>871.33333333333337</v>
      </c>
    </row>
    <row r="95" spans="1:14" ht="12" customHeight="1" x14ac:dyDescent="0.25">
      <c r="A95" s="8" t="str">
        <f>'Pregnant Women Participating'!A95</f>
        <v>Idaho</v>
      </c>
      <c r="B95" s="13">
        <v>1298</v>
      </c>
      <c r="C95" s="4">
        <v>1297</v>
      </c>
      <c r="D95" s="4">
        <v>1283</v>
      </c>
      <c r="E95" s="4">
        <v>1271</v>
      </c>
      <c r="F95" s="4">
        <v>1276</v>
      </c>
      <c r="G95" s="4">
        <v>1264</v>
      </c>
      <c r="H95" s="4">
        <v>1290</v>
      </c>
      <c r="I95" s="4">
        <v>1322</v>
      </c>
      <c r="J95" s="4">
        <v>1278</v>
      </c>
      <c r="K95" s="4">
        <v>1304</v>
      </c>
      <c r="L95" s="4">
        <v>1309</v>
      </c>
      <c r="M95" s="42">
        <v>1305</v>
      </c>
      <c r="N95" s="13">
        <f t="shared" si="1"/>
        <v>1291.4166666666667</v>
      </c>
    </row>
    <row r="96" spans="1:14" ht="12" customHeight="1" x14ac:dyDescent="0.25">
      <c r="A96" s="8" t="str">
        <f>'Pregnant Women Participating'!A96</f>
        <v>Nevada</v>
      </c>
      <c r="B96" s="13">
        <v>3430</v>
      </c>
      <c r="C96" s="4">
        <v>3500</v>
      </c>
      <c r="D96" s="4">
        <v>3454</v>
      </c>
      <c r="E96" s="4">
        <v>3496</v>
      </c>
      <c r="F96" s="4">
        <v>3493</v>
      </c>
      <c r="G96" s="4">
        <v>3400</v>
      </c>
      <c r="H96" s="4">
        <v>3444</v>
      </c>
      <c r="I96" s="4">
        <v>3389</v>
      </c>
      <c r="J96" s="4">
        <v>3268</v>
      </c>
      <c r="K96" s="4">
        <v>3276</v>
      </c>
      <c r="L96" s="4">
        <v>3276</v>
      </c>
      <c r="M96" s="42">
        <v>3232</v>
      </c>
      <c r="N96" s="13">
        <f t="shared" si="1"/>
        <v>3388.1666666666665</v>
      </c>
    </row>
    <row r="97" spans="1:14" ht="12" customHeight="1" x14ac:dyDescent="0.25">
      <c r="A97" s="8" t="str">
        <f>'Pregnant Women Participating'!A97</f>
        <v>Oregon</v>
      </c>
      <c r="B97" s="13">
        <v>3726</v>
      </c>
      <c r="C97" s="4">
        <v>3694</v>
      </c>
      <c r="D97" s="4">
        <v>3599</v>
      </c>
      <c r="E97" s="4">
        <v>3674</v>
      </c>
      <c r="F97" s="4">
        <v>3644</v>
      </c>
      <c r="G97" s="4">
        <v>3577</v>
      </c>
      <c r="H97" s="4">
        <v>3629</v>
      </c>
      <c r="I97" s="4">
        <v>3674</v>
      </c>
      <c r="J97" s="4">
        <v>3597</v>
      </c>
      <c r="K97" s="4">
        <v>3635</v>
      </c>
      <c r="L97" s="4">
        <v>3682</v>
      </c>
      <c r="M97" s="42">
        <v>3736</v>
      </c>
      <c r="N97" s="13">
        <f t="shared" si="1"/>
        <v>3655.5833333333335</v>
      </c>
    </row>
    <row r="98" spans="1:14" ht="12" customHeight="1" x14ac:dyDescent="0.25">
      <c r="A98" s="8" t="str">
        <f>'Pregnant Women Participating'!A98</f>
        <v>Washington</v>
      </c>
      <c r="B98" s="13">
        <v>7666</v>
      </c>
      <c r="C98" s="4">
        <v>7606</v>
      </c>
      <c r="D98" s="4">
        <v>7452</v>
      </c>
      <c r="E98" s="4">
        <v>7521</v>
      </c>
      <c r="F98" s="4">
        <v>7551</v>
      </c>
      <c r="G98" s="4">
        <v>7497</v>
      </c>
      <c r="H98" s="4">
        <v>7453</v>
      </c>
      <c r="I98" s="4">
        <v>7509</v>
      </c>
      <c r="J98" s="4">
        <v>7421</v>
      </c>
      <c r="K98" s="4">
        <v>7477</v>
      </c>
      <c r="L98" s="4">
        <v>7496</v>
      </c>
      <c r="M98" s="42">
        <v>7577</v>
      </c>
      <c r="N98" s="13">
        <f t="shared" si="1"/>
        <v>7518.833333333333</v>
      </c>
    </row>
    <row r="99" spans="1:14" ht="12" customHeight="1" x14ac:dyDescent="0.25">
      <c r="A99" s="8" t="str">
        <f>'Pregnant Women Participating'!A99</f>
        <v>Northern Marianas</v>
      </c>
      <c r="B99" s="13">
        <v>96</v>
      </c>
      <c r="C99" s="4">
        <v>106</v>
      </c>
      <c r="D99" s="4">
        <v>106</v>
      </c>
      <c r="E99" s="4">
        <v>107</v>
      </c>
      <c r="F99" s="4">
        <v>94</v>
      </c>
      <c r="G99" s="4">
        <v>95</v>
      </c>
      <c r="H99" s="4">
        <v>85</v>
      </c>
      <c r="I99" s="4">
        <v>88</v>
      </c>
      <c r="J99" s="4">
        <v>77</v>
      </c>
      <c r="K99" s="4">
        <v>77</v>
      </c>
      <c r="L99" s="4">
        <v>97</v>
      </c>
      <c r="M99" s="42">
        <v>100</v>
      </c>
      <c r="N99" s="13">
        <f t="shared" si="1"/>
        <v>94</v>
      </c>
    </row>
    <row r="100" spans="1:14" ht="12" customHeight="1" x14ac:dyDescent="0.25">
      <c r="A100" s="8" t="str">
        <f>'Pregnant Women Participating'!A100</f>
        <v>Inter-Tribal Council, NV</v>
      </c>
      <c r="B100" s="13">
        <v>26</v>
      </c>
      <c r="C100" s="4">
        <v>19</v>
      </c>
      <c r="D100" s="4">
        <v>21</v>
      </c>
      <c r="E100" s="4">
        <v>17</v>
      </c>
      <c r="F100" s="4">
        <v>16</v>
      </c>
      <c r="G100" s="4">
        <v>19</v>
      </c>
      <c r="H100" s="4">
        <v>19</v>
      </c>
      <c r="I100" s="4">
        <v>19</v>
      </c>
      <c r="J100" s="4">
        <v>17</v>
      </c>
      <c r="K100" s="4">
        <v>18</v>
      </c>
      <c r="L100" s="4">
        <v>18</v>
      </c>
      <c r="M100" s="42">
        <v>21</v>
      </c>
      <c r="N100" s="13">
        <f t="shared" si="1"/>
        <v>19.166666666666668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59679</v>
      </c>
      <c r="C101" s="15">
        <v>60411</v>
      </c>
      <c r="D101" s="15">
        <v>60313</v>
      </c>
      <c r="E101" s="15">
        <v>61403</v>
      </c>
      <c r="F101" s="15">
        <v>61545</v>
      </c>
      <c r="G101" s="15">
        <v>60547</v>
      </c>
      <c r="H101" s="15">
        <v>59972</v>
      </c>
      <c r="I101" s="15">
        <v>59189</v>
      </c>
      <c r="J101" s="15">
        <v>57744</v>
      </c>
      <c r="K101" s="15">
        <v>57112</v>
      </c>
      <c r="L101" s="15">
        <v>57535</v>
      </c>
      <c r="M101" s="41">
        <v>58127</v>
      </c>
      <c r="N101" s="16">
        <f t="shared" si="1"/>
        <v>59464.75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357498</v>
      </c>
      <c r="C102" s="30">
        <v>360849</v>
      </c>
      <c r="D102" s="30">
        <v>357464</v>
      </c>
      <c r="E102" s="30">
        <v>362200</v>
      </c>
      <c r="F102" s="30">
        <v>362660</v>
      </c>
      <c r="G102" s="30">
        <v>357813</v>
      </c>
      <c r="H102" s="30">
        <v>355668</v>
      </c>
      <c r="I102" s="30">
        <v>351903</v>
      </c>
      <c r="J102" s="30">
        <v>345145</v>
      </c>
      <c r="K102" s="30">
        <v>343411</v>
      </c>
      <c r="L102" s="30">
        <v>344554</v>
      </c>
      <c r="M102" s="44">
        <v>347983</v>
      </c>
      <c r="N102" s="29">
        <f t="shared" si="1"/>
        <v>353929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9">
        <f>DATE(RIGHT(A2,4),2,1)</f>
        <v>45323</v>
      </c>
      <c r="G5" s="19">
        <f>DATE(RIGHT(A2,4),3,1)</f>
        <v>45352</v>
      </c>
      <c r="H5" s="19">
        <f>DATE(RIGHT(A2,4),4,1)</f>
        <v>45383</v>
      </c>
      <c r="I5" s="19">
        <f>DATE(RIGHT(A2,4),5,1)</f>
        <v>45413</v>
      </c>
      <c r="J5" s="19">
        <f>DATE(RIGHT(A2,4),6,1)</f>
        <v>45444</v>
      </c>
      <c r="K5" s="19">
        <f>DATE(RIGHT(A2,4),7,1)</f>
        <v>45474</v>
      </c>
      <c r="L5" s="19">
        <f>DATE(RIGHT(A2,4),8,1)</f>
        <v>45505</v>
      </c>
      <c r="M5" s="19">
        <f>DATE(RIGHT(A2,4),9,1)</f>
        <v>45536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10219</v>
      </c>
      <c r="C6" s="4">
        <v>10235</v>
      </c>
      <c r="D6" s="4">
        <v>10151</v>
      </c>
      <c r="E6" s="4">
        <v>10435</v>
      </c>
      <c r="F6" s="4">
        <v>10560</v>
      </c>
      <c r="G6" s="4">
        <v>10728</v>
      </c>
      <c r="H6" s="4">
        <v>10970</v>
      </c>
      <c r="I6" s="4">
        <v>11238</v>
      </c>
      <c r="J6" s="4">
        <v>11077</v>
      </c>
      <c r="K6" s="4">
        <v>11196</v>
      </c>
      <c r="L6" s="4">
        <v>11120</v>
      </c>
      <c r="M6" s="42">
        <v>11000</v>
      </c>
      <c r="N6" s="13">
        <f t="shared" ref="N6:N15" si="0">IF(SUM(B6:M6)&gt;0,AVERAGE(B6:M6)," ")</f>
        <v>10744.083333333334</v>
      </c>
    </row>
    <row r="7" spans="1:14" ht="12" customHeight="1" x14ac:dyDescent="0.25">
      <c r="A7" s="7" t="str">
        <f>'Pregnant Women Participating'!A7</f>
        <v>Maine</v>
      </c>
      <c r="B7" s="13">
        <v>3567</v>
      </c>
      <c r="C7" s="4">
        <v>3633</v>
      </c>
      <c r="D7" s="4">
        <v>3559</v>
      </c>
      <c r="E7" s="4">
        <v>3556</v>
      </c>
      <c r="F7" s="4">
        <v>3555</v>
      </c>
      <c r="G7" s="4">
        <v>3652</v>
      </c>
      <c r="H7" s="4">
        <v>3686</v>
      </c>
      <c r="I7" s="4">
        <v>3746</v>
      </c>
      <c r="J7" s="4">
        <v>3769</v>
      </c>
      <c r="K7" s="4">
        <v>3816</v>
      </c>
      <c r="L7" s="4">
        <v>3834</v>
      </c>
      <c r="M7" s="42">
        <v>3865</v>
      </c>
      <c r="N7" s="13">
        <f t="shared" si="0"/>
        <v>3686.5</v>
      </c>
    </row>
    <row r="8" spans="1:14" ht="12" customHeight="1" x14ac:dyDescent="0.25">
      <c r="A8" s="7" t="str">
        <f>'Pregnant Women Participating'!A8</f>
        <v>Massachusetts</v>
      </c>
      <c r="B8" s="13">
        <v>24971</v>
      </c>
      <c r="C8" s="4">
        <v>24721</v>
      </c>
      <c r="D8" s="4">
        <v>24369</v>
      </c>
      <c r="E8" s="4">
        <v>24668</v>
      </c>
      <c r="F8" s="4">
        <v>24988</v>
      </c>
      <c r="G8" s="4">
        <v>25308</v>
      </c>
      <c r="H8" s="4">
        <v>25347</v>
      </c>
      <c r="I8" s="4">
        <v>25684</v>
      </c>
      <c r="J8" s="4">
        <v>25334</v>
      </c>
      <c r="K8" s="4">
        <v>25450</v>
      </c>
      <c r="L8" s="4">
        <v>25512</v>
      </c>
      <c r="M8" s="42">
        <v>25601</v>
      </c>
      <c r="N8" s="13">
        <f t="shared" si="0"/>
        <v>25162.75</v>
      </c>
    </row>
    <row r="9" spans="1:14" ht="12" customHeight="1" x14ac:dyDescent="0.25">
      <c r="A9" s="7" t="str">
        <f>'Pregnant Women Participating'!A9</f>
        <v>New Hampshire</v>
      </c>
      <c r="B9" s="13">
        <v>2279</v>
      </c>
      <c r="C9" s="4">
        <v>2314</v>
      </c>
      <c r="D9" s="4">
        <v>2249</v>
      </c>
      <c r="E9" s="4">
        <v>2277</v>
      </c>
      <c r="F9" s="4">
        <v>2283</v>
      </c>
      <c r="G9" s="4">
        <v>2348</v>
      </c>
      <c r="H9" s="4">
        <v>2344</v>
      </c>
      <c r="I9" s="4">
        <v>2423</v>
      </c>
      <c r="J9" s="4">
        <v>2390</v>
      </c>
      <c r="K9" s="4">
        <v>2413</v>
      </c>
      <c r="L9" s="4">
        <v>2398</v>
      </c>
      <c r="M9" s="42">
        <v>2391</v>
      </c>
      <c r="N9" s="13">
        <f t="shared" si="0"/>
        <v>2342.4166666666665</v>
      </c>
    </row>
    <row r="10" spans="1:14" ht="12" customHeight="1" x14ac:dyDescent="0.25">
      <c r="A10" s="7" t="str">
        <f>'Pregnant Women Participating'!A10</f>
        <v>New York</v>
      </c>
      <c r="B10" s="13">
        <v>91236</v>
      </c>
      <c r="C10" s="4">
        <v>90387</v>
      </c>
      <c r="D10" s="4">
        <v>89624</v>
      </c>
      <c r="E10" s="4">
        <v>92010</v>
      </c>
      <c r="F10" s="4">
        <v>93397</v>
      </c>
      <c r="G10" s="4">
        <v>94857</v>
      </c>
      <c r="H10" s="4">
        <v>95003</v>
      </c>
      <c r="I10" s="4">
        <v>95596</v>
      </c>
      <c r="J10" s="4">
        <v>94249</v>
      </c>
      <c r="K10" s="4">
        <v>94880</v>
      </c>
      <c r="L10" s="4">
        <v>95095</v>
      </c>
      <c r="M10" s="42">
        <v>95359</v>
      </c>
      <c r="N10" s="13">
        <f t="shared" si="0"/>
        <v>93474.416666666672</v>
      </c>
    </row>
    <row r="11" spans="1:14" ht="12" customHeight="1" x14ac:dyDescent="0.25">
      <c r="A11" s="7" t="str">
        <f>'Pregnant Women Participating'!A11</f>
        <v>Rhode Island</v>
      </c>
      <c r="B11" s="13">
        <v>3857</v>
      </c>
      <c r="C11" s="4">
        <v>3819</v>
      </c>
      <c r="D11" s="4">
        <v>3779</v>
      </c>
      <c r="E11" s="4">
        <v>3826</v>
      </c>
      <c r="F11" s="4">
        <v>3889</v>
      </c>
      <c r="G11" s="4">
        <v>3965</v>
      </c>
      <c r="H11" s="4">
        <v>4037</v>
      </c>
      <c r="I11" s="4">
        <v>4036</v>
      </c>
      <c r="J11" s="4">
        <v>3867</v>
      </c>
      <c r="K11" s="4">
        <v>3855</v>
      </c>
      <c r="L11" s="4">
        <v>3838</v>
      </c>
      <c r="M11" s="42">
        <v>3860</v>
      </c>
      <c r="N11" s="13">
        <f t="shared" si="0"/>
        <v>3885.6666666666665</v>
      </c>
    </row>
    <row r="12" spans="1:14" ht="12" customHeight="1" x14ac:dyDescent="0.25">
      <c r="A12" s="7" t="str">
        <f>'Pregnant Women Participating'!A12</f>
        <v>Vermont</v>
      </c>
      <c r="B12" s="13">
        <v>2147</v>
      </c>
      <c r="C12" s="4">
        <v>2116</v>
      </c>
      <c r="D12" s="4">
        <v>2075</v>
      </c>
      <c r="E12" s="4">
        <v>2079</v>
      </c>
      <c r="F12" s="4">
        <v>2101</v>
      </c>
      <c r="G12" s="4">
        <v>2119</v>
      </c>
      <c r="H12" s="4">
        <v>2117</v>
      </c>
      <c r="I12" s="4">
        <v>2150</v>
      </c>
      <c r="J12" s="4">
        <v>2155</v>
      </c>
      <c r="K12" s="4">
        <v>2133</v>
      </c>
      <c r="L12" s="4">
        <v>2144</v>
      </c>
      <c r="M12" s="42">
        <v>2106</v>
      </c>
      <c r="N12" s="13">
        <f t="shared" si="0"/>
        <v>2120.1666666666665</v>
      </c>
    </row>
    <row r="13" spans="1:14" ht="12" customHeight="1" x14ac:dyDescent="0.25">
      <c r="A13" s="7" t="str">
        <f>'Pregnant Women Participating'!A13</f>
        <v>Virgin Islands</v>
      </c>
      <c r="B13" s="13">
        <v>657</v>
      </c>
      <c r="C13" s="4">
        <v>647</v>
      </c>
      <c r="D13" s="4">
        <v>624</v>
      </c>
      <c r="E13" s="4">
        <v>608</v>
      </c>
      <c r="F13" s="4">
        <v>612</v>
      </c>
      <c r="G13" s="4">
        <v>623</v>
      </c>
      <c r="H13" s="4">
        <v>624</v>
      </c>
      <c r="I13" s="4">
        <v>611</v>
      </c>
      <c r="J13" s="4">
        <v>618</v>
      </c>
      <c r="K13" s="4">
        <v>602</v>
      </c>
      <c r="L13" s="4">
        <v>614</v>
      </c>
      <c r="M13" s="42">
        <v>635</v>
      </c>
      <c r="N13" s="13">
        <f t="shared" si="0"/>
        <v>622.91666666666663</v>
      </c>
    </row>
    <row r="14" spans="1:14" ht="12" customHeight="1" x14ac:dyDescent="0.25">
      <c r="A14" s="7" t="str">
        <f>'Pregnant Women Participating'!A14</f>
        <v>Indian Township, ME</v>
      </c>
      <c r="B14" s="13">
        <v>16</v>
      </c>
      <c r="C14" s="4">
        <v>15</v>
      </c>
      <c r="D14" s="4">
        <v>14</v>
      </c>
      <c r="E14" s="4">
        <v>15</v>
      </c>
      <c r="F14" s="4"/>
      <c r="G14" s="4"/>
      <c r="H14" s="4"/>
      <c r="I14" s="4"/>
      <c r="J14" s="4"/>
      <c r="K14" s="4"/>
      <c r="L14" s="4"/>
      <c r="M14" s="42"/>
      <c r="N14" s="13">
        <f t="shared" si="0"/>
        <v>15</v>
      </c>
    </row>
    <row r="15" spans="1:14" ht="12" customHeight="1" x14ac:dyDescent="0.25">
      <c r="A15" s="7" t="str">
        <f>'Pregnant Women Participating'!A15</f>
        <v>Pleasant Point, ME</v>
      </c>
      <c r="B15" s="13">
        <v>14</v>
      </c>
      <c r="C15" s="4">
        <v>12</v>
      </c>
      <c r="D15" s="4">
        <v>10</v>
      </c>
      <c r="E15" s="4">
        <v>9</v>
      </c>
      <c r="F15" s="4">
        <v>10</v>
      </c>
      <c r="G15" s="4">
        <v>10</v>
      </c>
      <c r="H15" s="4">
        <v>10</v>
      </c>
      <c r="I15" s="4">
        <v>8</v>
      </c>
      <c r="J15" s="4">
        <v>8</v>
      </c>
      <c r="K15" s="4">
        <v>8</v>
      </c>
      <c r="L15" s="4">
        <v>7</v>
      </c>
      <c r="M15" s="42">
        <v>7</v>
      </c>
      <c r="N15" s="13">
        <f t="shared" si="0"/>
        <v>9.4166666666666661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138963</v>
      </c>
      <c r="C16" s="15">
        <v>137899</v>
      </c>
      <c r="D16" s="15">
        <v>136454</v>
      </c>
      <c r="E16" s="15">
        <v>139483</v>
      </c>
      <c r="F16" s="15">
        <v>141395</v>
      </c>
      <c r="G16" s="15">
        <v>143610</v>
      </c>
      <c r="H16" s="15">
        <v>144138</v>
      </c>
      <c r="I16" s="15">
        <v>145492</v>
      </c>
      <c r="J16" s="15">
        <v>143467</v>
      </c>
      <c r="K16" s="15">
        <v>144353</v>
      </c>
      <c r="L16" s="15">
        <v>144562</v>
      </c>
      <c r="M16" s="41">
        <v>144824</v>
      </c>
      <c r="N16" s="16">
        <f t="shared" ref="N16:N102" si="1">IF(SUM(B16:M16)&gt;0,AVERAGE(B16:M16)," ")</f>
        <v>142053.33333333334</v>
      </c>
    </row>
    <row r="17" spans="1:14" ht="12" customHeight="1" x14ac:dyDescent="0.25">
      <c r="A17" s="7" t="str">
        <f>'Pregnant Women Participating'!A17</f>
        <v>Delaware</v>
      </c>
      <c r="B17" s="13">
        <v>4424</v>
      </c>
      <c r="C17" s="4">
        <v>4485</v>
      </c>
      <c r="D17" s="4">
        <v>4358</v>
      </c>
      <c r="E17" s="4">
        <v>4358</v>
      </c>
      <c r="F17" s="4">
        <v>4460</v>
      </c>
      <c r="G17" s="4">
        <v>4537</v>
      </c>
      <c r="H17" s="4">
        <v>4638</v>
      </c>
      <c r="I17" s="4">
        <v>4812</v>
      </c>
      <c r="J17" s="4">
        <v>4842</v>
      </c>
      <c r="K17" s="4">
        <v>4856</v>
      </c>
      <c r="L17" s="4">
        <v>4847</v>
      </c>
      <c r="M17" s="42">
        <v>4755</v>
      </c>
      <c r="N17" s="13">
        <f t="shared" si="1"/>
        <v>4614.333333333333</v>
      </c>
    </row>
    <row r="18" spans="1:14" ht="12" customHeight="1" x14ac:dyDescent="0.25">
      <c r="A18" s="7" t="str">
        <f>'Pregnant Women Participating'!A18</f>
        <v>District of Columbia</v>
      </c>
      <c r="B18" s="13">
        <v>3093</v>
      </c>
      <c r="C18" s="4">
        <v>3122</v>
      </c>
      <c r="D18" s="4">
        <v>3032</v>
      </c>
      <c r="E18" s="4">
        <v>3092</v>
      </c>
      <c r="F18" s="4">
        <v>3098</v>
      </c>
      <c r="G18" s="4">
        <v>3098</v>
      </c>
      <c r="H18" s="4">
        <v>3121</v>
      </c>
      <c r="I18" s="4">
        <v>3095</v>
      </c>
      <c r="J18" s="4">
        <v>3021</v>
      </c>
      <c r="K18" s="4">
        <v>2971</v>
      </c>
      <c r="L18" s="4">
        <v>2920</v>
      </c>
      <c r="M18" s="42">
        <v>2964</v>
      </c>
      <c r="N18" s="13">
        <f t="shared" si="1"/>
        <v>3052.25</v>
      </c>
    </row>
    <row r="19" spans="1:14" ht="12" customHeight="1" x14ac:dyDescent="0.25">
      <c r="A19" s="7" t="str">
        <f>'Pregnant Women Participating'!A19</f>
        <v>Maryland</v>
      </c>
      <c r="B19" s="13">
        <v>27778</v>
      </c>
      <c r="C19" s="4">
        <v>27584</v>
      </c>
      <c r="D19" s="4">
        <v>27218</v>
      </c>
      <c r="E19" s="4">
        <v>27299</v>
      </c>
      <c r="F19" s="4">
        <v>27621</v>
      </c>
      <c r="G19" s="4">
        <v>28098</v>
      </c>
      <c r="H19" s="4">
        <v>28389</v>
      </c>
      <c r="I19" s="4">
        <v>28861</v>
      </c>
      <c r="J19" s="4">
        <v>28867</v>
      </c>
      <c r="K19" s="4">
        <v>28868</v>
      </c>
      <c r="L19" s="4">
        <v>28997</v>
      </c>
      <c r="M19" s="42">
        <v>28923</v>
      </c>
      <c r="N19" s="13">
        <f t="shared" si="1"/>
        <v>28208.583333333332</v>
      </c>
    </row>
    <row r="20" spans="1:14" ht="12" customHeight="1" x14ac:dyDescent="0.25">
      <c r="A20" s="7" t="str">
        <f>'Pregnant Women Participating'!A20</f>
        <v>New Jersey</v>
      </c>
      <c r="B20" s="13">
        <v>33262</v>
      </c>
      <c r="C20" s="4">
        <v>34572</v>
      </c>
      <c r="D20" s="4">
        <v>34235</v>
      </c>
      <c r="E20" s="4">
        <v>34009</v>
      </c>
      <c r="F20" s="4">
        <v>34823</v>
      </c>
      <c r="G20" s="4">
        <v>35372</v>
      </c>
      <c r="H20" s="4">
        <v>35670</v>
      </c>
      <c r="I20" s="4">
        <v>36303</v>
      </c>
      <c r="J20" s="4">
        <v>36355</v>
      </c>
      <c r="K20" s="4">
        <v>36696</v>
      </c>
      <c r="L20" s="4">
        <v>36855</v>
      </c>
      <c r="M20" s="42">
        <v>36805</v>
      </c>
      <c r="N20" s="13">
        <f t="shared" si="1"/>
        <v>35413.083333333336</v>
      </c>
    </row>
    <row r="21" spans="1:14" ht="12" customHeight="1" x14ac:dyDescent="0.25">
      <c r="A21" s="7" t="str">
        <f>'Pregnant Women Participating'!A21</f>
        <v>Pennsylvania</v>
      </c>
      <c r="B21" s="13">
        <v>38939</v>
      </c>
      <c r="C21" s="4">
        <v>38897</v>
      </c>
      <c r="D21" s="4">
        <v>38356</v>
      </c>
      <c r="E21" s="4">
        <v>38878</v>
      </c>
      <c r="F21" s="4">
        <v>39588</v>
      </c>
      <c r="G21" s="4">
        <v>40149</v>
      </c>
      <c r="H21" s="4">
        <v>40729</v>
      </c>
      <c r="I21" s="4">
        <v>41087</v>
      </c>
      <c r="J21" s="4">
        <v>40511</v>
      </c>
      <c r="K21" s="4">
        <v>40248</v>
      </c>
      <c r="L21" s="4">
        <v>40309</v>
      </c>
      <c r="M21" s="42">
        <v>40264</v>
      </c>
      <c r="N21" s="13">
        <f t="shared" si="1"/>
        <v>39829.583333333336</v>
      </c>
    </row>
    <row r="22" spans="1:14" ht="12" customHeight="1" x14ac:dyDescent="0.25">
      <c r="A22" s="7" t="str">
        <f>'Pregnant Women Participating'!A22</f>
        <v>Puerto Rico</v>
      </c>
      <c r="B22" s="13">
        <v>19259</v>
      </c>
      <c r="C22" s="4">
        <v>19164</v>
      </c>
      <c r="D22" s="4">
        <v>18723</v>
      </c>
      <c r="E22" s="4">
        <v>18724</v>
      </c>
      <c r="F22" s="4">
        <v>18752</v>
      </c>
      <c r="G22" s="4">
        <v>18686</v>
      </c>
      <c r="H22" s="4">
        <v>18704</v>
      </c>
      <c r="I22" s="4">
        <v>18793</v>
      </c>
      <c r="J22" s="4">
        <v>18651</v>
      </c>
      <c r="K22" s="4">
        <v>18477</v>
      </c>
      <c r="L22" s="4">
        <v>18576</v>
      </c>
      <c r="M22" s="42">
        <v>18510</v>
      </c>
      <c r="N22" s="13">
        <f t="shared" si="1"/>
        <v>18751.583333333332</v>
      </c>
    </row>
    <row r="23" spans="1:14" ht="12" customHeight="1" x14ac:dyDescent="0.25">
      <c r="A23" s="7" t="str">
        <f>'Pregnant Women Participating'!A23</f>
        <v>Virginia</v>
      </c>
      <c r="B23" s="13">
        <v>24115</v>
      </c>
      <c r="C23" s="4">
        <v>23332</v>
      </c>
      <c r="D23" s="4">
        <v>22580</v>
      </c>
      <c r="E23" s="4">
        <v>22884</v>
      </c>
      <c r="F23" s="4">
        <v>23305</v>
      </c>
      <c r="G23" s="4">
        <v>23698</v>
      </c>
      <c r="H23" s="4">
        <v>24127</v>
      </c>
      <c r="I23" s="4">
        <v>24487</v>
      </c>
      <c r="J23" s="4">
        <v>24192</v>
      </c>
      <c r="K23" s="4">
        <v>24464</v>
      </c>
      <c r="L23" s="4">
        <v>24488</v>
      </c>
      <c r="M23" s="42">
        <v>24314</v>
      </c>
      <c r="N23" s="13">
        <f t="shared" si="1"/>
        <v>23832.166666666668</v>
      </c>
    </row>
    <row r="24" spans="1:14" ht="12" customHeight="1" x14ac:dyDescent="0.25">
      <c r="A24" s="7" t="str">
        <f>'Pregnant Women Participating'!A24</f>
        <v>West Virginia</v>
      </c>
      <c r="B24" s="13">
        <v>7579</v>
      </c>
      <c r="C24" s="4">
        <v>7480</v>
      </c>
      <c r="D24" s="4">
        <v>7247</v>
      </c>
      <c r="E24" s="4">
        <v>7223</v>
      </c>
      <c r="F24" s="4">
        <v>7200</v>
      </c>
      <c r="G24" s="4">
        <v>7256</v>
      </c>
      <c r="H24" s="4">
        <v>7282</v>
      </c>
      <c r="I24" s="4">
        <v>7239</v>
      </c>
      <c r="J24" s="4">
        <v>7225</v>
      </c>
      <c r="K24" s="4">
        <v>7271</v>
      </c>
      <c r="L24" s="4">
        <v>7424</v>
      </c>
      <c r="M24" s="42">
        <v>7435</v>
      </c>
      <c r="N24" s="13">
        <f t="shared" si="1"/>
        <v>7321.75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158449</v>
      </c>
      <c r="C25" s="15">
        <v>158636</v>
      </c>
      <c r="D25" s="15">
        <v>155749</v>
      </c>
      <c r="E25" s="15">
        <v>156467</v>
      </c>
      <c r="F25" s="15">
        <v>158847</v>
      </c>
      <c r="G25" s="15">
        <v>160894</v>
      </c>
      <c r="H25" s="15">
        <v>162660</v>
      </c>
      <c r="I25" s="15">
        <v>164677</v>
      </c>
      <c r="J25" s="15">
        <v>163664</v>
      </c>
      <c r="K25" s="15">
        <v>163851</v>
      </c>
      <c r="L25" s="15">
        <v>164416</v>
      </c>
      <c r="M25" s="41">
        <v>163970</v>
      </c>
      <c r="N25" s="16">
        <f t="shared" si="1"/>
        <v>161023.33333333334</v>
      </c>
    </row>
    <row r="26" spans="1:14" ht="12" customHeight="1" x14ac:dyDescent="0.25">
      <c r="A26" s="7" t="str">
        <f>'Pregnant Women Participating'!A26</f>
        <v>Alabama</v>
      </c>
      <c r="B26" s="13">
        <v>25582</v>
      </c>
      <c r="C26" s="4">
        <v>25078</v>
      </c>
      <c r="D26" s="4">
        <v>24573</v>
      </c>
      <c r="E26" s="4">
        <v>24429</v>
      </c>
      <c r="F26" s="4">
        <v>24439</v>
      </c>
      <c r="G26" s="4">
        <v>24498</v>
      </c>
      <c r="H26" s="4">
        <v>24586</v>
      </c>
      <c r="I26" s="4">
        <v>24882</v>
      </c>
      <c r="J26" s="4">
        <v>24745</v>
      </c>
      <c r="K26" s="4">
        <v>24982</v>
      </c>
      <c r="L26" s="4">
        <v>25249</v>
      </c>
      <c r="M26" s="42">
        <v>25235</v>
      </c>
      <c r="N26" s="13">
        <f t="shared" si="1"/>
        <v>24856.5</v>
      </c>
    </row>
    <row r="27" spans="1:14" ht="12" customHeight="1" x14ac:dyDescent="0.25">
      <c r="A27" s="7" t="str">
        <f>'Pregnant Women Participating'!A27</f>
        <v>Florida</v>
      </c>
      <c r="B27" s="13">
        <v>96124</v>
      </c>
      <c r="C27" s="4">
        <v>94479</v>
      </c>
      <c r="D27" s="4">
        <v>92690</v>
      </c>
      <c r="E27" s="4">
        <v>93383</v>
      </c>
      <c r="F27" s="4">
        <v>94804</v>
      </c>
      <c r="G27" s="4">
        <v>99577</v>
      </c>
      <c r="H27" s="4">
        <v>96077</v>
      </c>
      <c r="I27" s="4">
        <v>96588</v>
      </c>
      <c r="J27" s="4">
        <v>96660</v>
      </c>
      <c r="K27" s="4">
        <v>96996</v>
      </c>
      <c r="L27" s="4">
        <v>97545</v>
      </c>
      <c r="M27" s="42">
        <v>97306</v>
      </c>
      <c r="N27" s="13">
        <f t="shared" si="1"/>
        <v>96019.083333333328</v>
      </c>
    </row>
    <row r="28" spans="1:14" ht="12" customHeight="1" x14ac:dyDescent="0.25">
      <c r="A28" s="7" t="str">
        <f>'Pregnant Women Participating'!A28</f>
        <v>Georgia</v>
      </c>
      <c r="B28" s="13">
        <v>51220</v>
      </c>
      <c r="C28" s="4">
        <v>50717</v>
      </c>
      <c r="D28" s="4">
        <v>50044</v>
      </c>
      <c r="E28" s="4">
        <v>50964</v>
      </c>
      <c r="F28" s="4">
        <v>51500</v>
      </c>
      <c r="G28" s="4">
        <v>52070</v>
      </c>
      <c r="H28" s="4">
        <v>52297</v>
      </c>
      <c r="I28" s="4">
        <v>52723</v>
      </c>
      <c r="J28" s="4">
        <v>52646</v>
      </c>
      <c r="K28" s="4">
        <v>53617</v>
      </c>
      <c r="L28" s="4">
        <v>54295</v>
      </c>
      <c r="M28" s="42">
        <v>53987</v>
      </c>
      <c r="N28" s="13">
        <f t="shared" si="1"/>
        <v>52173.333333333336</v>
      </c>
    </row>
    <row r="29" spans="1:14" ht="12" customHeight="1" x14ac:dyDescent="0.25">
      <c r="A29" s="7" t="str">
        <f>'Pregnant Women Participating'!A29</f>
        <v>Kentucky</v>
      </c>
      <c r="B29" s="13">
        <v>21924</v>
      </c>
      <c r="C29" s="4">
        <v>21607</v>
      </c>
      <c r="D29" s="4">
        <v>21211</v>
      </c>
      <c r="E29" s="4">
        <v>21701</v>
      </c>
      <c r="F29" s="4">
        <v>22269</v>
      </c>
      <c r="G29" s="4">
        <v>22599</v>
      </c>
      <c r="H29" s="4">
        <v>22841</v>
      </c>
      <c r="I29" s="4">
        <v>23020</v>
      </c>
      <c r="J29" s="4">
        <v>22902</v>
      </c>
      <c r="K29" s="4">
        <v>23031</v>
      </c>
      <c r="L29" s="4">
        <v>22990</v>
      </c>
      <c r="M29" s="42">
        <v>23064</v>
      </c>
      <c r="N29" s="13">
        <f t="shared" si="1"/>
        <v>22429.916666666668</v>
      </c>
    </row>
    <row r="30" spans="1:14" ht="12" customHeight="1" x14ac:dyDescent="0.25">
      <c r="A30" s="7" t="str">
        <f>'Pregnant Women Participating'!A30</f>
        <v>Mississippi</v>
      </c>
      <c r="B30" s="13">
        <v>12760</v>
      </c>
      <c r="C30" s="4">
        <v>13743</v>
      </c>
      <c r="D30" s="4">
        <v>13347</v>
      </c>
      <c r="E30" s="4">
        <v>12441</v>
      </c>
      <c r="F30" s="4">
        <v>12769</v>
      </c>
      <c r="G30" s="4">
        <v>12659</v>
      </c>
      <c r="H30" s="4">
        <v>13463</v>
      </c>
      <c r="I30" s="4">
        <v>13741</v>
      </c>
      <c r="J30" s="4">
        <v>13528</v>
      </c>
      <c r="K30" s="4">
        <v>14027</v>
      </c>
      <c r="L30" s="4">
        <v>14080</v>
      </c>
      <c r="M30" s="42">
        <v>13610</v>
      </c>
      <c r="N30" s="13">
        <f t="shared" si="1"/>
        <v>13347.333333333334</v>
      </c>
    </row>
    <row r="31" spans="1:14" ht="12" customHeight="1" x14ac:dyDescent="0.25">
      <c r="A31" s="7" t="str">
        <f>'Pregnant Women Participating'!A31</f>
        <v>North Carolina</v>
      </c>
      <c r="B31" s="13">
        <v>52228</v>
      </c>
      <c r="C31" s="4">
        <v>51542</v>
      </c>
      <c r="D31" s="4">
        <v>50590</v>
      </c>
      <c r="E31" s="4">
        <v>51981</v>
      </c>
      <c r="F31" s="4">
        <v>52912</v>
      </c>
      <c r="G31" s="4">
        <v>53492</v>
      </c>
      <c r="H31" s="4">
        <v>54116</v>
      </c>
      <c r="I31" s="4">
        <v>54375</v>
      </c>
      <c r="J31" s="4">
        <v>54495</v>
      </c>
      <c r="K31" s="4">
        <v>55833</v>
      </c>
      <c r="L31" s="4">
        <v>56677</v>
      </c>
      <c r="M31" s="42">
        <v>57126</v>
      </c>
      <c r="N31" s="13">
        <f t="shared" si="1"/>
        <v>53780.583333333336</v>
      </c>
    </row>
    <row r="32" spans="1:14" ht="12" customHeight="1" x14ac:dyDescent="0.25">
      <c r="A32" s="7" t="str">
        <f>'Pregnant Women Participating'!A32</f>
        <v>South Carolina</v>
      </c>
      <c r="B32" s="13">
        <v>21414</v>
      </c>
      <c r="C32" s="4">
        <v>21343</v>
      </c>
      <c r="D32" s="4">
        <v>20755</v>
      </c>
      <c r="E32" s="4">
        <v>21246</v>
      </c>
      <c r="F32" s="4">
        <v>21425</v>
      </c>
      <c r="G32" s="4">
        <v>21598</v>
      </c>
      <c r="H32" s="4">
        <v>21671</v>
      </c>
      <c r="I32" s="4">
        <v>21868</v>
      </c>
      <c r="J32" s="4">
        <v>21809</v>
      </c>
      <c r="K32" s="4">
        <v>22019</v>
      </c>
      <c r="L32" s="4">
        <v>21934</v>
      </c>
      <c r="M32" s="42">
        <v>21663</v>
      </c>
      <c r="N32" s="13">
        <f t="shared" si="1"/>
        <v>21562.083333333332</v>
      </c>
    </row>
    <row r="33" spans="1:14" ht="12" customHeight="1" x14ac:dyDescent="0.25">
      <c r="A33" s="7" t="str">
        <f>'Pregnant Women Participating'!A33</f>
        <v>Tennessee</v>
      </c>
      <c r="B33" s="13">
        <v>33592</v>
      </c>
      <c r="C33" s="4">
        <v>33011</v>
      </c>
      <c r="D33" s="4">
        <v>32141</v>
      </c>
      <c r="E33" s="4">
        <v>31960</v>
      </c>
      <c r="F33" s="4">
        <v>32779</v>
      </c>
      <c r="G33" s="4">
        <v>33322</v>
      </c>
      <c r="H33" s="4">
        <v>33916</v>
      </c>
      <c r="I33" s="4">
        <v>34281</v>
      </c>
      <c r="J33" s="4">
        <v>34190</v>
      </c>
      <c r="K33" s="4">
        <v>34723</v>
      </c>
      <c r="L33" s="4">
        <v>35227</v>
      </c>
      <c r="M33" s="42">
        <v>35557</v>
      </c>
      <c r="N33" s="13">
        <f t="shared" si="1"/>
        <v>33724.916666666664</v>
      </c>
    </row>
    <row r="34" spans="1:14" ht="12" customHeight="1" x14ac:dyDescent="0.25">
      <c r="A34" s="7" t="str">
        <f>'Pregnant Women Participating'!A34</f>
        <v>Choctaw Indians, MS</v>
      </c>
      <c r="B34" s="13">
        <v>137</v>
      </c>
      <c r="C34" s="4">
        <v>133</v>
      </c>
      <c r="D34" s="4">
        <v>124</v>
      </c>
      <c r="E34" s="4">
        <v>134</v>
      </c>
      <c r="F34" s="4">
        <v>133</v>
      </c>
      <c r="G34" s="4">
        <v>134</v>
      </c>
      <c r="H34" s="4">
        <v>154</v>
      </c>
      <c r="I34" s="4">
        <v>158</v>
      </c>
      <c r="J34" s="4">
        <v>153</v>
      </c>
      <c r="K34" s="4">
        <v>150</v>
      </c>
      <c r="L34" s="4">
        <v>154</v>
      </c>
      <c r="M34" s="42">
        <v>147</v>
      </c>
      <c r="N34" s="13">
        <f t="shared" si="1"/>
        <v>142.58333333333334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96</v>
      </c>
      <c r="C35" s="4">
        <v>93</v>
      </c>
      <c r="D35" s="4">
        <v>89</v>
      </c>
      <c r="E35" s="4">
        <v>106</v>
      </c>
      <c r="F35" s="4">
        <v>110</v>
      </c>
      <c r="G35" s="4">
        <v>106</v>
      </c>
      <c r="H35" s="4">
        <v>108</v>
      </c>
      <c r="I35" s="4">
        <v>106</v>
      </c>
      <c r="J35" s="4">
        <v>106</v>
      </c>
      <c r="K35" s="4">
        <v>97</v>
      </c>
      <c r="L35" s="4">
        <v>100</v>
      </c>
      <c r="M35" s="42">
        <v>107</v>
      </c>
      <c r="N35" s="13">
        <f t="shared" si="1"/>
        <v>102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315077</v>
      </c>
      <c r="C36" s="15">
        <v>311746</v>
      </c>
      <c r="D36" s="15">
        <v>305564</v>
      </c>
      <c r="E36" s="15">
        <v>308345</v>
      </c>
      <c r="F36" s="15">
        <v>313140</v>
      </c>
      <c r="G36" s="15">
        <v>320055</v>
      </c>
      <c r="H36" s="15">
        <v>319229</v>
      </c>
      <c r="I36" s="15">
        <v>321742</v>
      </c>
      <c r="J36" s="15">
        <v>321234</v>
      </c>
      <c r="K36" s="15">
        <v>325475</v>
      </c>
      <c r="L36" s="15">
        <v>328251</v>
      </c>
      <c r="M36" s="41">
        <v>327802</v>
      </c>
      <c r="N36" s="16">
        <f t="shared" si="1"/>
        <v>318138.33333333331</v>
      </c>
    </row>
    <row r="37" spans="1:14" ht="12" customHeight="1" x14ac:dyDescent="0.25">
      <c r="A37" s="7" t="str">
        <f>'Pregnant Women Participating'!A37</f>
        <v>Illinois</v>
      </c>
      <c r="B37" s="13">
        <v>38061</v>
      </c>
      <c r="C37" s="4">
        <v>37416</v>
      </c>
      <c r="D37" s="4">
        <v>36785</v>
      </c>
      <c r="E37" s="4">
        <v>37577</v>
      </c>
      <c r="F37" s="4">
        <v>38502</v>
      </c>
      <c r="G37" s="4">
        <v>39021</v>
      </c>
      <c r="H37" s="4">
        <v>39517</v>
      </c>
      <c r="I37" s="4">
        <v>39878</v>
      </c>
      <c r="J37" s="4">
        <v>39638</v>
      </c>
      <c r="K37" s="4">
        <v>40041</v>
      </c>
      <c r="L37" s="4">
        <v>40444</v>
      </c>
      <c r="M37" s="42">
        <v>40667</v>
      </c>
      <c r="N37" s="13">
        <f t="shared" si="1"/>
        <v>38962.25</v>
      </c>
    </row>
    <row r="38" spans="1:14" ht="12" customHeight="1" x14ac:dyDescent="0.25">
      <c r="A38" s="7" t="str">
        <f>'Pregnant Women Participating'!A38</f>
        <v>Indiana</v>
      </c>
      <c r="B38" s="13">
        <v>33468</v>
      </c>
      <c r="C38" s="4">
        <v>33187</v>
      </c>
      <c r="D38" s="4">
        <v>32678</v>
      </c>
      <c r="E38" s="4">
        <v>33130</v>
      </c>
      <c r="F38" s="4">
        <v>33460</v>
      </c>
      <c r="G38" s="4">
        <v>33848</v>
      </c>
      <c r="H38" s="4">
        <v>34014</v>
      </c>
      <c r="I38" s="4">
        <v>34326</v>
      </c>
      <c r="J38" s="4">
        <v>33947</v>
      </c>
      <c r="K38" s="4">
        <v>34712</v>
      </c>
      <c r="L38" s="4">
        <v>34928</v>
      </c>
      <c r="M38" s="42">
        <v>34687</v>
      </c>
      <c r="N38" s="13">
        <f t="shared" si="1"/>
        <v>33865.416666666664</v>
      </c>
    </row>
    <row r="39" spans="1:14" ht="12" customHeight="1" x14ac:dyDescent="0.25">
      <c r="A39" s="7" t="str">
        <f>'Pregnant Women Participating'!A39</f>
        <v>Iowa</v>
      </c>
      <c r="B39" s="13">
        <v>12530</v>
      </c>
      <c r="C39" s="4">
        <v>12489</v>
      </c>
      <c r="D39" s="4">
        <v>12273</v>
      </c>
      <c r="E39" s="4">
        <v>13382</v>
      </c>
      <c r="F39" s="4">
        <v>13448</v>
      </c>
      <c r="G39" s="4">
        <v>13407</v>
      </c>
      <c r="H39" s="4">
        <v>13526</v>
      </c>
      <c r="I39" s="4">
        <v>13579</v>
      </c>
      <c r="J39" s="4">
        <v>13452</v>
      </c>
      <c r="K39" s="4">
        <v>13555</v>
      </c>
      <c r="L39" s="4">
        <v>13545</v>
      </c>
      <c r="M39" s="42">
        <v>13433</v>
      </c>
      <c r="N39" s="13">
        <f t="shared" si="1"/>
        <v>13218.25</v>
      </c>
    </row>
    <row r="40" spans="1:14" ht="12" customHeight="1" x14ac:dyDescent="0.25">
      <c r="A40" s="7" t="str">
        <f>'Pregnant Women Participating'!A40</f>
        <v>Michigan</v>
      </c>
      <c r="B40" s="13">
        <v>39662</v>
      </c>
      <c r="C40" s="4">
        <v>38946</v>
      </c>
      <c r="D40" s="4">
        <v>37846</v>
      </c>
      <c r="E40" s="4">
        <v>37756</v>
      </c>
      <c r="F40" s="4">
        <v>38204</v>
      </c>
      <c r="G40" s="4">
        <v>38150</v>
      </c>
      <c r="H40" s="4">
        <v>38416</v>
      </c>
      <c r="I40" s="4">
        <v>38727</v>
      </c>
      <c r="J40" s="4">
        <v>38468</v>
      </c>
      <c r="K40" s="4">
        <v>38859</v>
      </c>
      <c r="L40" s="4">
        <v>38961</v>
      </c>
      <c r="M40" s="42">
        <v>39134</v>
      </c>
      <c r="N40" s="13">
        <f t="shared" si="1"/>
        <v>38594.083333333336</v>
      </c>
    </row>
    <row r="41" spans="1:14" ht="12" customHeight="1" x14ac:dyDescent="0.25">
      <c r="A41" s="7" t="str">
        <f>'Pregnant Women Participating'!A41</f>
        <v>Minnesota</v>
      </c>
      <c r="B41" s="13">
        <v>21724</v>
      </c>
      <c r="C41" s="4">
        <v>21549</v>
      </c>
      <c r="D41" s="4">
        <v>21605</v>
      </c>
      <c r="E41" s="4">
        <v>21815</v>
      </c>
      <c r="F41" s="4">
        <v>21779</v>
      </c>
      <c r="G41" s="4">
        <v>21813</v>
      </c>
      <c r="H41" s="4">
        <v>21987</v>
      </c>
      <c r="I41" s="4">
        <v>22243</v>
      </c>
      <c r="J41" s="4">
        <v>21828</v>
      </c>
      <c r="K41" s="4">
        <v>22073</v>
      </c>
      <c r="L41" s="4">
        <v>22231</v>
      </c>
      <c r="M41" s="42">
        <v>22163</v>
      </c>
      <c r="N41" s="13">
        <f t="shared" si="1"/>
        <v>21900.833333333332</v>
      </c>
    </row>
    <row r="42" spans="1:14" ht="12" customHeight="1" x14ac:dyDescent="0.25">
      <c r="A42" s="7" t="str">
        <f>'Pregnant Women Participating'!A42</f>
        <v>Ohio</v>
      </c>
      <c r="B42" s="13">
        <v>42020</v>
      </c>
      <c r="C42" s="4">
        <v>41600</v>
      </c>
      <c r="D42" s="4">
        <v>40330</v>
      </c>
      <c r="E42" s="4">
        <v>40718</v>
      </c>
      <c r="F42" s="4">
        <v>41018</v>
      </c>
      <c r="G42" s="4">
        <v>41079</v>
      </c>
      <c r="H42" s="4">
        <v>41494</v>
      </c>
      <c r="I42" s="4">
        <v>41938</v>
      </c>
      <c r="J42" s="4">
        <v>41678</v>
      </c>
      <c r="K42" s="4">
        <v>41914</v>
      </c>
      <c r="L42" s="4">
        <v>41939</v>
      </c>
      <c r="M42" s="42">
        <v>41993</v>
      </c>
      <c r="N42" s="13">
        <f t="shared" si="1"/>
        <v>41476.75</v>
      </c>
    </row>
    <row r="43" spans="1:14" ht="12" customHeight="1" x14ac:dyDescent="0.25">
      <c r="A43" s="7" t="str">
        <f>'Pregnant Women Participating'!A43</f>
        <v>Wisconsin</v>
      </c>
      <c r="B43" s="13">
        <v>18813</v>
      </c>
      <c r="C43" s="4">
        <v>18851</v>
      </c>
      <c r="D43" s="4">
        <v>18459</v>
      </c>
      <c r="E43" s="4">
        <v>18690</v>
      </c>
      <c r="F43" s="4">
        <v>18745</v>
      </c>
      <c r="G43" s="4">
        <v>18857</v>
      </c>
      <c r="H43" s="4">
        <v>19033</v>
      </c>
      <c r="I43" s="4">
        <v>19150</v>
      </c>
      <c r="J43" s="4">
        <v>19109</v>
      </c>
      <c r="K43" s="4">
        <v>19406</v>
      </c>
      <c r="L43" s="4">
        <v>19474</v>
      </c>
      <c r="M43" s="42">
        <v>19374</v>
      </c>
      <c r="N43" s="13">
        <f t="shared" si="1"/>
        <v>18996.75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206278</v>
      </c>
      <c r="C44" s="15">
        <v>204038</v>
      </c>
      <c r="D44" s="15">
        <v>199976</v>
      </c>
      <c r="E44" s="15">
        <v>203068</v>
      </c>
      <c r="F44" s="15">
        <v>205156</v>
      </c>
      <c r="G44" s="15">
        <v>206175</v>
      </c>
      <c r="H44" s="15">
        <v>207987</v>
      </c>
      <c r="I44" s="15">
        <v>209841</v>
      </c>
      <c r="J44" s="15">
        <v>208120</v>
      </c>
      <c r="K44" s="15">
        <v>210560</v>
      </c>
      <c r="L44" s="15">
        <v>211522</v>
      </c>
      <c r="M44" s="41">
        <v>211451</v>
      </c>
      <c r="N44" s="16">
        <f t="shared" si="1"/>
        <v>207014.33333333334</v>
      </c>
    </row>
    <row r="45" spans="1:14" ht="12" customHeight="1" x14ac:dyDescent="0.25">
      <c r="A45" s="7" t="str">
        <f>'Pregnant Women Participating'!A45</f>
        <v>Arizona</v>
      </c>
      <c r="B45" s="13">
        <v>29154</v>
      </c>
      <c r="C45" s="4">
        <v>28797</v>
      </c>
      <c r="D45" s="4">
        <v>27761</v>
      </c>
      <c r="E45" s="4">
        <v>28136</v>
      </c>
      <c r="F45" s="4">
        <v>28594</v>
      </c>
      <c r="G45" s="4">
        <v>29268</v>
      </c>
      <c r="H45" s="4">
        <v>29944</v>
      </c>
      <c r="I45" s="4">
        <v>30208</v>
      </c>
      <c r="J45" s="4">
        <v>30480</v>
      </c>
      <c r="K45" s="4">
        <v>30869</v>
      </c>
      <c r="L45" s="4">
        <v>31042</v>
      </c>
      <c r="M45" s="42">
        <v>30780</v>
      </c>
      <c r="N45" s="13">
        <f t="shared" si="1"/>
        <v>29586.083333333332</v>
      </c>
    </row>
    <row r="46" spans="1:14" ht="12" customHeight="1" x14ac:dyDescent="0.25">
      <c r="A46" s="7" t="str">
        <f>'Pregnant Women Participating'!A46</f>
        <v>Arkansas</v>
      </c>
      <c r="B46" s="13">
        <v>14473</v>
      </c>
      <c r="C46" s="4">
        <v>14787</v>
      </c>
      <c r="D46" s="4">
        <v>14278</v>
      </c>
      <c r="E46" s="4">
        <v>14606</v>
      </c>
      <c r="F46" s="4">
        <v>14936</v>
      </c>
      <c r="G46" s="4">
        <v>15125</v>
      </c>
      <c r="H46" s="4">
        <v>15439</v>
      </c>
      <c r="I46" s="4">
        <v>15497</v>
      </c>
      <c r="J46" s="4">
        <v>15494</v>
      </c>
      <c r="K46" s="4">
        <v>15545</v>
      </c>
      <c r="L46" s="4">
        <v>15714</v>
      </c>
      <c r="M46" s="42">
        <v>15608</v>
      </c>
      <c r="N46" s="13">
        <f t="shared" si="1"/>
        <v>15125.166666666666</v>
      </c>
    </row>
    <row r="47" spans="1:14" ht="12" customHeight="1" x14ac:dyDescent="0.25">
      <c r="A47" s="7" t="str">
        <f>'Pregnant Women Participating'!A47</f>
        <v>Louisiana</v>
      </c>
      <c r="B47" s="13">
        <v>26372</v>
      </c>
      <c r="C47" s="4">
        <v>25928</v>
      </c>
      <c r="D47" s="4">
        <v>25342</v>
      </c>
      <c r="E47" s="4">
        <v>25161</v>
      </c>
      <c r="F47" s="4">
        <v>25199</v>
      </c>
      <c r="G47" s="4">
        <v>25448</v>
      </c>
      <c r="H47" s="4">
        <v>25845</v>
      </c>
      <c r="I47" s="4">
        <v>25995</v>
      </c>
      <c r="J47" s="4">
        <v>25979</v>
      </c>
      <c r="K47" s="4">
        <v>26180</v>
      </c>
      <c r="L47" s="4">
        <v>26632</v>
      </c>
      <c r="M47" s="42">
        <v>26361</v>
      </c>
      <c r="N47" s="13">
        <f t="shared" si="1"/>
        <v>25870.166666666668</v>
      </c>
    </row>
    <row r="48" spans="1:14" ht="12" customHeight="1" x14ac:dyDescent="0.25">
      <c r="A48" s="7" t="str">
        <f>'Pregnant Women Participating'!A48</f>
        <v>New Mexico</v>
      </c>
      <c r="B48" s="13">
        <v>9257</v>
      </c>
      <c r="C48" s="4">
        <v>9083</v>
      </c>
      <c r="D48" s="4">
        <v>8859</v>
      </c>
      <c r="E48" s="4">
        <v>9019</v>
      </c>
      <c r="F48" s="4">
        <v>9202</v>
      </c>
      <c r="G48" s="4">
        <v>9142</v>
      </c>
      <c r="H48" s="4">
        <v>9319</v>
      </c>
      <c r="I48" s="4">
        <v>9345</v>
      </c>
      <c r="J48" s="4">
        <v>9296</v>
      </c>
      <c r="K48" s="4">
        <v>9637</v>
      </c>
      <c r="L48" s="4">
        <v>10048</v>
      </c>
      <c r="M48" s="42">
        <v>10182</v>
      </c>
      <c r="N48" s="13">
        <f t="shared" si="1"/>
        <v>9365.75</v>
      </c>
    </row>
    <row r="49" spans="1:14" ht="12" customHeight="1" x14ac:dyDescent="0.25">
      <c r="A49" s="7" t="str">
        <f>'Pregnant Women Participating'!A49</f>
        <v>Oklahoma</v>
      </c>
      <c r="B49" s="13">
        <v>17550</v>
      </c>
      <c r="C49" s="4">
        <v>17386</v>
      </c>
      <c r="D49" s="4">
        <v>17072</v>
      </c>
      <c r="E49" s="4">
        <v>17416</v>
      </c>
      <c r="F49" s="4">
        <v>17614</v>
      </c>
      <c r="G49" s="4">
        <v>17726</v>
      </c>
      <c r="H49" s="4">
        <v>17793</v>
      </c>
      <c r="I49" s="4">
        <v>17828</v>
      </c>
      <c r="J49" s="4">
        <v>17772</v>
      </c>
      <c r="K49" s="4">
        <v>17776</v>
      </c>
      <c r="L49" s="4">
        <v>18181</v>
      </c>
      <c r="M49" s="42">
        <v>18301</v>
      </c>
      <c r="N49" s="13">
        <f t="shared" si="1"/>
        <v>17701.25</v>
      </c>
    </row>
    <row r="50" spans="1:14" ht="12" customHeight="1" x14ac:dyDescent="0.25">
      <c r="A50" s="7" t="str">
        <f>'Pregnant Women Participating'!A50</f>
        <v>Texas</v>
      </c>
      <c r="B50" s="13">
        <v>210246</v>
      </c>
      <c r="C50" s="4">
        <v>205591</v>
      </c>
      <c r="D50" s="4">
        <v>200299</v>
      </c>
      <c r="E50" s="4">
        <v>203570</v>
      </c>
      <c r="F50" s="4">
        <v>206003</v>
      </c>
      <c r="G50" s="4">
        <v>206957</v>
      </c>
      <c r="H50" s="4">
        <v>209539</v>
      </c>
      <c r="I50" s="4">
        <v>211760</v>
      </c>
      <c r="J50" s="4">
        <v>212111</v>
      </c>
      <c r="K50" s="4">
        <v>212925</v>
      </c>
      <c r="L50" s="4">
        <v>213395</v>
      </c>
      <c r="M50" s="42">
        <v>213256</v>
      </c>
      <c r="N50" s="13">
        <f t="shared" si="1"/>
        <v>208804.33333333334</v>
      </c>
    </row>
    <row r="51" spans="1:14" ht="12" customHeight="1" x14ac:dyDescent="0.25">
      <c r="A51" s="7" t="str">
        <f>'Pregnant Women Participating'!A51</f>
        <v>Utah</v>
      </c>
      <c r="B51" s="13">
        <v>10766</v>
      </c>
      <c r="C51" s="4">
        <v>10773</v>
      </c>
      <c r="D51" s="4">
        <v>10704</v>
      </c>
      <c r="E51" s="4">
        <v>10835</v>
      </c>
      <c r="F51" s="4">
        <v>10975</v>
      </c>
      <c r="G51" s="4">
        <v>10989</v>
      </c>
      <c r="H51" s="4">
        <v>11080</v>
      </c>
      <c r="I51" s="4">
        <v>11015</v>
      </c>
      <c r="J51" s="4">
        <v>10976</v>
      </c>
      <c r="K51" s="4">
        <v>10695</v>
      </c>
      <c r="L51" s="4">
        <v>11493</v>
      </c>
      <c r="M51" s="42">
        <v>11703</v>
      </c>
      <c r="N51" s="13">
        <f t="shared" si="1"/>
        <v>11000.333333333334</v>
      </c>
    </row>
    <row r="52" spans="1:14" ht="12" customHeight="1" x14ac:dyDescent="0.25">
      <c r="A52" s="7" t="str">
        <f>'Pregnant Women Participating'!A52</f>
        <v>Inter-Tribal Council, AZ</v>
      </c>
      <c r="B52" s="13">
        <v>1092</v>
      </c>
      <c r="C52" s="4">
        <v>1045</v>
      </c>
      <c r="D52" s="4">
        <v>1077</v>
      </c>
      <c r="E52" s="4">
        <v>1116</v>
      </c>
      <c r="F52" s="4">
        <v>1131</v>
      </c>
      <c r="G52" s="4">
        <v>1130</v>
      </c>
      <c r="H52" s="4">
        <v>1139</v>
      </c>
      <c r="I52" s="4">
        <v>1168</v>
      </c>
      <c r="J52" s="4">
        <v>1148</v>
      </c>
      <c r="K52" s="4">
        <v>1203</v>
      </c>
      <c r="L52" s="4">
        <v>1228</v>
      </c>
      <c r="M52" s="42">
        <v>1193</v>
      </c>
      <c r="N52" s="13">
        <f t="shared" si="1"/>
        <v>1139.1666666666667</v>
      </c>
    </row>
    <row r="53" spans="1:14" ht="12" customHeight="1" x14ac:dyDescent="0.25">
      <c r="A53" s="7" t="str">
        <f>'Pregnant Women Participating'!A53</f>
        <v>Navajo Nation, AZ</v>
      </c>
      <c r="B53" s="13">
        <v>959</v>
      </c>
      <c r="C53" s="4">
        <v>945</v>
      </c>
      <c r="D53" s="4">
        <v>902</v>
      </c>
      <c r="E53" s="4">
        <v>937</v>
      </c>
      <c r="F53" s="4">
        <v>886</v>
      </c>
      <c r="G53" s="4">
        <v>899</v>
      </c>
      <c r="H53" s="4">
        <v>913</v>
      </c>
      <c r="I53" s="4">
        <v>920</v>
      </c>
      <c r="J53" s="4">
        <v>909</v>
      </c>
      <c r="K53" s="4">
        <v>936</v>
      </c>
      <c r="L53" s="4">
        <v>904</v>
      </c>
      <c r="M53" s="42">
        <v>901</v>
      </c>
      <c r="N53" s="13">
        <f t="shared" si="1"/>
        <v>917.58333333333337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60</v>
      </c>
      <c r="C54" s="4">
        <v>68</v>
      </c>
      <c r="D54" s="4">
        <v>65</v>
      </c>
      <c r="E54" s="4">
        <v>74</v>
      </c>
      <c r="F54" s="4">
        <v>71</v>
      </c>
      <c r="G54" s="4">
        <v>73</v>
      </c>
      <c r="H54" s="4">
        <v>71</v>
      </c>
      <c r="I54" s="4">
        <v>75</v>
      </c>
      <c r="J54" s="4">
        <v>75</v>
      </c>
      <c r="K54" s="4">
        <v>73</v>
      </c>
      <c r="L54" s="4">
        <v>69</v>
      </c>
      <c r="M54" s="42">
        <v>68</v>
      </c>
      <c r="N54" s="13">
        <f t="shared" si="1"/>
        <v>70.166666666666671</v>
      </c>
    </row>
    <row r="55" spans="1:14" ht="12" customHeight="1" x14ac:dyDescent="0.25">
      <c r="A55" s="7" t="str">
        <f>'Pregnant Women Participating'!A55</f>
        <v>Eight Northern Pueblos, NM</v>
      </c>
      <c r="B55" s="13">
        <v>63</v>
      </c>
      <c r="C55" s="4">
        <v>69</v>
      </c>
      <c r="D55" s="4">
        <v>68</v>
      </c>
      <c r="E55" s="4">
        <v>57</v>
      </c>
      <c r="F55" s="4">
        <v>59</v>
      </c>
      <c r="G55" s="4">
        <v>59</v>
      </c>
      <c r="H55" s="4">
        <v>70</v>
      </c>
      <c r="I55" s="4">
        <v>67</v>
      </c>
      <c r="J55" s="4">
        <v>60</v>
      </c>
      <c r="K55" s="4">
        <v>66</v>
      </c>
      <c r="L55" s="4">
        <v>60</v>
      </c>
      <c r="M55" s="42">
        <v>60</v>
      </c>
      <c r="N55" s="13">
        <f t="shared" si="1"/>
        <v>63.166666666666664</v>
      </c>
    </row>
    <row r="56" spans="1:14" ht="12" customHeight="1" x14ac:dyDescent="0.25">
      <c r="A56" s="7" t="str">
        <f>'Pregnant Women Participating'!A56</f>
        <v>Five Sandoval Pueblos, NM</v>
      </c>
      <c r="B56" s="13">
        <v>28</v>
      </c>
      <c r="C56" s="4">
        <v>27</v>
      </c>
      <c r="D56" s="4">
        <v>24</v>
      </c>
      <c r="E56" s="4">
        <v>23</v>
      </c>
      <c r="F56" s="4">
        <v>21</v>
      </c>
      <c r="G56" s="4">
        <v>24</v>
      </c>
      <c r="H56" s="4">
        <v>25</v>
      </c>
      <c r="I56" s="4">
        <v>22</v>
      </c>
      <c r="J56" s="4">
        <v>22</v>
      </c>
      <c r="K56" s="4">
        <v>24</v>
      </c>
      <c r="L56" s="4">
        <v>25</v>
      </c>
      <c r="M56" s="42">
        <v>27</v>
      </c>
      <c r="N56" s="13">
        <f t="shared" si="1"/>
        <v>24.333333333333332</v>
      </c>
    </row>
    <row r="57" spans="1:14" ht="12" customHeight="1" x14ac:dyDescent="0.25">
      <c r="A57" s="7" t="str">
        <f>'Pregnant Women Participating'!A57</f>
        <v>Isleta Pueblo, NM</v>
      </c>
      <c r="B57" s="13">
        <v>206</v>
      </c>
      <c r="C57" s="4">
        <v>224</v>
      </c>
      <c r="D57" s="4">
        <v>211</v>
      </c>
      <c r="E57" s="4">
        <v>210</v>
      </c>
      <c r="F57" s="4">
        <v>209</v>
      </c>
      <c r="G57" s="4">
        <v>202</v>
      </c>
      <c r="H57" s="4">
        <v>208</v>
      </c>
      <c r="I57" s="4">
        <v>225</v>
      </c>
      <c r="J57" s="4">
        <v>222</v>
      </c>
      <c r="K57" s="4">
        <v>217</v>
      </c>
      <c r="L57" s="4">
        <v>215</v>
      </c>
      <c r="M57" s="42">
        <v>211</v>
      </c>
      <c r="N57" s="13">
        <f t="shared" si="1"/>
        <v>213.33333333333334</v>
      </c>
    </row>
    <row r="58" spans="1:14" ht="12" customHeight="1" x14ac:dyDescent="0.25">
      <c r="A58" s="7" t="str">
        <f>'Pregnant Women Participating'!A58</f>
        <v>San Felipe Pueblo, NM</v>
      </c>
      <c r="B58" s="13">
        <v>44</v>
      </c>
      <c r="C58" s="4">
        <v>48</v>
      </c>
      <c r="D58" s="4">
        <v>34</v>
      </c>
      <c r="E58" s="4">
        <v>48</v>
      </c>
      <c r="F58" s="4">
        <v>46</v>
      </c>
      <c r="G58" s="4">
        <v>48</v>
      </c>
      <c r="H58" s="4">
        <v>50</v>
      </c>
      <c r="I58" s="4">
        <v>51</v>
      </c>
      <c r="J58" s="4">
        <v>51</v>
      </c>
      <c r="K58" s="4">
        <v>56</v>
      </c>
      <c r="L58" s="4">
        <v>57</v>
      </c>
      <c r="M58" s="42">
        <v>56</v>
      </c>
      <c r="N58" s="13">
        <f t="shared" si="1"/>
        <v>49.083333333333336</v>
      </c>
    </row>
    <row r="59" spans="1:14" ht="12" customHeight="1" x14ac:dyDescent="0.25">
      <c r="A59" s="7" t="str">
        <f>'Pregnant Women Participating'!A59</f>
        <v>Santo Domingo Tribe, NM</v>
      </c>
      <c r="B59" s="13">
        <v>26</v>
      </c>
      <c r="C59" s="4">
        <v>26</v>
      </c>
      <c r="D59" s="4">
        <v>23</v>
      </c>
      <c r="E59" s="4">
        <v>27</v>
      </c>
      <c r="F59" s="4">
        <v>33</v>
      </c>
      <c r="G59" s="4">
        <v>29</v>
      </c>
      <c r="H59" s="4">
        <v>27</v>
      </c>
      <c r="I59" s="4">
        <v>29</v>
      </c>
      <c r="J59" s="4">
        <v>28</v>
      </c>
      <c r="K59" s="4">
        <v>30</v>
      </c>
      <c r="L59" s="4">
        <v>30</v>
      </c>
      <c r="M59" s="42">
        <v>30</v>
      </c>
      <c r="N59" s="13">
        <f t="shared" si="1"/>
        <v>28.166666666666668</v>
      </c>
    </row>
    <row r="60" spans="1:14" ht="12" customHeight="1" x14ac:dyDescent="0.25">
      <c r="A60" s="7" t="str">
        <f>'Pregnant Women Participating'!A60</f>
        <v>Zuni Pueblo, NM</v>
      </c>
      <c r="B60" s="13">
        <v>94</v>
      </c>
      <c r="C60" s="4">
        <v>95</v>
      </c>
      <c r="D60" s="4">
        <v>92</v>
      </c>
      <c r="E60" s="4">
        <v>99</v>
      </c>
      <c r="F60" s="4">
        <v>105</v>
      </c>
      <c r="G60" s="4">
        <v>106</v>
      </c>
      <c r="H60" s="4">
        <v>104</v>
      </c>
      <c r="I60" s="4">
        <v>109</v>
      </c>
      <c r="J60" s="4">
        <v>106</v>
      </c>
      <c r="K60" s="4">
        <v>96</v>
      </c>
      <c r="L60" s="4">
        <v>100</v>
      </c>
      <c r="M60" s="42">
        <v>95</v>
      </c>
      <c r="N60" s="13">
        <f t="shared" si="1"/>
        <v>100.08333333333333</v>
      </c>
    </row>
    <row r="61" spans="1:14" ht="12" customHeight="1" x14ac:dyDescent="0.25">
      <c r="A61" s="7" t="str">
        <f>'Pregnant Women Participating'!A61</f>
        <v>Cherokee Nation, OK</v>
      </c>
      <c r="B61" s="13">
        <v>1733</v>
      </c>
      <c r="C61" s="4">
        <v>1770</v>
      </c>
      <c r="D61" s="4">
        <v>1776</v>
      </c>
      <c r="E61" s="4">
        <v>1735</v>
      </c>
      <c r="F61" s="4">
        <v>1721</v>
      </c>
      <c r="G61" s="4">
        <v>1679</v>
      </c>
      <c r="H61" s="4">
        <v>1632</v>
      </c>
      <c r="I61" s="4">
        <v>1628</v>
      </c>
      <c r="J61" s="4">
        <v>1591</v>
      </c>
      <c r="K61" s="4">
        <v>1553</v>
      </c>
      <c r="L61" s="4">
        <v>1526</v>
      </c>
      <c r="M61" s="42">
        <v>1469</v>
      </c>
      <c r="N61" s="13">
        <f t="shared" si="1"/>
        <v>1651.0833333333333</v>
      </c>
    </row>
    <row r="62" spans="1:14" ht="12" customHeight="1" x14ac:dyDescent="0.25">
      <c r="A62" s="7" t="str">
        <f>'Pregnant Women Participating'!A62</f>
        <v>Chickasaw Nation, OK</v>
      </c>
      <c r="B62" s="13">
        <v>864</v>
      </c>
      <c r="C62" s="4">
        <v>834</v>
      </c>
      <c r="D62" s="4">
        <v>824</v>
      </c>
      <c r="E62" s="4">
        <v>850</v>
      </c>
      <c r="F62" s="4">
        <v>837</v>
      </c>
      <c r="G62" s="4">
        <v>833</v>
      </c>
      <c r="H62" s="4">
        <v>869</v>
      </c>
      <c r="I62" s="4">
        <v>827</v>
      </c>
      <c r="J62" s="4">
        <v>822</v>
      </c>
      <c r="K62" s="4">
        <v>812</v>
      </c>
      <c r="L62" s="4">
        <v>834</v>
      </c>
      <c r="M62" s="42">
        <v>831</v>
      </c>
      <c r="N62" s="13">
        <f t="shared" si="1"/>
        <v>836.41666666666663</v>
      </c>
    </row>
    <row r="63" spans="1:14" ht="12" customHeight="1" x14ac:dyDescent="0.25">
      <c r="A63" s="7" t="str">
        <f>'Pregnant Women Participating'!A63</f>
        <v>Choctaw Nation, OK</v>
      </c>
      <c r="B63" s="13">
        <v>1021</v>
      </c>
      <c r="C63" s="4">
        <v>988</v>
      </c>
      <c r="D63" s="4">
        <v>965</v>
      </c>
      <c r="E63" s="4">
        <v>983</v>
      </c>
      <c r="F63" s="4">
        <v>972</v>
      </c>
      <c r="G63" s="4">
        <v>1005</v>
      </c>
      <c r="H63" s="4">
        <v>1030</v>
      </c>
      <c r="I63" s="4">
        <v>1046</v>
      </c>
      <c r="J63" s="4">
        <v>1025</v>
      </c>
      <c r="K63" s="4">
        <v>1008</v>
      </c>
      <c r="L63" s="4">
        <v>965</v>
      </c>
      <c r="M63" s="42">
        <v>977</v>
      </c>
      <c r="N63" s="13">
        <f t="shared" si="1"/>
        <v>998.75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314</v>
      </c>
      <c r="C64" s="4">
        <v>316</v>
      </c>
      <c r="D64" s="4">
        <v>306</v>
      </c>
      <c r="E64" s="4">
        <v>303</v>
      </c>
      <c r="F64" s="4">
        <v>282</v>
      </c>
      <c r="G64" s="4">
        <v>287</v>
      </c>
      <c r="H64" s="4">
        <v>283</v>
      </c>
      <c r="I64" s="4">
        <v>272</v>
      </c>
      <c r="J64" s="4">
        <v>288</v>
      </c>
      <c r="K64" s="4">
        <v>295</v>
      </c>
      <c r="L64" s="4">
        <v>295</v>
      </c>
      <c r="M64" s="42">
        <v>281</v>
      </c>
      <c r="N64" s="13">
        <f t="shared" si="1"/>
        <v>293.5</v>
      </c>
    </row>
    <row r="65" spans="1:14" ht="12" customHeight="1" x14ac:dyDescent="0.25">
      <c r="A65" s="7" t="str">
        <f>'Pregnant Women Participating'!A65</f>
        <v>Inter-Tribal Council, OK</v>
      </c>
      <c r="B65" s="13">
        <v>111</v>
      </c>
      <c r="C65" s="4">
        <v>110</v>
      </c>
      <c r="D65" s="4">
        <v>105</v>
      </c>
      <c r="E65" s="4">
        <v>101</v>
      </c>
      <c r="F65" s="4">
        <v>109</v>
      </c>
      <c r="G65" s="4">
        <v>110</v>
      </c>
      <c r="H65" s="4">
        <v>111</v>
      </c>
      <c r="I65" s="4">
        <v>119</v>
      </c>
      <c r="J65" s="4">
        <v>123</v>
      </c>
      <c r="K65" s="4">
        <v>127</v>
      </c>
      <c r="L65" s="4">
        <v>133</v>
      </c>
      <c r="M65" s="42">
        <v>134</v>
      </c>
      <c r="N65" s="13">
        <f t="shared" si="1"/>
        <v>116.08333333333333</v>
      </c>
    </row>
    <row r="66" spans="1:14" ht="12" customHeight="1" x14ac:dyDescent="0.25">
      <c r="A66" s="7" t="str">
        <f>'Pregnant Women Participating'!A66</f>
        <v>Muscogee Creek Nation, OK</v>
      </c>
      <c r="B66" s="13">
        <v>407</v>
      </c>
      <c r="C66" s="4">
        <v>404</v>
      </c>
      <c r="D66" s="4">
        <v>390</v>
      </c>
      <c r="E66" s="4">
        <v>377</v>
      </c>
      <c r="F66" s="4">
        <v>371</v>
      </c>
      <c r="G66" s="4">
        <v>364</v>
      </c>
      <c r="H66" s="4">
        <v>379</v>
      </c>
      <c r="I66" s="4">
        <v>373</v>
      </c>
      <c r="J66" s="4">
        <v>373</v>
      </c>
      <c r="K66" s="4">
        <v>371</v>
      </c>
      <c r="L66" s="4">
        <v>376</v>
      </c>
      <c r="M66" s="42">
        <v>382</v>
      </c>
      <c r="N66" s="13">
        <f t="shared" si="1"/>
        <v>380.58333333333331</v>
      </c>
    </row>
    <row r="67" spans="1:14" ht="12" customHeight="1" x14ac:dyDescent="0.25">
      <c r="A67" s="7" t="str">
        <f>'Pregnant Women Participating'!A67</f>
        <v>Osage Tribal Council, OK</v>
      </c>
      <c r="B67" s="13">
        <v>624</v>
      </c>
      <c r="C67" s="4">
        <v>629</v>
      </c>
      <c r="D67" s="4">
        <v>600</v>
      </c>
      <c r="E67" s="4">
        <v>615</v>
      </c>
      <c r="F67" s="4">
        <v>619</v>
      </c>
      <c r="G67" s="4">
        <v>628</v>
      </c>
      <c r="H67" s="4">
        <v>626</v>
      </c>
      <c r="I67" s="4">
        <v>655</v>
      </c>
      <c r="J67" s="4">
        <v>634</v>
      </c>
      <c r="K67" s="4">
        <v>637</v>
      </c>
      <c r="L67" s="4">
        <v>644</v>
      </c>
      <c r="M67" s="42">
        <v>629</v>
      </c>
      <c r="N67" s="13">
        <f t="shared" si="1"/>
        <v>628.33333333333337</v>
      </c>
    </row>
    <row r="68" spans="1:14" ht="12" customHeight="1" x14ac:dyDescent="0.25">
      <c r="A68" s="7" t="str">
        <f>'Pregnant Women Participating'!A68</f>
        <v>Otoe-Missouria Tribe, OK</v>
      </c>
      <c r="B68" s="13">
        <v>63</v>
      </c>
      <c r="C68" s="4">
        <v>57</v>
      </c>
      <c r="D68" s="4">
        <v>54</v>
      </c>
      <c r="E68" s="4">
        <v>56</v>
      </c>
      <c r="F68" s="4">
        <v>57</v>
      </c>
      <c r="G68" s="4">
        <v>60</v>
      </c>
      <c r="H68" s="4">
        <v>64</v>
      </c>
      <c r="I68" s="4">
        <v>73</v>
      </c>
      <c r="J68" s="4">
        <v>71</v>
      </c>
      <c r="K68" s="4">
        <v>72</v>
      </c>
      <c r="L68" s="4">
        <v>86</v>
      </c>
      <c r="M68" s="42">
        <v>85</v>
      </c>
      <c r="N68" s="13">
        <f t="shared" si="1"/>
        <v>66.5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791</v>
      </c>
      <c r="C69" s="4">
        <v>788</v>
      </c>
      <c r="D69" s="4">
        <v>796</v>
      </c>
      <c r="E69" s="4">
        <v>803</v>
      </c>
      <c r="F69" s="4">
        <v>795</v>
      </c>
      <c r="G69" s="4">
        <v>799</v>
      </c>
      <c r="H69" s="4">
        <v>824</v>
      </c>
      <c r="I69" s="4">
        <v>855</v>
      </c>
      <c r="J69" s="4">
        <v>851</v>
      </c>
      <c r="K69" s="4">
        <v>866</v>
      </c>
      <c r="L69" s="4">
        <v>862</v>
      </c>
      <c r="M69" s="42">
        <v>872</v>
      </c>
      <c r="N69" s="13">
        <f t="shared" si="1"/>
        <v>825.16666666666663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326318</v>
      </c>
      <c r="C70" s="15">
        <v>320788</v>
      </c>
      <c r="D70" s="15">
        <v>312627</v>
      </c>
      <c r="E70" s="15">
        <v>317157</v>
      </c>
      <c r="F70" s="15">
        <v>320847</v>
      </c>
      <c r="G70" s="15">
        <v>322990</v>
      </c>
      <c r="H70" s="15">
        <v>327384</v>
      </c>
      <c r="I70" s="15">
        <v>330162</v>
      </c>
      <c r="J70" s="15">
        <v>330507</v>
      </c>
      <c r="K70" s="15">
        <v>332069</v>
      </c>
      <c r="L70" s="15">
        <v>334914</v>
      </c>
      <c r="M70" s="41">
        <v>334492</v>
      </c>
      <c r="N70" s="16">
        <f t="shared" si="1"/>
        <v>325854.58333333331</v>
      </c>
    </row>
    <row r="71" spans="1:14" ht="12" customHeight="1" x14ac:dyDescent="0.25">
      <c r="A71" s="7" t="str">
        <f>'Pregnant Women Participating'!A71</f>
        <v>Colorado</v>
      </c>
      <c r="B71" s="13">
        <v>20526</v>
      </c>
      <c r="C71" s="4">
        <v>20427</v>
      </c>
      <c r="D71" s="4">
        <v>20173</v>
      </c>
      <c r="E71" s="4">
        <v>20379</v>
      </c>
      <c r="F71" s="4">
        <v>20679</v>
      </c>
      <c r="G71" s="4">
        <v>20719</v>
      </c>
      <c r="H71" s="4">
        <v>20797</v>
      </c>
      <c r="I71" s="4">
        <v>21102</v>
      </c>
      <c r="J71" s="4">
        <v>21002</v>
      </c>
      <c r="K71" s="4">
        <v>20916</v>
      </c>
      <c r="L71" s="4">
        <v>21219</v>
      </c>
      <c r="M71" s="42">
        <v>21200</v>
      </c>
      <c r="N71" s="13">
        <f t="shared" si="1"/>
        <v>20761.583333333332</v>
      </c>
    </row>
    <row r="72" spans="1:14" ht="12" customHeight="1" x14ac:dyDescent="0.25">
      <c r="A72" s="7" t="str">
        <f>'Pregnant Women Participating'!A72</f>
        <v>Kansas</v>
      </c>
      <c r="B72" s="13">
        <v>10545</v>
      </c>
      <c r="C72" s="4">
        <v>10464</v>
      </c>
      <c r="D72" s="4">
        <v>10285</v>
      </c>
      <c r="E72" s="4">
        <v>10507</v>
      </c>
      <c r="F72" s="4">
        <v>10548</v>
      </c>
      <c r="G72" s="4">
        <v>10574</v>
      </c>
      <c r="H72" s="4">
        <v>10593</v>
      </c>
      <c r="I72" s="4">
        <v>10920</v>
      </c>
      <c r="J72" s="4">
        <v>10821</v>
      </c>
      <c r="K72" s="4">
        <v>11156</v>
      </c>
      <c r="L72" s="4">
        <v>11265</v>
      </c>
      <c r="M72" s="42">
        <v>11236</v>
      </c>
      <c r="N72" s="13">
        <f t="shared" si="1"/>
        <v>10742.833333333334</v>
      </c>
    </row>
    <row r="73" spans="1:14" ht="12" customHeight="1" x14ac:dyDescent="0.25">
      <c r="A73" s="7" t="str">
        <f>'Pregnant Women Participating'!A73</f>
        <v>Missouri</v>
      </c>
      <c r="B73" s="13">
        <v>22613</v>
      </c>
      <c r="C73" s="4">
        <v>22573</v>
      </c>
      <c r="D73" s="4">
        <v>22046</v>
      </c>
      <c r="E73" s="4">
        <v>22198</v>
      </c>
      <c r="F73" s="4">
        <v>22691</v>
      </c>
      <c r="G73" s="4">
        <v>22825</v>
      </c>
      <c r="H73" s="4">
        <v>23209</v>
      </c>
      <c r="I73" s="4">
        <v>23475</v>
      </c>
      <c r="J73" s="4">
        <v>23210</v>
      </c>
      <c r="K73" s="4">
        <v>23555</v>
      </c>
      <c r="L73" s="4">
        <v>23822</v>
      </c>
      <c r="M73" s="42">
        <v>23688</v>
      </c>
      <c r="N73" s="13">
        <f t="shared" si="1"/>
        <v>22992.083333333332</v>
      </c>
    </row>
    <row r="74" spans="1:14" ht="12" customHeight="1" x14ac:dyDescent="0.25">
      <c r="A74" s="7" t="str">
        <f>'Pregnant Women Participating'!A74</f>
        <v>Montana</v>
      </c>
      <c r="B74" s="13">
        <v>2979</v>
      </c>
      <c r="C74" s="4">
        <v>2938</v>
      </c>
      <c r="D74" s="4">
        <v>2882</v>
      </c>
      <c r="E74" s="4">
        <v>2910</v>
      </c>
      <c r="F74" s="4">
        <v>2884</v>
      </c>
      <c r="G74" s="4">
        <v>2897</v>
      </c>
      <c r="H74" s="4">
        <v>2951</v>
      </c>
      <c r="I74" s="4">
        <v>2886</v>
      </c>
      <c r="J74" s="4">
        <v>2835</v>
      </c>
      <c r="K74" s="4">
        <v>2790</v>
      </c>
      <c r="L74" s="4">
        <v>2801</v>
      </c>
      <c r="M74" s="42">
        <v>2816</v>
      </c>
      <c r="N74" s="13">
        <f t="shared" si="1"/>
        <v>2880.75</v>
      </c>
    </row>
    <row r="75" spans="1:14" ht="12" customHeight="1" x14ac:dyDescent="0.25">
      <c r="A75" s="7" t="str">
        <f>'Pregnant Women Participating'!A75</f>
        <v>Nebraska</v>
      </c>
      <c r="B75" s="13">
        <v>7521</v>
      </c>
      <c r="C75" s="4">
        <v>7523</v>
      </c>
      <c r="D75" s="4">
        <v>7439</v>
      </c>
      <c r="E75" s="4">
        <v>7433</v>
      </c>
      <c r="F75" s="4">
        <v>7628</v>
      </c>
      <c r="G75" s="4">
        <v>7757</v>
      </c>
      <c r="H75" s="4">
        <v>7949</v>
      </c>
      <c r="I75" s="4">
        <v>8015</v>
      </c>
      <c r="J75" s="4">
        <v>7806</v>
      </c>
      <c r="K75" s="4">
        <v>7876</v>
      </c>
      <c r="L75" s="4">
        <v>7864</v>
      </c>
      <c r="M75" s="42">
        <v>7910</v>
      </c>
      <c r="N75" s="13">
        <f t="shared" si="1"/>
        <v>7726.75</v>
      </c>
    </row>
    <row r="76" spans="1:14" ht="12" customHeight="1" x14ac:dyDescent="0.25">
      <c r="A76" s="7" t="str">
        <f>'Pregnant Women Participating'!A76</f>
        <v>North Dakota</v>
      </c>
      <c r="B76" s="13">
        <v>2081</v>
      </c>
      <c r="C76" s="4">
        <v>2068</v>
      </c>
      <c r="D76" s="4">
        <v>2002</v>
      </c>
      <c r="E76" s="4">
        <v>1977</v>
      </c>
      <c r="F76" s="4">
        <v>1966</v>
      </c>
      <c r="G76" s="4">
        <v>1948</v>
      </c>
      <c r="H76" s="4">
        <v>1974</v>
      </c>
      <c r="I76" s="4">
        <v>1970</v>
      </c>
      <c r="J76" s="4">
        <v>1991</v>
      </c>
      <c r="K76" s="4">
        <v>2026</v>
      </c>
      <c r="L76" s="4">
        <v>2062</v>
      </c>
      <c r="M76" s="42">
        <v>2082</v>
      </c>
      <c r="N76" s="13">
        <f t="shared" si="1"/>
        <v>2012.25</v>
      </c>
    </row>
    <row r="77" spans="1:14" ht="12" customHeight="1" x14ac:dyDescent="0.25">
      <c r="A77" s="7" t="str">
        <f>'Pregnant Women Participating'!A77</f>
        <v>South Dakota</v>
      </c>
      <c r="B77" s="13">
        <v>2803</v>
      </c>
      <c r="C77" s="4">
        <v>2730</v>
      </c>
      <c r="D77" s="4">
        <v>2672</v>
      </c>
      <c r="E77" s="4">
        <v>2767</v>
      </c>
      <c r="F77" s="4">
        <v>2729</v>
      </c>
      <c r="G77" s="4">
        <v>2750</v>
      </c>
      <c r="H77" s="4">
        <v>2852</v>
      </c>
      <c r="I77" s="4">
        <v>2909</v>
      </c>
      <c r="J77" s="4">
        <v>2864</v>
      </c>
      <c r="K77" s="4">
        <v>2880</v>
      </c>
      <c r="L77" s="4">
        <v>2907</v>
      </c>
      <c r="M77" s="42">
        <v>2939</v>
      </c>
      <c r="N77" s="13">
        <f t="shared" si="1"/>
        <v>2816.8333333333335</v>
      </c>
    </row>
    <row r="78" spans="1:14" ht="12" customHeight="1" x14ac:dyDescent="0.25">
      <c r="A78" s="7" t="str">
        <f>'Pregnant Women Participating'!A78</f>
        <v>Wyoming</v>
      </c>
      <c r="B78" s="13">
        <v>1707</v>
      </c>
      <c r="C78" s="4">
        <v>1647</v>
      </c>
      <c r="D78" s="4">
        <v>1596</v>
      </c>
      <c r="E78" s="4">
        <v>1627</v>
      </c>
      <c r="F78" s="4">
        <v>1641</v>
      </c>
      <c r="G78" s="4">
        <v>1623</v>
      </c>
      <c r="H78" s="4">
        <v>1610</v>
      </c>
      <c r="I78" s="4">
        <v>1637</v>
      </c>
      <c r="J78" s="4">
        <v>1615</v>
      </c>
      <c r="K78" s="4">
        <v>1619</v>
      </c>
      <c r="L78" s="4">
        <v>1660</v>
      </c>
      <c r="M78" s="42">
        <v>1575</v>
      </c>
      <c r="N78" s="13">
        <f t="shared" si="1"/>
        <v>1629.75</v>
      </c>
    </row>
    <row r="79" spans="1:14" ht="12" customHeight="1" x14ac:dyDescent="0.25">
      <c r="A79" s="7" t="str">
        <f>'Pregnant Women Participating'!A79</f>
        <v>Ute Mountain Ute Tribe, CO</v>
      </c>
      <c r="B79" s="13">
        <v>33</v>
      </c>
      <c r="C79" s="4">
        <v>31</v>
      </c>
      <c r="D79" s="4">
        <v>32</v>
      </c>
      <c r="E79" s="4">
        <v>34</v>
      </c>
      <c r="F79" s="4">
        <v>39</v>
      </c>
      <c r="G79" s="4">
        <v>31</v>
      </c>
      <c r="H79" s="4">
        <v>32</v>
      </c>
      <c r="I79" s="4">
        <v>30</v>
      </c>
      <c r="J79" s="4">
        <v>30</v>
      </c>
      <c r="K79" s="4">
        <v>32</v>
      </c>
      <c r="L79" s="4">
        <v>34</v>
      </c>
      <c r="M79" s="42">
        <v>32</v>
      </c>
      <c r="N79" s="13">
        <f t="shared" si="1"/>
        <v>32.5</v>
      </c>
    </row>
    <row r="80" spans="1:14" ht="12" customHeight="1" x14ac:dyDescent="0.25">
      <c r="A80" s="7" t="str">
        <f>'Pregnant Women Participating'!A80</f>
        <v>Omaha Sioux, NE</v>
      </c>
      <c r="B80" s="13">
        <v>33</v>
      </c>
      <c r="C80" s="4">
        <v>26</v>
      </c>
      <c r="D80" s="4">
        <v>26</v>
      </c>
      <c r="E80" s="4">
        <v>33</v>
      </c>
      <c r="F80" s="4">
        <v>31</v>
      </c>
      <c r="G80" s="4">
        <v>34</v>
      </c>
      <c r="H80" s="4">
        <v>35</v>
      </c>
      <c r="I80" s="4">
        <v>35</v>
      </c>
      <c r="J80" s="4">
        <v>34</v>
      </c>
      <c r="K80" s="4">
        <v>34</v>
      </c>
      <c r="L80" s="4">
        <v>35</v>
      </c>
      <c r="M80" s="42">
        <v>35</v>
      </c>
      <c r="N80" s="13">
        <f t="shared" si="1"/>
        <v>32.583333333333336</v>
      </c>
    </row>
    <row r="81" spans="1:14" ht="12" customHeight="1" x14ac:dyDescent="0.25">
      <c r="A81" s="7" t="str">
        <f>'Pregnant Women Participating'!A81</f>
        <v>Santee Sioux, NE</v>
      </c>
      <c r="B81" s="13">
        <v>13</v>
      </c>
      <c r="C81" s="4">
        <v>13</v>
      </c>
      <c r="D81" s="4">
        <v>11</v>
      </c>
      <c r="E81" s="4">
        <v>14</v>
      </c>
      <c r="F81" s="4">
        <v>12</v>
      </c>
      <c r="G81" s="4">
        <v>12</v>
      </c>
      <c r="H81" s="4">
        <v>15</v>
      </c>
      <c r="I81" s="4">
        <v>17</v>
      </c>
      <c r="J81" s="4">
        <v>17</v>
      </c>
      <c r="K81" s="4">
        <v>14</v>
      </c>
      <c r="L81" s="4">
        <v>14</v>
      </c>
      <c r="M81" s="42">
        <v>15</v>
      </c>
      <c r="N81" s="13">
        <f t="shared" si="1"/>
        <v>13.916666666666666</v>
      </c>
    </row>
    <row r="82" spans="1:14" ht="12" customHeight="1" x14ac:dyDescent="0.25">
      <c r="A82" s="7" t="str">
        <f>'Pregnant Women Participating'!A82</f>
        <v>Winnebago Tribe, NE</v>
      </c>
      <c r="B82" s="13">
        <v>31</v>
      </c>
      <c r="C82" s="4">
        <v>26</v>
      </c>
      <c r="D82" s="4">
        <v>24</v>
      </c>
      <c r="E82" s="4">
        <v>21</v>
      </c>
      <c r="F82" s="4">
        <v>17</v>
      </c>
      <c r="G82" s="4">
        <v>18</v>
      </c>
      <c r="H82" s="4">
        <v>22</v>
      </c>
      <c r="I82" s="4">
        <v>16</v>
      </c>
      <c r="J82" s="4">
        <v>18</v>
      </c>
      <c r="K82" s="4">
        <v>23</v>
      </c>
      <c r="L82" s="4">
        <v>23</v>
      </c>
      <c r="M82" s="42">
        <v>26</v>
      </c>
      <c r="N82" s="13">
        <f t="shared" si="1"/>
        <v>22.083333333333332</v>
      </c>
    </row>
    <row r="83" spans="1:14" ht="12" customHeight="1" x14ac:dyDescent="0.25">
      <c r="A83" s="7" t="str">
        <f>'Pregnant Women Participating'!A83</f>
        <v>Standing Rock Sioux Tribe, ND</v>
      </c>
      <c r="B83" s="13">
        <v>43</v>
      </c>
      <c r="C83" s="4">
        <v>46</v>
      </c>
      <c r="D83" s="4">
        <v>44</v>
      </c>
      <c r="E83" s="4">
        <v>47</v>
      </c>
      <c r="F83" s="4">
        <v>50</v>
      </c>
      <c r="G83" s="4">
        <v>44</v>
      </c>
      <c r="H83" s="4">
        <v>41</v>
      </c>
      <c r="I83" s="4">
        <v>40</v>
      </c>
      <c r="J83" s="4">
        <v>39</v>
      </c>
      <c r="K83" s="4">
        <v>42</v>
      </c>
      <c r="L83" s="4">
        <v>44</v>
      </c>
      <c r="M83" s="42">
        <v>39</v>
      </c>
      <c r="N83" s="13">
        <f t="shared" si="1"/>
        <v>43.25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20</v>
      </c>
      <c r="C84" s="4">
        <v>19</v>
      </c>
      <c r="D84" s="4">
        <v>16</v>
      </c>
      <c r="E84" s="4">
        <v>15</v>
      </c>
      <c r="F84" s="4">
        <v>16</v>
      </c>
      <c r="G84" s="4">
        <v>18</v>
      </c>
      <c r="H84" s="4">
        <v>20</v>
      </c>
      <c r="I84" s="4">
        <v>18</v>
      </c>
      <c r="J84" s="4">
        <v>20</v>
      </c>
      <c r="K84" s="4">
        <v>19</v>
      </c>
      <c r="L84" s="4">
        <v>19</v>
      </c>
      <c r="M84" s="42">
        <v>24</v>
      </c>
      <c r="N84" s="13">
        <f t="shared" si="1"/>
        <v>18.666666666666668</v>
      </c>
    </row>
    <row r="85" spans="1:14" ht="12" customHeight="1" x14ac:dyDescent="0.25">
      <c r="A85" s="7" t="str">
        <f>'Pregnant Women Participating'!A85</f>
        <v>Cheyenne River Sioux, SD</v>
      </c>
      <c r="B85" s="13">
        <v>87</v>
      </c>
      <c r="C85" s="4">
        <v>91</v>
      </c>
      <c r="D85" s="4">
        <v>87</v>
      </c>
      <c r="E85" s="4">
        <v>86</v>
      </c>
      <c r="F85" s="4">
        <v>88</v>
      </c>
      <c r="G85" s="4">
        <v>76</v>
      </c>
      <c r="H85" s="4">
        <v>77</v>
      </c>
      <c r="I85" s="4">
        <v>78</v>
      </c>
      <c r="J85" s="4">
        <v>76</v>
      </c>
      <c r="K85" s="4">
        <v>76</v>
      </c>
      <c r="L85" s="4">
        <v>80</v>
      </c>
      <c r="M85" s="42">
        <v>84</v>
      </c>
      <c r="N85" s="13">
        <f t="shared" si="1"/>
        <v>82.166666666666671</v>
      </c>
    </row>
    <row r="86" spans="1:14" ht="12" customHeight="1" x14ac:dyDescent="0.25">
      <c r="A86" s="7" t="str">
        <f>'Pregnant Women Participating'!A86</f>
        <v>Rosebud Sioux, SD</v>
      </c>
      <c r="B86" s="13">
        <v>195</v>
      </c>
      <c r="C86" s="4">
        <v>198</v>
      </c>
      <c r="D86" s="4">
        <v>163</v>
      </c>
      <c r="E86" s="4">
        <v>159</v>
      </c>
      <c r="F86" s="4">
        <v>131</v>
      </c>
      <c r="G86" s="4">
        <v>138</v>
      </c>
      <c r="H86" s="4">
        <v>146</v>
      </c>
      <c r="I86" s="4">
        <v>127</v>
      </c>
      <c r="J86" s="4">
        <v>136</v>
      </c>
      <c r="K86" s="4">
        <v>135</v>
      </c>
      <c r="L86" s="4">
        <v>147</v>
      </c>
      <c r="M86" s="42">
        <v>144</v>
      </c>
      <c r="N86" s="13">
        <f t="shared" si="1"/>
        <v>151.58333333333334</v>
      </c>
    </row>
    <row r="87" spans="1:14" ht="12" customHeight="1" x14ac:dyDescent="0.25">
      <c r="A87" s="7" t="str">
        <f>'Pregnant Women Participating'!A87</f>
        <v>Northern Arapahoe, WY</v>
      </c>
      <c r="B87" s="13">
        <v>52</v>
      </c>
      <c r="C87" s="4">
        <v>50</v>
      </c>
      <c r="D87" s="4">
        <v>46</v>
      </c>
      <c r="E87" s="4">
        <v>49</v>
      </c>
      <c r="F87" s="4">
        <v>45</v>
      </c>
      <c r="G87" s="4">
        <v>48</v>
      </c>
      <c r="H87" s="4">
        <v>49</v>
      </c>
      <c r="I87" s="4">
        <v>48</v>
      </c>
      <c r="J87" s="4">
        <v>53</v>
      </c>
      <c r="K87" s="4">
        <v>54</v>
      </c>
      <c r="L87" s="4">
        <v>52</v>
      </c>
      <c r="M87" s="42">
        <v>54</v>
      </c>
      <c r="N87" s="13">
        <f t="shared" si="1"/>
        <v>50</v>
      </c>
    </row>
    <row r="88" spans="1:14" ht="12" customHeight="1" x14ac:dyDescent="0.25">
      <c r="A88" s="7" t="str">
        <f>'Pregnant Women Participating'!A88</f>
        <v>Shoshone Tribe, WY</v>
      </c>
      <c r="B88" s="13">
        <v>26</v>
      </c>
      <c r="C88" s="4">
        <v>24</v>
      </c>
      <c r="D88" s="4">
        <v>22</v>
      </c>
      <c r="E88" s="4">
        <v>20</v>
      </c>
      <c r="F88" s="4">
        <v>17</v>
      </c>
      <c r="G88" s="4">
        <v>18</v>
      </c>
      <c r="H88" s="4">
        <v>21</v>
      </c>
      <c r="I88" s="4">
        <v>22</v>
      </c>
      <c r="J88" s="4">
        <v>28</v>
      </c>
      <c r="K88" s="4">
        <v>25</v>
      </c>
      <c r="L88" s="4">
        <v>23</v>
      </c>
      <c r="M88" s="42">
        <v>22</v>
      </c>
      <c r="N88" s="13">
        <f t="shared" si="1"/>
        <v>22.333333333333332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71308</v>
      </c>
      <c r="C89" s="15">
        <v>70894</v>
      </c>
      <c r="D89" s="15">
        <v>69566</v>
      </c>
      <c r="E89" s="15">
        <v>70276</v>
      </c>
      <c r="F89" s="15">
        <v>71212</v>
      </c>
      <c r="G89" s="15">
        <v>71530</v>
      </c>
      <c r="H89" s="15">
        <v>72393</v>
      </c>
      <c r="I89" s="15">
        <v>73345</v>
      </c>
      <c r="J89" s="15">
        <v>72595</v>
      </c>
      <c r="K89" s="15">
        <v>73272</v>
      </c>
      <c r="L89" s="15">
        <v>74071</v>
      </c>
      <c r="M89" s="41">
        <v>73921</v>
      </c>
      <c r="N89" s="16">
        <f t="shared" si="1"/>
        <v>72031.916666666672</v>
      </c>
    </row>
    <row r="90" spans="1:14" ht="12" customHeight="1" x14ac:dyDescent="0.25">
      <c r="A90" s="8" t="str">
        <f>'Pregnant Women Participating'!A90</f>
        <v>Alaska</v>
      </c>
      <c r="B90" s="13">
        <v>3121</v>
      </c>
      <c r="C90" s="4">
        <v>3058</v>
      </c>
      <c r="D90" s="4">
        <v>2986</v>
      </c>
      <c r="E90" s="4">
        <v>3013</v>
      </c>
      <c r="F90" s="4">
        <v>3000</v>
      </c>
      <c r="G90" s="4">
        <v>3010</v>
      </c>
      <c r="H90" s="4">
        <v>3051</v>
      </c>
      <c r="I90" s="4">
        <v>3063</v>
      </c>
      <c r="J90" s="4">
        <v>3085</v>
      </c>
      <c r="K90" s="4">
        <v>3151</v>
      </c>
      <c r="L90" s="4">
        <v>3157</v>
      </c>
      <c r="M90" s="42">
        <v>3139</v>
      </c>
      <c r="N90" s="13">
        <f t="shared" si="1"/>
        <v>3069.5</v>
      </c>
    </row>
    <row r="91" spans="1:14" ht="12" customHeight="1" x14ac:dyDescent="0.25">
      <c r="A91" s="8" t="str">
        <f>'Pregnant Women Participating'!A91</f>
        <v>American Samoa</v>
      </c>
      <c r="B91" s="13">
        <v>758</v>
      </c>
      <c r="C91" s="4">
        <v>754</v>
      </c>
      <c r="D91" s="4">
        <v>752</v>
      </c>
      <c r="E91" s="4">
        <v>797</v>
      </c>
      <c r="F91" s="4">
        <v>792</v>
      </c>
      <c r="G91" s="4">
        <v>778</v>
      </c>
      <c r="H91" s="4">
        <v>766</v>
      </c>
      <c r="I91" s="4">
        <v>774</v>
      </c>
      <c r="J91" s="4">
        <v>762</v>
      </c>
      <c r="K91" s="4">
        <v>766</v>
      </c>
      <c r="L91" s="4">
        <v>794</v>
      </c>
      <c r="M91" s="42">
        <v>806</v>
      </c>
      <c r="N91" s="13">
        <f t="shared" si="1"/>
        <v>774.91666666666663</v>
      </c>
    </row>
    <row r="92" spans="1:14" ht="12" customHeight="1" x14ac:dyDescent="0.25">
      <c r="A92" s="8" t="str">
        <f>'Pregnant Women Participating'!A92</f>
        <v>California</v>
      </c>
      <c r="B92" s="13">
        <v>207877</v>
      </c>
      <c r="C92" s="4">
        <v>206210</v>
      </c>
      <c r="D92" s="4">
        <v>203698</v>
      </c>
      <c r="E92" s="4">
        <v>208488</v>
      </c>
      <c r="F92" s="4">
        <v>209436</v>
      </c>
      <c r="G92" s="4">
        <v>210407</v>
      </c>
      <c r="H92" s="4">
        <v>212116</v>
      </c>
      <c r="I92" s="4">
        <v>213196</v>
      </c>
      <c r="J92" s="4">
        <v>210825</v>
      </c>
      <c r="K92" s="4">
        <v>213183</v>
      </c>
      <c r="L92" s="4">
        <v>214679</v>
      </c>
      <c r="M92" s="42">
        <v>213238</v>
      </c>
      <c r="N92" s="13">
        <f t="shared" si="1"/>
        <v>210279.41666666666</v>
      </c>
    </row>
    <row r="93" spans="1:14" ht="12" customHeight="1" x14ac:dyDescent="0.25">
      <c r="A93" s="8" t="str">
        <f>'Pregnant Women Participating'!A93</f>
        <v>Guam</v>
      </c>
      <c r="B93" s="13">
        <v>1180</v>
      </c>
      <c r="C93" s="4">
        <v>1206</v>
      </c>
      <c r="D93" s="4">
        <v>1211</v>
      </c>
      <c r="E93" s="4">
        <v>1229</v>
      </c>
      <c r="F93" s="4">
        <v>1244</v>
      </c>
      <c r="G93" s="4">
        <v>1258</v>
      </c>
      <c r="H93" s="4">
        <v>1238</v>
      </c>
      <c r="I93" s="4">
        <v>1233</v>
      </c>
      <c r="J93" s="4">
        <v>1215</v>
      </c>
      <c r="K93" s="4">
        <v>1187</v>
      </c>
      <c r="L93" s="4">
        <v>1193</v>
      </c>
      <c r="M93" s="42">
        <v>1198</v>
      </c>
      <c r="N93" s="13">
        <f t="shared" si="1"/>
        <v>1216</v>
      </c>
    </row>
    <row r="94" spans="1:14" ht="12" customHeight="1" x14ac:dyDescent="0.25">
      <c r="A94" s="8" t="str">
        <f>'Pregnant Women Participating'!A94</f>
        <v>Hawaii</v>
      </c>
      <c r="B94" s="13">
        <v>5304</v>
      </c>
      <c r="C94" s="4">
        <v>5299</v>
      </c>
      <c r="D94" s="4">
        <v>5250</v>
      </c>
      <c r="E94" s="4">
        <v>5370</v>
      </c>
      <c r="F94" s="4">
        <v>5384</v>
      </c>
      <c r="G94" s="4">
        <v>5409</v>
      </c>
      <c r="H94" s="4">
        <v>5509</v>
      </c>
      <c r="I94" s="4">
        <v>5609</v>
      </c>
      <c r="J94" s="4">
        <v>5569</v>
      </c>
      <c r="K94" s="4">
        <v>5675</v>
      </c>
      <c r="L94" s="4">
        <v>5663</v>
      </c>
      <c r="M94" s="42">
        <v>5607</v>
      </c>
      <c r="N94" s="13">
        <f t="shared" si="1"/>
        <v>5470.666666666667</v>
      </c>
    </row>
    <row r="95" spans="1:14" ht="12" customHeight="1" x14ac:dyDescent="0.25">
      <c r="A95" s="8" t="str">
        <f>'Pregnant Women Participating'!A95</f>
        <v>Idaho</v>
      </c>
      <c r="B95" s="13">
        <v>6883</v>
      </c>
      <c r="C95" s="4">
        <v>6891</v>
      </c>
      <c r="D95" s="4">
        <v>6871</v>
      </c>
      <c r="E95" s="4">
        <v>6956</v>
      </c>
      <c r="F95" s="4">
        <v>7038</v>
      </c>
      <c r="G95" s="4">
        <v>7160</v>
      </c>
      <c r="H95" s="4">
        <v>7286</v>
      </c>
      <c r="I95" s="4">
        <v>7323</v>
      </c>
      <c r="J95" s="4">
        <v>7217</v>
      </c>
      <c r="K95" s="4">
        <v>7238</v>
      </c>
      <c r="L95" s="4">
        <v>7197</v>
      </c>
      <c r="M95" s="42">
        <v>7195</v>
      </c>
      <c r="N95" s="13">
        <f t="shared" si="1"/>
        <v>7104.583333333333</v>
      </c>
    </row>
    <row r="96" spans="1:14" ht="12" customHeight="1" x14ac:dyDescent="0.25">
      <c r="A96" s="8" t="str">
        <f>'Pregnant Women Participating'!A96</f>
        <v>Nevada</v>
      </c>
      <c r="B96" s="13">
        <v>11853</v>
      </c>
      <c r="C96" s="4">
        <v>11862</v>
      </c>
      <c r="D96" s="4">
        <v>11656</v>
      </c>
      <c r="E96" s="4">
        <v>11741</v>
      </c>
      <c r="F96" s="4">
        <v>11839</v>
      </c>
      <c r="G96" s="4">
        <v>11819</v>
      </c>
      <c r="H96" s="4">
        <v>12043</v>
      </c>
      <c r="I96" s="4">
        <v>12066</v>
      </c>
      <c r="J96" s="4">
        <v>11859</v>
      </c>
      <c r="K96" s="4">
        <v>11933</v>
      </c>
      <c r="L96" s="4">
        <v>12030</v>
      </c>
      <c r="M96" s="42">
        <v>11865</v>
      </c>
      <c r="N96" s="13">
        <f t="shared" si="1"/>
        <v>11880.5</v>
      </c>
    </row>
    <row r="97" spans="1:14" ht="12" customHeight="1" x14ac:dyDescent="0.25">
      <c r="A97" s="8" t="str">
        <f>'Pregnant Women Participating'!A97</f>
        <v>Oregon</v>
      </c>
      <c r="B97" s="13">
        <v>16781</v>
      </c>
      <c r="C97" s="4">
        <v>16599</v>
      </c>
      <c r="D97" s="4">
        <v>16391</v>
      </c>
      <c r="E97" s="4">
        <v>16643</v>
      </c>
      <c r="F97" s="4">
        <v>16837</v>
      </c>
      <c r="G97" s="4">
        <v>16995</v>
      </c>
      <c r="H97" s="4">
        <v>17128</v>
      </c>
      <c r="I97" s="4">
        <v>17330</v>
      </c>
      <c r="J97" s="4">
        <v>17093</v>
      </c>
      <c r="K97" s="4">
        <v>17278</v>
      </c>
      <c r="L97" s="4">
        <v>17376</v>
      </c>
      <c r="M97" s="42">
        <v>17438</v>
      </c>
      <c r="N97" s="13">
        <f t="shared" si="1"/>
        <v>16990.75</v>
      </c>
    </row>
    <row r="98" spans="1:14" ht="12" customHeight="1" x14ac:dyDescent="0.25">
      <c r="A98" s="8" t="str">
        <f>'Pregnant Women Participating'!A98</f>
        <v>Washington</v>
      </c>
      <c r="B98" s="13">
        <v>28406</v>
      </c>
      <c r="C98" s="4">
        <v>28221</v>
      </c>
      <c r="D98" s="4">
        <v>27897</v>
      </c>
      <c r="E98" s="4">
        <v>28611</v>
      </c>
      <c r="F98" s="4">
        <v>28933</v>
      </c>
      <c r="G98" s="4">
        <v>29275</v>
      </c>
      <c r="H98" s="4">
        <v>29460</v>
      </c>
      <c r="I98" s="4">
        <v>29773</v>
      </c>
      <c r="J98" s="4">
        <v>29485</v>
      </c>
      <c r="K98" s="4">
        <v>29840</v>
      </c>
      <c r="L98" s="4">
        <v>30015</v>
      </c>
      <c r="M98" s="42">
        <v>29863</v>
      </c>
      <c r="N98" s="13">
        <f t="shared" si="1"/>
        <v>29148.25</v>
      </c>
    </row>
    <row r="99" spans="1:14" ht="12" customHeight="1" x14ac:dyDescent="0.25">
      <c r="A99" s="8" t="str">
        <f>'Pregnant Women Participating'!A99</f>
        <v>Northern Marianas</v>
      </c>
      <c r="B99" s="13">
        <v>531</v>
      </c>
      <c r="C99" s="4">
        <v>534</v>
      </c>
      <c r="D99" s="4">
        <v>533</v>
      </c>
      <c r="E99" s="4">
        <v>536</v>
      </c>
      <c r="F99" s="4">
        <v>540</v>
      </c>
      <c r="G99" s="4">
        <v>558</v>
      </c>
      <c r="H99" s="4">
        <v>548</v>
      </c>
      <c r="I99" s="4">
        <v>548</v>
      </c>
      <c r="J99" s="4">
        <v>537</v>
      </c>
      <c r="K99" s="4">
        <v>558</v>
      </c>
      <c r="L99" s="4">
        <v>555</v>
      </c>
      <c r="M99" s="42">
        <v>563</v>
      </c>
      <c r="N99" s="13">
        <f t="shared" si="1"/>
        <v>545.08333333333337</v>
      </c>
    </row>
    <row r="100" spans="1:14" ht="12" customHeight="1" x14ac:dyDescent="0.25">
      <c r="A100" s="8" t="str">
        <f>'Pregnant Women Participating'!A100</f>
        <v>Inter-Tribal Council, NV</v>
      </c>
      <c r="B100" s="13">
        <v>64</v>
      </c>
      <c r="C100" s="4">
        <v>49</v>
      </c>
      <c r="D100" s="4">
        <v>57</v>
      </c>
      <c r="E100" s="4">
        <v>59</v>
      </c>
      <c r="F100" s="4">
        <v>57</v>
      </c>
      <c r="G100" s="4">
        <v>64</v>
      </c>
      <c r="H100" s="4">
        <v>63</v>
      </c>
      <c r="I100" s="4">
        <v>66</v>
      </c>
      <c r="J100" s="4">
        <v>65</v>
      </c>
      <c r="K100" s="4">
        <v>68</v>
      </c>
      <c r="L100" s="4">
        <v>72</v>
      </c>
      <c r="M100" s="42">
        <v>81</v>
      </c>
      <c r="N100" s="13">
        <f t="shared" si="1"/>
        <v>63.75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282758</v>
      </c>
      <c r="C101" s="15">
        <v>280683</v>
      </c>
      <c r="D101" s="15">
        <v>277302</v>
      </c>
      <c r="E101" s="15">
        <v>283443</v>
      </c>
      <c r="F101" s="15">
        <v>285100</v>
      </c>
      <c r="G101" s="15">
        <v>286733</v>
      </c>
      <c r="H101" s="15">
        <v>289208</v>
      </c>
      <c r="I101" s="15">
        <v>290981</v>
      </c>
      <c r="J101" s="15">
        <v>287712</v>
      </c>
      <c r="K101" s="15">
        <v>290877</v>
      </c>
      <c r="L101" s="15">
        <v>292731</v>
      </c>
      <c r="M101" s="41">
        <v>290993</v>
      </c>
      <c r="N101" s="16">
        <f t="shared" si="1"/>
        <v>286543.41666666669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1499151</v>
      </c>
      <c r="C102" s="30">
        <v>1484684</v>
      </c>
      <c r="D102" s="30">
        <v>1457238</v>
      </c>
      <c r="E102" s="30">
        <v>1478239</v>
      </c>
      <c r="F102" s="30">
        <v>1495697</v>
      </c>
      <c r="G102" s="30">
        <v>1511987</v>
      </c>
      <c r="H102" s="30">
        <v>1522999</v>
      </c>
      <c r="I102" s="30">
        <v>1536240</v>
      </c>
      <c r="J102" s="30">
        <v>1527299</v>
      </c>
      <c r="K102" s="30">
        <v>1540457</v>
      </c>
      <c r="L102" s="30">
        <v>1550467</v>
      </c>
      <c r="M102" s="44">
        <v>1547453</v>
      </c>
      <c r="N102" s="29">
        <f t="shared" si="1"/>
        <v>1512659.25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28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45200</v>
      </c>
      <c r="C5" s="60">
        <f>DATE(RIGHT(A2,4)-1,11,1)</f>
        <v>45231</v>
      </c>
      <c r="D5" s="60">
        <f>DATE(RIGHT(A2,4)-1,12,1)</f>
        <v>45261</v>
      </c>
      <c r="E5" s="60">
        <f>DATE(RIGHT(A2,4),1,1)</f>
        <v>45292</v>
      </c>
      <c r="F5" s="60">
        <f>DATE(RIGHT(A2,4),2,1)</f>
        <v>45323</v>
      </c>
      <c r="G5" s="60">
        <f>DATE(RIGHT(A2,4),3,1)</f>
        <v>45352</v>
      </c>
      <c r="H5" s="60">
        <f>DATE(RIGHT(A2,4),4,1)</f>
        <v>45383</v>
      </c>
      <c r="I5" s="60">
        <f>DATE(RIGHT(A2,4),5,1)</f>
        <v>45413</v>
      </c>
      <c r="J5" s="60">
        <f>DATE(RIGHT(A2,4),6,1)</f>
        <v>45444</v>
      </c>
      <c r="K5" s="60">
        <f>DATE(RIGHT(A2,4),7,1)</f>
        <v>45474</v>
      </c>
      <c r="L5" s="60">
        <f>DATE(RIGHT(A2,4),8,1)</f>
        <v>45505</v>
      </c>
      <c r="M5" s="60">
        <f>DATE(RIGHT(A2,4),9,1)</f>
        <v>45536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1506</v>
      </c>
      <c r="C6" s="64">
        <v>1520</v>
      </c>
      <c r="D6" s="64">
        <v>1536</v>
      </c>
      <c r="E6" s="64">
        <v>1606</v>
      </c>
      <c r="F6" s="64">
        <v>1602</v>
      </c>
      <c r="G6" s="64">
        <v>1657</v>
      </c>
      <c r="H6" s="64">
        <v>1727</v>
      </c>
      <c r="I6" s="64">
        <v>1728</v>
      </c>
      <c r="J6" s="64">
        <v>1746</v>
      </c>
      <c r="K6" s="64">
        <v>1785</v>
      </c>
      <c r="L6" s="64">
        <v>1775</v>
      </c>
      <c r="M6" s="65">
        <v>1731</v>
      </c>
      <c r="N6" s="63">
        <f t="shared" ref="N6:N102" si="0">IF(SUM(B6:M6)&gt;0,AVERAGE(B6:M6),"0")</f>
        <v>1659.9166666666667</v>
      </c>
    </row>
    <row r="7" spans="1:14" ht="12" customHeight="1" x14ac:dyDescent="0.25">
      <c r="A7" s="62" t="str">
        <f>'Pregnant Women Participating'!A7</f>
        <v>Maine</v>
      </c>
      <c r="B7" s="63">
        <v>913</v>
      </c>
      <c r="C7" s="64">
        <v>943</v>
      </c>
      <c r="D7" s="64">
        <v>929</v>
      </c>
      <c r="E7" s="64">
        <v>925</v>
      </c>
      <c r="F7" s="64">
        <v>904</v>
      </c>
      <c r="G7" s="64">
        <v>932</v>
      </c>
      <c r="H7" s="64">
        <v>934</v>
      </c>
      <c r="I7" s="64">
        <v>940</v>
      </c>
      <c r="J7" s="64">
        <v>949</v>
      </c>
      <c r="K7" s="64">
        <v>933</v>
      </c>
      <c r="L7" s="64">
        <v>940</v>
      </c>
      <c r="M7" s="65">
        <v>937</v>
      </c>
      <c r="N7" s="63">
        <f t="shared" si="0"/>
        <v>931.58333333333337</v>
      </c>
    </row>
    <row r="8" spans="1:14" ht="12" customHeight="1" x14ac:dyDescent="0.25">
      <c r="A8" s="62" t="str">
        <f>'Pregnant Women Participating'!A8</f>
        <v>Massachusetts</v>
      </c>
      <c r="B8" s="63">
        <v>4047</v>
      </c>
      <c r="C8" s="64">
        <v>4040</v>
      </c>
      <c r="D8" s="64">
        <v>4042</v>
      </c>
      <c r="E8" s="64">
        <v>4098</v>
      </c>
      <c r="F8" s="64">
        <v>4095</v>
      </c>
      <c r="G8" s="64">
        <v>4081</v>
      </c>
      <c r="H8" s="64">
        <v>4036</v>
      </c>
      <c r="I8" s="64">
        <v>4004</v>
      </c>
      <c r="J8" s="64">
        <v>3950</v>
      </c>
      <c r="K8" s="64">
        <v>3925</v>
      </c>
      <c r="L8" s="64">
        <v>4019</v>
      </c>
      <c r="M8" s="65">
        <v>4073</v>
      </c>
      <c r="N8" s="63">
        <f t="shared" si="0"/>
        <v>4034.1666666666665</v>
      </c>
    </row>
    <row r="9" spans="1:14" ht="12" customHeight="1" x14ac:dyDescent="0.25">
      <c r="A9" s="62" t="str">
        <f>'Pregnant Women Participating'!A9</f>
        <v>New Hampshire</v>
      </c>
      <c r="B9" s="63">
        <v>550</v>
      </c>
      <c r="C9" s="64">
        <v>574</v>
      </c>
      <c r="D9" s="64">
        <v>576</v>
      </c>
      <c r="E9" s="64">
        <v>572</v>
      </c>
      <c r="F9" s="64">
        <v>565</v>
      </c>
      <c r="G9" s="64">
        <v>584</v>
      </c>
      <c r="H9" s="64">
        <v>580</v>
      </c>
      <c r="I9" s="64">
        <v>597</v>
      </c>
      <c r="J9" s="64">
        <v>582</v>
      </c>
      <c r="K9" s="64">
        <v>601</v>
      </c>
      <c r="L9" s="64">
        <v>601</v>
      </c>
      <c r="M9" s="65">
        <v>599</v>
      </c>
      <c r="N9" s="63">
        <f t="shared" si="0"/>
        <v>581.75</v>
      </c>
    </row>
    <row r="10" spans="1:14" ht="12" customHeight="1" x14ac:dyDescent="0.25">
      <c r="A10" s="62" t="str">
        <f>'Pregnant Women Participating'!A10</f>
        <v>New York</v>
      </c>
      <c r="B10" s="63">
        <v>13210</v>
      </c>
      <c r="C10" s="64">
        <v>13080</v>
      </c>
      <c r="D10" s="64">
        <v>13021</v>
      </c>
      <c r="E10" s="64">
        <v>13218</v>
      </c>
      <c r="F10" s="64">
        <v>13343</v>
      </c>
      <c r="G10" s="64">
        <v>13576</v>
      </c>
      <c r="H10" s="64">
        <v>13596</v>
      </c>
      <c r="I10" s="64">
        <v>13680</v>
      </c>
      <c r="J10" s="64">
        <v>13519</v>
      </c>
      <c r="K10" s="64">
        <v>13638</v>
      </c>
      <c r="L10" s="64">
        <v>13706</v>
      </c>
      <c r="M10" s="65">
        <v>13911</v>
      </c>
      <c r="N10" s="63">
        <f t="shared" si="0"/>
        <v>13458.166666666666</v>
      </c>
    </row>
    <row r="11" spans="1:14" ht="12" customHeight="1" x14ac:dyDescent="0.25">
      <c r="A11" s="62" t="str">
        <f>'Pregnant Women Participating'!A11</f>
        <v>Rhode Island</v>
      </c>
      <c r="B11" s="63">
        <v>477</v>
      </c>
      <c r="C11" s="64">
        <v>466</v>
      </c>
      <c r="D11" s="64">
        <v>453</v>
      </c>
      <c r="E11" s="64">
        <v>467</v>
      </c>
      <c r="F11" s="64">
        <v>462</v>
      </c>
      <c r="G11" s="64">
        <v>475</v>
      </c>
      <c r="H11" s="64">
        <v>504</v>
      </c>
      <c r="I11" s="64">
        <v>478</v>
      </c>
      <c r="J11" s="64">
        <v>454</v>
      </c>
      <c r="K11" s="64">
        <v>444</v>
      </c>
      <c r="L11" s="64">
        <v>463</v>
      </c>
      <c r="M11" s="65">
        <v>462</v>
      </c>
      <c r="N11" s="63">
        <f t="shared" si="0"/>
        <v>467.08333333333331</v>
      </c>
    </row>
    <row r="12" spans="1:14" ht="12" customHeight="1" x14ac:dyDescent="0.25">
      <c r="A12" s="62" t="str">
        <f>'Pregnant Women Participating'!A12</f>
        <v>Vermont</v>
      </c>
      <c r="B12" s="63">
        <v>654</v>
      </c>
      <c r="C12" s="64">
        <v>618</v>
      </c>
      <c r="D12" s="64">
        <v>616</v>
      </c>
      <c r="E12" s="64">
        <v>608</v>
      </c>
      <c r="F12" s="64">
        <v>645</v>
      </c>
      <c r="G12" s="64">
        <v>659</v>
      </c>
      <c r="H12" s="64">
        <v>649</v>
      </c>
      <c r="I12" s="64">
        <v>663</v>
      </c>
      <c r="J12" s="64">
        <v>660</v>
      </c>
      <c r="K12" s="64">
        <v>665</v>
      </c>
      <c r="L12" s="64">
        <v>660</v>
      </c>
      <c r="M12" s="65">
        <v>669</v>
      </c>
      <c r="N12" s="63">
        <f t="shared" si="0"/>
        <v>647.16666666666663</v>
      </c>
    </row>
    <row r="13" spans="1:14" ht="12" customHeight="1" x14ac:dyDescent="0.25">
      <c r="A13" s="62" t="str">
        <f>'Pregnant Women Participating'!A13</f>
        <v>Virgin Islands</v>
      </c>
      <c r="B13" s="63">
        <v>67</v>
      </c>
      <c r="C13" s="64">
        <v>67</v>
      </c>
      <c r="D13" s="64">
        <v>70</v>
      </c>
      <c r="E13" s="64">
        <v>71</v>
      </c>
      <c r="F13" s="64">
        <v>68</v>
      </c>
      <c r="G13" s="64">
        <v>72</v>
      </c>
      <c r="H13" s="64">
        <v>70</v>
      </c>
      <c r="I13" s="64">
        <v>70</v>
      </c>
      <c r="J13" s="64">
        <v>71</v>
      </c>
      <c r="K13" s="64">
        <v>61</v>
      </c>
      <c r="L13" s="64">
        <v>60</v>
      </c>
      <c r="M13" s="65">
        <v>58</v>
      </c>
      <c r="N13" s="63">
        <f t="shared" si="0"/>
        <v>67.083333333333329</v>
      </c>
    </row>
    <row r="14" spans="1:14" ht="12" customHeight="1" x14ac:dyDescent="0.25">
      <c r="A14" s="62" t="str">
        <f>'Pregnant Women Participating'!A14</f>
        <v>Indian Township, ME</v>
      </c>
      <c r="B14" s="63">
        <v>8</v>
      </c>
      <c r="C14" s="64">
        <v>7</v>
      </c>
      <c r="D14" s="64">
        <v>5</v>
      </c>
      <c r="E14" s="64">
        <v>4</v>
      </c>
      <c r="F14" s="64"/>
      <c r="G14" s="64"/>
      <c r="H14" s="64"/>
      <c r="I14" s="64"/>
      <c r="J14" s="64"/>
      <c r="K14" s="64"/>
      <c r="L14" s="64"/>
      <c r="M14" s="65"/>
      <c r="N14" s="63">
        <f t="shared" si="0"/>
        <v>6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0</v>
      </c>
      <c r="D15" s="64">
        <v>3</v>
      </c>
      <c r="E15" s="64">
        <v>3</v>
      </c>
      <c r="F15" s="64">
        <v>3</v>
      </c>
      <c r="G15" s="64">
        <v>3</v>
      </c>
      <c r="H15" s="64">
        <v>3</v>
      </c>
      <c r="I15" s="64">
        <v>3</v>
      </c>
      <c r="J15" s="64">
        <v>2</v>
      </c>
      <c r="K15" s="64">
        <v>2</v>
      </c>
      <c r="L15" s="64">
        <v>1</v>
      </c>
      <c r="M15" s="65">
        <v>1</v>
      </c>
      <c r="N15" s="63">
        <f t="shared" si="0"/>
        <v>2.0833333333333335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21433</v>
      </c>
      <c r="C16" s="68">
        <v>21315</v>
      </c>
      <c r="D16" s="68">
        <v>21251</v>
      </c>
      <c r="E16" s="68">
        <v>21572</v>
      </c>
      <c r="F16" s="68">
        <v>21687</v>
      </c>
      <c r="G16" s="68">
        <v>22039</v>
      </c>
      <c r="H16" s="68">
        <v>22099</v>
      </c>
      <c r="I16" s="68">
        <v>22163</v>
      </c>
      <c r="J16" s="68">
        <v>21933</v>
      </c>
      <c r="K16" s="68">
        <v>22054</v>
      </c>
      <c r="L16" s="68">
        <v>22225</v>
      </c>
      <c r="M16" s="69">
        <v>22441</v>
      </c>
      <c r="N16" s="67">
        <f t="shared" si="0"/>
        <v>21851</v>
      </c>
    </row>
    <row r="17" spans="1:14" ht="12" customHeight="1" x14ac:dyDescent="0.25">
      <c r="A17" s="62" t="str">
        <f>'Pregnant Women Participating'!A17</f>
        <v>Delaware</v>
      </c>
      <c r="B17" s="63">
        <v>470</v>
      </c>
      <c r="C17" s="64">
        <v>490</v>
      </c>
      <c r="D17" s="64">
        <v>491</v>
      </c>
      <c r="E17" s="64">
        <v>485</v>
      </c>
      <c r="F17" s="64">
        <v>497</v>
      </c>
      <c r="G17" s="64">
        <v>499</v>
      </c>
      <c r="H17" s="64">
        <v>520</v>
      </c>
      <c r="I17" s="64">
        <v>521</v>
      </c>
      <c r="J17" s="64">
        <v>527</v>
      </c>
      <c r="K17" s="64">
        <v>533</v>
      </c>
      <c r="L17" s="64">
        <v>564</v>
      </c>
      <c r="M17" s="65">
        <v>568</v>
      </c>
      <c r="N17" s="63">
        <f t="shared" si="0"/>
        <v>513.75</v>
      </c>
    </row>
    <row r="18" spans="1:14" ht="12" customHeight="1" x14ac:dyDescent="0.25">
      <c r="A18" s="62" t="str">
        <f>'Pregnant Women Participating'!A18</f>
        <v>District of Columbia</v>
      </c>
      <c r="B18" s="63">
        <v>352</v>
      </c>
      <c r="C18" s="64">
        <v>357</v>
      </c>
      <c r="D18" s="64">
        <v>338</v>
      </c>
      <c r="E18" s="64">
        <v>340</v>
      </c>
      <c r="F18" s="64">
        <v>363</v>
      </c>
      <c r="G18" s="64">
        <v>353</v>
      </c>
      <c r="H18" s="64">
        <v>336</v>
      </c>
      <c r="I18" s="64">
        <v>330</v>
      </c>
      <c r="J18" s="64">
        <v>309</v>
      </c>
      <c r="K18" s="64">
        <v>290</v>
      </c>
      <c r="L18" s="64">
        <v>292</v>
      </c>
      <c r="M18" s="65">
        <v>286</v>
      </c>
      <c r="N18" s="63">
        <f t="shared" si="0"/>
        <v>328.83333333333331</v>
      </c>
    </row>
    <row r="19" spans="1:14" ht="12" customHeight="1" x14ac:dyDescent="0.25">
      <c r="A19" s="62" t="str">
        <f>'Pregnant Women Participating'!A19</f>
        <v>Maryland</v>
      </c>
      <c r="B19" s="63">
        <v>4104</v>
      </c>
      <c r="C19" s="64">
        <v>4169</v>
      </c>
      <c r="D19" s="64">
        <v>4120</v>
      </c>
      <c r="E19" s="64">
        <v>4142</v>
      </c>
      <c r="F19" s="64">
        <v>4249</v>
      </c>
      <c r="G19" s="64">
        <v>4376</v>
      </c>
      <c r="H19" s="64">
        <v>4446</v>
      </c>
      <c r="I19" s="64">
        <v>4592</v>
      </c>
      <c r="J19" s="64">
        <v>4547</v>
      </c>
      <c r="K19" s="64">
        <v>4483</v>
      </c>
      <c r="L19" s="64">
        <v>4493</v>
      </c>
      <c r="M19" s="65">
        <v>4454</v>
      </c>
      <c r="N19" s="63">
        <f t="shared" si="0"/>
        <v>4347.916666666667</v>
      </c>
    </row>
    <row r="20" spans="1:14" ht="12" customHeight="1" x14ac:dyDescent="0.25">
      <c r="A20" s="62" t="str">
        <f>'Pregnant Women Participating'!A20</f>
        <v>New Jersey</v>
      </c>
      <c r="B20" s="63">
        <v>5029</v>
      </c>
      <c r="C20" s="64">
        <v>5047</v>
      </c>
      <c r="D20" s="64">
        <v>4967</v>
      </c>
      <c r="E20" s="64">
        <v>5081</v>
      </c>
      <c r="F20" s="64">
        <v>5259</v>
      </c>
      <c r="G20" s="64">
        <v>5253</v>
      </c>
      <c r="H20" s="64">
        <v>5353</v>
      </c>
      <c r="I20" s="64">
        <v>5480</v>
      </c>
      <c r="J20" s="64">
        <v>5586</v>
      </c>
      <c r="K20" s="64">
        <v>5654</v>
      </c>
      <c r="L20" s="64">
        <v>5735</v>
      </c>
      <c r="M20" s="65">
        <v>5781</v>
      </c>
      <c r="N20" s="63">
        <f t="shared" si="0"/>
        <v>5352.083333333333</v>
      </c>
    </row>
    <row r="21" spans="1:14" ht="12" customHeight="1" x14ac:dyDescent="0.25">
      <c r="A21" s="62" t="str">
        <f>'Pregnant Women Participating'!A21</f>
        <v>Pennsylvania</v>
      </c>
      <c r="B21" s="63">
        <v>5287</v>
      </c>
      <c r="C21" s="64">
        <v>5354</v>
      </c>
      <c r="D21" s="64">
        <v>5269</v>
      </c>
      <c r="E21" s="64">
        <v>5397</v>
      </c>
      <c r="F21" s="64">
        <v>5438</v>
      </c>
      <c r="G21" s="64">
        <v>5588</v>
      </c>
      <c r="H21" s="64">
        <v>5684</v>
      </c>
      <c r="I21" s="64">
        <v>5728</v>
      </c>
      <c r="J21" s="64">
        <v>5649</v>
      </c>
      <c r="K21" s="64">
        <v>5714</v>
      </c>
      <c r="L21" s="64">
        <v>5790</v>
      </c>
      <c r="M21" s="65">
        <v>5843</v>
      </c>
      <c r="N21" s="63">
        <f t="shared" si="0"/>
        <v>5561.75</v>
      </c>
    </row>
    <row r="22" spans="1:14" ht="12" customHeight="1" x14ac:dyDescent="0.25">
      <c r="A22" s="62" t="str">
        <f>'Pregnant Women Participating'!A22</f>
        <v>Puerto Rico</v>
      </c>
      <c r="B22" s="63">
        <v>2996</v>
      </c>
      <c r="C22" s="64">
        <v>2872</v>
      </c>
      <c r="D22" s="64">
        <v>2804</v>
      </c>
      <c r="E22" s="64">
        <v>2786</v>
      </c>
      <c r="F22" s="64">
        <v>2828</v>
      </c>
      <c r="G22" s="64">
        <v>2781</v>
      </c>
      <c r="H22" s="64">
        <v>2802</v>
      </c>
      <c r="I22" s="64">
        <v>2753</v>
      </c>
      <c r="J22" s="64">
        <v>2718</v>
      </c>
      <c r="K22" s="64">
        <v>2636</v>
      </c>
      <c r="L22" s="64">
        <v>2602</v>
      </c>
      <c r="M22" s="65">
        <v>2612</v>
      </c>
      <c r="N22" s="63">
        <f t="shared" si="0"/>
        <v>2765.8333333333335</v>
      </c>
    </row>
    <row r="23" spans="1:14" ht="12" customHeight="1" x14ac:dyDescent="0.25">
      <c r="A23" s="62" t="str">
        <f>'Pregnant Women Participating'!A23</f>
        <v>Virginia</v>
      </c>
      <c r="B23" s="63">
        <v>3475</v>
      </c>
      <c r="C23" s="64">
        <v>3384</v>
      </c>
      <c r="D23" s="64">
        <v>3246</v>
      </c>
      <c r="E23" s="64">
        <v>3270</v>
      </c>
      <c r="F23" s="64">
        <v>3294</v>
      </c>
      <c r="G23" s="64">
        <v>3340</v>
      </c>
      <c r="H23" s="64">
        <v>3410</v>
      </c>
      <c r="I23" s="64">
        <v>3476</v>
      </c>
      <c r="J23" s="64">
        <v>3414</v>
      </c>
      <c r="K23" s="64">
        <v>3480</v>
      </c>
      <c r="L23" s="64">
        <v>3557</v>
      </c>
      <c r="M23" s="65">
        <v>3584</v>
      </c>
      <c r="N23" s="63">
        <f t="shared" si="0"/>
        <v>3410.8333333333335</v>
      </c>
    </row>
    <row r="24" spans="1:14" ht="12" customHeight="1" x14ac:dyDescent="0.25">
      <c r="A24" s="62" t="str">
        <f>'Pregnant Women Participating'!A24</f>
        <v>West Virginia</v>
      </c>
      <c r="B24" s="63">
        <v>1219</v>
      </c>
      <c r="C24" s="64">
        <v>1212</v>
      </c>
      <c r="D24" s="64">
        <v>1216</v>
      </c>
      <c r="E24" s="64">
        <v>1229</v>
      </c>
      <c r="F24" s="64">
        <v>1234</v>
      </c>
      <c r="G24" s="64">
        <v>1223</v>
      </c>
      <c r="H24" s="64">
        <v>1252</v>
      </c>
      <c r="I24" s="64">
        <v>1279</v>
      </c>
      <c r="J24" s="64">
        <v>1279</v>
      </c>
      <c r="K24" s="64">
        <v>1243</v>
      </c>
      <c r="L24" s="64">
        <v>1258</v>
      </c>
      <c r="M24" s="65">
        <v>1245</v>
      </c>
      <c r="N24" s="63">
        <f t="shared" si="0"/>
        <v>1240.75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22932</v>
      </c>
      <c r="C25" s="68">
        <v>22885</v>
      </c>
      <c r="D25" s="68">
        <v>22451</v>
      </c>
      <c r="E25" s="68">
        <v>22730</v>
      </c>
      <c r="F25" s="68">
        <v>23162</v>
      </c>
      <c r="G25" s="68">
        <v>23413</v>
      </c>
      <c r="H25" s="68">
        <v>23803</v>
      </c>
      <c r="I25" s="68">
        <v>24159</v>
      </c>
      <c r="J25" s="68">
        <v>24029</v>
      </c>
      <c r="K25" s="68">
        <v>24033</v>
      </c>
      <c r="L25" s="68">
        <v>24291</v>
      </c>
      <c r="M25" s="69">
        <v>24373</v>
      </c>
      <c r="N25" s="67">
        <f t="shared" si="0"/>
        <v>23521.75</v>
      </c>
    </row>
    <row r="26" spans="1:14" ht="12" customHeight="1" x14ac:dyDescent="0.25">
      <c r="A26" s="62" t="str">
        <f>'Pregnant Women Participating'!A26</f>
        <v>Alabama</v>
      </c>
      <c r="B26" s="63">
        <v>2377</v>
      </c>
      <c r="C26" s="64">
        <v>2287</v>
      </c>
      <c r="D26" s="64">
        <v>2240</v>
      </c>
      <c r="E26" s="64">
        <v>2193</v>
      </c>
      <c r="F26" s="64">
        <v>2242</v>
      </c>
      <c r="G26" s="64">
        <v>2296</v>
      </c>
      <c r="H26" s="64">
        <v>2275</v>
      </c>
      <c r="I26" s="64">
        <v>2296</v>
      </c>
      <c r="J26" s="64">
        <v>2270</v>
      </c>
      <c r="K26" s="64">
        <v>2304</v>
      </c>
      <c r="L26" s="64">
        <v>2364</v>
      </c>
      <c r="M26" s="65">
        <v>2473</v>
      </c>
      <c r="N26" s="63">
        <f t="shared" si="0"/>
        <v>2301.4166666666665</v>
      </c>
    </row>
    <row r="27" spans="1:14" ht="12" customHeight="1" x14ac:dyDescent="0.25">
      <c r="A27" s="62" t="str">
        <f>'Pregnant Women Participating'!A27</f>
        <v>Florida</v>
      </c>
      <c r="B27" s="63">
        <v>14197</v>
      </c>
      <c r="C27" s="64">
        <v>13996</v>
      </c>
      <c r="D27" s="64">
        <v>13710</v>
      </c>
      <c r="E27" s="64">
        <v>13779</v>
      </c>
      <c r="F27" s="64">
        <v>14142</v>
      </c>
      <c r="G27" s="64">
        <v>14027</v>
      </c>
      <c r="H27" s="64">
        <v>14434</v>
      </c>
      <c r="I27" s="64">
        <v>14432</v>
      </c>
      <c r="J27" s="64">
        <v>14455</v>
      </c>
      <c r="K27" s="64">
        <v>14534</v>
      </c>
      <c r="L27" s="64">
        <v>14836</v>
      </c>
      <c r="M27" s="65">
        <v>14844</v>
      </c>
      <c r="N27" s="63">
        <f t="shared" si="0"/>
        <v>14282.166666666666</v>
      </c>
    </row>
    <row r="28" spans="1:14" ht="12" customHeight="1" x14ac:dyDescent="0.25">
      <c r="A28" s="62" t="str">
        <f>'Pregnant Women Participating'!A28</f>
        <v>Georgia</v>
      </c>
      <c r="B28" s="63">
        <v>6482</v>
      </c>
      <c r="C28" s="64">
        <v>6420</v>
      </c>
      <c r="D28" s="64">
        <v>6281</v>
      </c>
      <c r="E28" s="64">
        <v>6317</v>
      </c>
      <c r="F28" s="64">
        <v>6383</v>
      </c>
      <c r="G28" s="64">
        <v>6536</v>
      </c>
      <c r="H28" s="64">
        <v>6613</v>
      </c>
      <c r="I28" s="64">
        <v>6715</v>
      </c>
      <c r="J28" s="64">
        <v>6799</v>
      </c>
      <c r="K28" s="64">
        <v>6899</v>
      </c>
      <c r="L28" s="64">
        <v>6994</v>
      </c>
      <c r="M28" s="65">
        <v>6969</v>
      </c>
      <c r="N28" s="63">
        <f t="shared" si="0"/>
        <v>6617.333333333333</v>
      </c>
    </row>
    <row r="29" spans="1:14" ht="12" customHeight="1" x14ac:dyDescent="0.25">
      <c r="A29" s="62" t="str">
        <f>'Pregnant Women Participating'!A29</f>
        <v>Kentucky</v>
      </c>
      <c r="B29" s="63">
        <v>2505</v>
      </c>
      <c r="C29" s="64">
        <v>2469</v>
      </c>
      <c r="D29" s="64">
        <v>2479</v>
      </c>
      <c r="E29" s="64">
        <v>2531</v>
      </c>
      <c r="F29" s="64">
        <v>2595</v>
      </c>
      <c r="G29" s="64">
        <v>2643</v>
      </c>
      <c r="H29" s="64">
        <v>2735</v>
      </c>
      <c r="I29" s="64">
        <v>2744</v>
      </c>
      <c r="J29" s="64">
        <v>2708</v>
      </c>
      <c r="K29" s="64">
        <v>2711</v>
      </c>
      <c r="L29" s="64">
        <v>2753</v>
      </c>
      <c r="M29" s="65">
        <v>2752</v>
      </c>
      <c r="N29" s="63">
        <f t="shared" si="0"/>
        <v>2635.4166666666665</v>
      </c>
    </row>
    <row r="30" spans="1:14" ht="12" customHeight="1" x14ac:dyDescent="0.25">
      <c r="A30" s="62" t="str">
        <f>'Pregnant Women Participating'!A30</f>
        <v>Mississippi</v>
      </c>
      <c r="B30" s="63">
        <v>948</v>
      </c>
      <c r="C30" s="64">
        <v>969</v>
      </c>
      <c r="D30" s="64">
        <v>922</v>
      </c>
      <c r="E30" s="64">
        <v>846</v>
      </c>
      <c r="F30" s="64">
        <v>893</v>
      </c>
      <c r="G30" s="64">
        <v>899</v>
      </c>
      <c r="H30" s="64">
        <v>946</v>
      </c>
      <c r="I30" s="64">
        <v>948</v>
      </c>
      <c r="J30" s="64">
        <v>925</v>
      </c>
      <c r="K30" s="64">
        <v>948</v>
      </c>
      <c r="L30" s="64">
        <v>987</v>
      </c>
      <c r="M30" s="65">
        <v>982</v>
      </c>
      <c r="N30" s="63">
        <f t="shared" si="0"/>
        <v>934.41666666666663</v>
      </c>
    </row>
    <row r="31" spans="1:14" ht="12" customHeight="1" x14ac:dyDescent="0.25">
      <c r="A31" s="62" t="str">
        <f>'Pregnant Women Participating'!A31</f>
        <v>North Carolina</v>
      </c>
      <c r="B31" s="63">
        <v>8368</v>
      </c>
      <c r="C31" s="64">
        <v>8319</v>
      </c>
      <c r="D31" s="64">
        <v>8204</v>
      </c>
      <c r="E31" s="64">
        <v>8366</v>
      </c>
      <c r="F31" s="64">
        <v>8565</v>
      </c>
      <c r="G31" s="64">
        <v>8819</v>
      </c>
      <c r="H31" s="64">
        <v>8967</v>
      </c>
      <c r="I31" s="64">
        <v>9041</v>
      </c>
      <c r="J31" s="64">
        <v>9036</v>
      </c>
      <c r="K31" s="64">
        <v>9226</v>
      </c>
      <c r="L31" s="64">
        <v>9444</v>
      </c>
      <c r="M31" s="65">
        <v>9609</v>
      </c>
      <c r="N31" s="63">
        <f t="shared" si="0"/>
        <v>8830.3333333333339</v>
      </c>
    </row>
    <row r="32" spans="1:14" ht="12" customHeight="1" x14ac:dyDescent="0.25">
      <c r="A32" s="62" t="str">
        <f>'Pregnant Women Participating'!A32</f>
        <v>South Carolina</v>
      </c>
      <c r="B32" s="63">
        <v>2493</v>
      </c>
      <c r="C32" s="64">
        <v>2525</v>
      </c>
      <c r="D32" s="64">
        <v>2447</v>
      </c>
      <c r="E32" s="64">
        <v>2517</v>
      </c>
      <c r="F32" s="64">
        <v>2673</v>
      </c>
      <c r="G32" s="64">
        <v>2709</v>
      </c>
      <c r="H32" s="64">
        <v>2724</v>
      </c>
      <c r="I32" s="64">
        <v>2728</v>
      </c>
      <c r="J32" s="64">
        <v>2699</v>
      </c>
      <c r="K32" s="64">
        <v>2690</v>
      </c>
      <c r="L32" s="64">
        <v>2665</v>
      </c>
      <c r="M32" s="65">
        <v>2638</v>
      </c>
      <c r="N32" s="63">
        <f t="shared" si="0"/>
        <v>2625.6666666666665</v>
      </c>
    </row>
    <row r="33" spans="1:14" ht="12" customHeight="1" x14ac:dyDescent="0.25">
      <c r="A33" s="62" t="str">
        <f>'Pregnant Women Participating'!A33</f>
        <v>Tennessee</v>
      </c>
      <c r="B33" s="63">
        <v>4326</v>
      </c>
      <c r="C33" s="64">
        <v>4285</v>
      </c>
      <c r="D33" s="64">
        <v>4189</v>
      </c>
      <c r="E33" s="64">
        <v>4197</v>
      </c>
      <c r="F33" s="64">
        <v>4307</v>
      </c>
      <c r="G33" s="64">
        <v>4320</v>
      </c>
      <c r="H33" s="64">
        <v>4399</v>
      </c>
      <c r="I33" s="64">
        <v>4455</v>
      </c>
      <c r="J33" s="64">
        <v>4485</v>
      </c>
      <c r="K33" s="64">
        <v>4607</v>
      </c>
      <c r="L33" s="64">
        <v>4744</v>
      </c>
      <c r="M33" s="65">
        <v>4893</v>
      </c>
      <c r="N33" s="63">
        <f t="shared" si="0"/>
        <v>4433.916666666667</v>
      </c>
    </row>
    <row r="34" spans="1:14" ht="12" customHeight="1" x14ac:dyDescent="0.25">
      <c r="A34" s="62" t="str">
        <f>'Pregnant Women Participating'!A34</f>
        <v>Choctaw Indians, MS</v>
      </c>
      <c r="B34" s="63">
        <v>9</v>
      </c>
      <c r="C34" s="64">
        <v>7</v>
      </c>
      <c r="D34" s="64">
        <v>5</v>
      </c>
      <c r="E34" s="64">
        <v>4</v>
      </c>
      <c r="F34" s="64">
        <v>3</v>
      </c>
      <c r="G34" s="64">
        <v>3</v>
      </c>
      <c r="H34" s="64">
        <v>3</v>
      </c>
      <c r="I34" s="64">
        <v>5</v>
      </c>
      <c r="J34" s="64">
        <v>6</v>
      </c>
      <c r="K34" s="64">
        <v>5</v>
      </c>
      <c r="L34" s="64">
        <v>7</v>
      </c>
      <c r="M34" s="65">
        <v>8</v>
      </c>
      <c r="N34" s="63">
        <f t="shared" si="0"/>
        <v>5.416666666666667</v>
      </c>
    </row>
    <row r="35" spans="1:14" ht="12" customHeight="1" x14ac:dyDescent="0.25">
      <c r="A35" s="62" t="str">
        <f>'Pregnant Women Participating'!A35</f>
        <v>Eastern Cherokee, NC</v>
      </c>
      <c r="B35" s="63">
        <v>24</v>
      </c>
      <c r="C35" s="64">
        <v>22</v>
      </c>
      <c r="D35" s="64">
        <v>20</v>
      </c>
      <c r="E35" s="64">
        <v>22</v>
      </c>
      <c r="F35" s="64">
        <v>22</v>
      </c>
      <c r="G35" s="64">
        <v>22</v>
      </c>
      <c r="H35" s="64">
        <v>18</v>
      </c>
      <c r="I35" s="64">
        <v>17</v>
      </c>
      <c r="J35" s="64">
        <v>15</v>
      </c>
      <c r="K35" s="64">
        <v>16</v>
      </c>
      <c r="L35" s="64">
        <v>22</v>
      </c>
      <c r="M35" s="65">
        <v>25</v>
      </c>
      <c r="N35" s="63">
        <f t="shared" si="0"/>
        <v>20.416666666666668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41729</v>
      </c>
      <c r="C36" s="68">
        <v>41299</v>
      </c>
      <c r="D36" s="68">
        <v>40497</v>
      </c>
      <c r="E36" s="68">
        <v>40772</v>
      </c>
      <c r="F36" s="68">
        <v>41825</v>
      </c>
      <c r="G36" s="68">
        <v>42274</v>
      </c>
      <c r="H36" s="68">
        <v>43114</v>
      </c>
      <c r="I36" s="68">
        <v>43381</v>
      </c>
      <c r="J36" s="68">
        <v>43398</v>
      </c>
      <c r="K36" s="68">
        <v>43940</v>
      </c>
      <c r="L36" s="68">
        <v>44816</v>
      </c>
      <c r="M36" s="69">
        <v>45193</v>
      </c>
      <c r="N36" s="67">
        <f t="shared" si="0"/>
        <v>42686.5</v>
      </c>
    </row>
    <row r="37" spans="1:14" ht="12" customHeight="1" x14ac:dyDescent="0.25">
      <c r="A37" s="62" t="str">
        <f>'Pregnant Women Participating'!A37</f>
        <v>Illinois</v>
      </c>
      <c r="B37" s="63">
        <v>4530</v>
      </c>
      <c r="C37" s="64">
        <v>4478</v>
      </c>
      <c r="D37" s="64">
        <v>4469</v>
      </c>
      <c r="E37" s="64">
        <v>4585</v>
      </c>
      <c r="F37" s="64">
        <v>4675</v>
      </c>
      <c r="G37" s="64">
        <v>4761</v>
      </c>
      <c r="H37" s="64">
        <v>4830</v>
      </c>
      <c r="I37" s="64">
        <v>4878</v>
      </c>
      <c r="J37" s="64">
        <v>4847</v>
      </c>
      <c r="K37" s="64">
        <v>4904</v>
      </c>
      <c r="L37" s="64">
        <v>4994</v>
      </c>
      <c r="M37" s="65">
        <v>5043</v>
      </c>
      <c r="N37" s="63">
        <f t="shared" si="0"/>
        <v>4749.5</v>
      </c>
    </row>
    <row r="38" spans="1:14" ht="12" customHeight="1" x14ac:dyDescent="0.25">
      <c r="A38" s="62" t="str">
        <f>'Pregnant Women Participating'!A38</f>
        <v>Indiana</v>
      </c>
      <c r="B38" s="63">
        <v>6107</v>
      </c>
      <c r="C38" s="64">
        <v>6110</v>
      </c>
      <c r="D38" s="64">
        <v>5900</v>
      </c>
      <c r="E38" s="64">
        <v>5982</v>
      </c>
      <c r="F38" s="64">
        <v>6101</v>
      </c>
      <c r="G38" s="64">
        <v>6177</v>
      </c>
      <c r="H38" s="64">
        <v>6257</v>
      </c>
      <c r="I38" s="64">
        <v>6248</v>
      </c>
      <c r="J38" s="64">
        <v>6142</v>
      </c>
      <c r="K38" s="64">
        <v>6295</v>
      </c>
      <c r="L38" s="64">
        <v>6318</v>
      </c>
      <c r="M38" s="65">
        <v>6341</v>
      </c>
      <c r="N38" s="63">
        <f t="shared" si="0"/>
        <v>6164.833333333333</v>
      </c>
    </row>
    <row r="39" spans="1:14" ht="12" customHeight="1" x14ac:dyDescent="0.25">
      <c r="A39" s="62" t="str">
        <f>'Pregnant Women Participating'!A39</f>
        <v>Iowa</v>
      </c>
      <c r="B39" s="63">
        <v>2405</v>
      </c>
      <c r="C39" s="64">
        <v>2405</v>
      </c>
      <c r="D39" s="64">
        <v>2361</v>
      </c>
      <c r="E39" s="64">
        <v>2550</v>
      </c>
      <c r="F39" s="64">
        <v>2542</v>
      </c>
      <c r="G39" s="64">
        <v>2571</v>
      </c>
      <c r="H39" s="64">
        <v>2602</v>
      </c>
      <c r="I39" s="64">
        <v>2609</v>
      </c>
      <c r="J39" s="64">
        <v>2584</v>
      </c>
      <c r="K39" s="64">
        <v>2651</v>
      </c>
      <c r="L39" s="64">
        <v>2638</v>
      </c>
      <c r="M39" s="65">
        <v>2615</v>
      </c>
      <c r="N39" s="63">
        <f t="shared" si="0"/>
        <v>2544.4166666666665</v>
      </c>
    </row>
    <row r="40" spans="1:14" ht="12" customHeight="1" x14ac:dyDescent="0.25">
      <c r="A40" s="62" t="str">
        <f>'Pregnant Women Participating'!A40</f>
        <v>Michigan</v>
      </c>
      <c r="B40" s="63">
        <v>7588</v>
      </c>
      <c r="C40" s="64">
        <v>7446</v>
      </c>
      <c r="D40" s="64">
        <v>7293</v>
      </c>
      <c r="E40" s="64">
        <v>7315</v>
      </c>
      <c r="F40" s="64">
        <v>7400</v>
      </c>
      <c r="G40" s="64">
        <v>7445</v>
      </c>
      <c r="H40" s="64">
        <v>7517</v>
      </c>
      <c r="I40" s="64">
        <v>7578</v>
      </c>
      <c r="J40" s="64">
        <v>7570</v>
      </c>
      <c r="K40" s="64">
        <v>7651</v>
      </c>
      <c r="L40" s="64">
        <v>7625</v>
      </c>
      <c r="M40" s="65">
        <v>7662</v>
      </c>
      <c r="N40" s="63">
        <f t="shared" si="0"/>
        <v>7507.5</v>
      </c>
    </row>
    <row r="41" spans="1:14" ht="12" customHeight="1" x14ac:dyDescent="0.25">
      <c r="A41" s="62" t="str">
        <f>'Pregnant Women Participating'!A41</f>
        <v>Minnesota</v>
      </c>
      <c r="B41" s="63">
        <v>4278</v>
      </c>
      <c r="C41" s="64">
        <v>4277</v>
      </c>
      <c r="D41" s="64">
        <v>4267</v>
      </c>
      <c r="E41" s="64">
        <v>4238</v>
      </c>
      <c r="F41" s="64">
        <v>4263</v>
      </c>
      <c r="G41" s="64">
        <v>4343</v>
      </c>
      <c r="H41" s="64">
        <v>4391</v>
      </c>
      <c r="I41" s="64">
        <v>4471</v>
      </c>
      <c r="J41" s="64">
        <v>4408</v>
      </c>
      <c r="K41" s="64">
        <v>4461</v>
      </c>
      <c r="L41" s="64">
        <v>4477</v>
      </c>
      <c r="M41" s="65">
        <v>4490</v>
      </c>
      <c r="N41" s="63">
        <f t="shared" si="0"/>
        <v>4363.666666666667</v>
      </c>
    </row>
    <row r="42" spans="1:14" ht="12" customHeight="1" x14ac:dyDescent="0.25">
      <c r="A42" s="62" t="str">
        <f>'Pregnant Women Participating'!A42</f>
        <v>Ohio</v>
      </c>
      <c r="B42" s="63">
        <v>5745</v>
      </c>
      <c r="C42" s="64">
        <v>5614</v>
      </c>
      <c r="D42" s="64">
        <v>5443</v>
      </c>
      <c r="E42" s="64">
        <v>5467</v>
      </c>
      <c r="F42" s="64">
        <v>5467</v>
      </c>
      <c r="G42" s="64">
        <v>5463</v>
      </c>
      <c r="H42" s="64">
        <v>5626</v>
      </c>
      <c r="I42" s="64">
        <v>5715</v>
      </c>
      <c r="J42" s="64">
        <v>5684</v>
      </c>
      <c r="K42" s="64">
        <v>5681</v>
      </c>
      <c r="L42" s="64">
        <v>5755</v>
      </c>
      <c r="M42" s="65">
        <v>5834</v>
      </c>
      <c r="N42" s="63">
        <f t="shared" si="0"/>
        <v>5624.5</v>
      </c>
    </row>
    <row r="43" spans="1:14" ht="12" customHeight="1" x14ac:dyDescent="0.25">
      <c r="A43" s="62" t="str">
        <f>'Pregnant Women Participating'!A43</f>
        <v>Wisconsin</v>
      </c>
      <c r="B43" s="63">
        <v>3365</v>
      </c>
      <c r="C43" s="64">
        <v>3358</v>
      </c>
      <c r="D43" s="64">
        <v>3352</v>
      </c>
      <c r="E43" s="64">
        <v>3442</v>
      </c>
      <c r="F43" s="64">
        <v>3521</v>
      </c>
      <c r="G43" s="64">
        <v>3548</v>
      </c>
      <c r="H43" s="64">
        <v>3617</v>
      </c>
      <c r="I43" s="64">
        <v>3667</v>
      </c>
      <c r="J43" s="64">
        <v>3586</v>
      </c>
      <c r="K43" s="64">
        <v>3699</v>
      </c>
      <c r="L43" s="64">
        <v>3734</v>
      </c>
      <c r="M43" s="65">
        <v>3747</v>
      </c>
      <c r="N43" s="63">
        <f t="shared" si="0"/>
        <v>3553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34018</v>
      </c>
      <c r="C44" s="68">
        <v>33688</v>
      </c>
      <c r="D44" s="68">
        <v>33085</v>
      </c>
      <c r="E44" s="68">
        <v>33579</v>
      </c>
      <c r="F44" s="68">
        <v>33969</v>
      </c>
      <c r="G44" s="68">
        <v>34308</v>
      </c>
      <c r="H44" s="68">
        <v>34840</v>
      </c>
      <c r="I44" s="68">
        <v>35166</v>
      </c>
      <c r="J44" s="68">
        <v>34821</v>
      </c>
      <c r="K44" s="68">
        <v>35342</v>
      </c>
      <c r="L44" s="68">
        <v>35541</v>
      </c>
      <c r="M44" s="69">
        <v>35732</v>
      </c>
      <c r="N44" s="67">
        <f t="shared" si="0"/>
        <v>34507.416666666664</v>
      </c>
    </row>
    <row r="45" spans="1:14" ht="12" customHeight="1" x14ac:dyDescent="0.25">
      <c r="A45" s="62" t="str">
        <f>'Pregnant Women Participating'!A45</f>
        <v>Arizona</v>
      </c>
      <c r="B45" s="63">
        <v>4278</v>
      </c>
      <c r="C45" s="64">
        <v>4209</v>
      </c>
      <c r="D45" s="64">
        <v>4054</v>
      </c>
      <c r="E45" s="64">
        <v>4202</v>
      </c>
      <c r="F45" s="64">
        <v>4241</v>
      </c>
      <c r="G45" s="64">
        <v>4346</v>
      </c>
      <c r="H45" s="64">
        <v>4422</v>
      </c>
      <c r="I45" s="64">
        <v>4474</v>
      </c>
      <c r="J45" s="64">
        <v>4441</v>
      </c>
      <c r="K45" s="64">
        <v>4467</v>
      </c>
      <c r="L45" s="64">
        <v>4462</v>
      </c>
      <c r="M45" s="65">
        <v>4480</v>
      </c>
      <c r="N45" s="63">
        <f t="shared" si="0"/>
        <v>4339.666666666667</v>
      </c>
    </row>
    <row r="46" spans="1:14" ht="12" customHeight="1" x14ac:dyDescent="0.25">
      <c r="A46" s="62" t="str">
        <f>'Pregnant Women Participating'!A46</f>
        <v>Arkansas</v>
      </c>
      <c r="B46" s="63">
        <v>1906</v>
      </c>
      <c r="C46" s="64">
        <v>1957</v>
      </c>
      <c r="D46" s="64">
        <v>1861</v>
      </c>
      <c r="E46" s="64">
        <v>1909</v>
      </c>
      <c r="F46" s="64">
        <v>1986</v>
      </c>
      <c r="G46" s="64">
        <v>2016</v>
      </c>
      <c r="H46" s="64">
        <v>2044</v>
      </c>
      <c r="I46" s="64">
        <v>2026</v>
      </c>
      <c r="J46" s="64">
        <v>2066</v>
      </c>
      <c r="K46" s="64">
        <v>2086</v>
      </c>
      <c r="L46" s="64">
        <v>2136</v>
      </c>
      <c r="M46" s="65">
        <v>2127</v>
      </c>
      <c r="N46" s="63">
        <f t="shared" si="0"/>
        <v>2010</v>
      </c>
    </row>
    <row r="47" spans="1:14" ht="12" customHeight="1" x14ac:dyDescent="0.25">
      <c r="A47" s="62" t="str">
        <f>'Pregnant Women Participating'!A47</f>
        <v>Louisiana</v>
      </c>
      <c r="B47" s="63">
        <v>2103</v>
      </c>
      <c r="C47" s="64">
        <v>2067</v>
      </c>
      <c r="D47" s="64">
        <v>2018</v>
      </c>
      <c r="E47" s="64">
        <v>1954</v>
      </c>
      <c r="F47" s="64">
        <v>1972</v>
      </c>
      <c r="G47" s="64">
        <v>2050</v>
      </c>
      <c r="H47" s="64">
        <v>2119</v>
      </c>
      <c r="I47" s="64">
        <v>2138</v>
      </c>
      <c r="J47" s="64">
        <v>2126</v>
      </c>
      <c r="K47" s="64">
        <v>2159</v>
      </c>
      <c r="L47" s="64">
        <v>2337</v>
      </c>
      <c r="M47" s="65">
        <v>2360</v>
      </c>
      <c r="N47" s="63">
        <f t="shared" si="0"/>
        <v>2116.9166666666665</v>
      </c>
    </row>
    <row r="48" spans="1:14" ht="12" customHeight="1" x14ac:dyDescent="0.25">
      <c r="A48" s="62" t="str">
        <f>'Pregnant Women Participating'!A48</f>
        <v>New Mexico</v>
      </c>
      <c r="B48" s="63">
        <v>1962</v>
      </c>
      <c r="C48" s="64">
        <v>1904</v>
      </c>
      <c r="D48" s="64">
        <v>1818</v>
      </c>
      <c r="E48" s="64">
        <v>1830</v>
      </c>
      <c r="F48" s="64">
        <v>1835</v>
      </c>
      <c r="G48" s="64">
        <v>1816</v>
      </c>
      <c r="H48" s="64">
        <v>1875</v>
      </c>
      <c r="I48" s="64">
        <v>1896</v>
      </c>
      <c r="J48" s="64">
        <v>1871</v>
      </c>
      <c r="K48" s="64">
        <v>1923</v>
      </c>
      <c r="L48" s="64">
        <v>2034</v>
      </c>
      <c r="M48" s="65">
        <v>2077</v>
      </c>
      <c r="N48" s="63">
        <f t="shared" si="0"/>
        <v>1903.4166666666667</v>
      </c>
    </row>
    <row r="49" spans="1:14" ht="12" customHeight="1" x14ac:dyDescent="0.25">
      <c r="A49" s="62" t="str">
        <f>'Pregnant Women Participating'!A49</f>
        <v>Oklahoma</v>
      </c>
      <c r="B49" s="63">
        <v>3296</v>
      </c>
      <c r="C49" s="64">
        <v>3243</v>
      </c>
      <c r="D49" s="64">
        <v>3212</v>
      </c>
      <c r="E49" s="64">
        <v>3205</v>
      </c>
      <c r="F49" s="64">
        <v>3174</v>
      </c>
      <c r="G49" s="64">
        <v>3260</v>
      </c>
      <c r="H49" s="64">
        <v>3289</v>
      </c>
      <c r="I49" s="64">
        <v>3356</v>
      </c>
      <c r="J49" s="64">
        <v>3342</v>
      </c>
      <c r="K49" s="64">
        <v>3353</v>
      </c>
      <c r="L49" s="64">
        <v>3436</v>
      </c>
      <c r="M49" s="65">
        <v>3463</v>
      </c>
      <c r="N49" s="63">
        <f t="shared" si="0"/>
        <v>3302.4166666666665</v>
      </c>
    </row>
    <row r="50" spans="1:14" ht="12" customHeight="1" x14ac:dyDescent="0.25">
      <c r="A50" s="62" t="str">
        <f>'Pregnant Women Participating'!A50</f>
        <v>Texas</v>
      </c>
      <c r="B50" s="63">
        <v>20241</v>
      </c>
      <c r="C50" s="64">
        <v>19984</v>
      </c>
      <c r="D50" s="64">
        <v>19508</v>
      </c>
      <c r="E50" s="64">
        <v>19900</v>
      </c>
      <c r="F50" s="64">
        <v>20050</v>
      </c>
      <c r="G50" s="64">
        <v>20094</v>
      </c>
      <c r="H50" s="64">
        <v>20133</v>
      </c>
      <c r="I50" s="64">
        <v>20384</v>
      </c>
      <c r="J50" s="64">
        <v>20356</v>
      </c>
      <c r="K50" s="64">
        <v>20427</v>
      </c>
      <c r="L50" s="64">
        <v>21040</v>
      </c>
      <c r="M50" s="65">
        <v>21194</v>
      </c>
      <c r="N50" s="63">
        <f t="shared" si="0"/>
        <v>20275.916666666668</v>
      </c>
    </row>
    <row r="51" spans="1:14" ht="12" customHeight="1" x14ac:dyDescent="0.25">
      <c r="A51" s="62" t="str">
        <f>'Pregnant Women Participating'!A51</f>
        <v>Utah</v>
      </c>
      <c r="B51" s="63">
        <v>3033</v>
      </c>
      <c r="C51" s="64">
        <v>3075</v>
      </c>
      <c r="D51" s="64">
        <v>3043</v>
      </c>
      <c r="E51" s="64">
        <v>3036</v>
      </c>
      <c r="F51" s="64">
        <v>3071</v>
      </c>
      <c r="G51" s="64">
        <v>3083</v>
      </c>
      <c r="H51" s="64">
        <v>3099</v>
      </c>
      <c r="I51" s="64">
        <v>3022</v>
      </c>
      <c r="J51" s="64">
        <v>2991</v>
      </c>
      <c r="K51" s="64">
        <v>2838</v>
      </c>
      <c r="L51" s="64">
        <v>3399</v>
      </c>
      <c r="M51" s="65">
        <v>3442</v>
      </c>
      <c r="N51" s="63">
        <f t="shared" si="0"/>
        <v>3094.3333333333335</v>
      </c>
    </row>
    <row r="52" spans="1:14" ht="12" customHeight="1" x14ac:dyDescent="0.25">
      <c r="A52" s="62" t="str">
        <f>'Pregnant Women Participating'!A52</f>
        <v>Inter-Tribal Council, AZ</v>
      </c>
      <c r="B52" s="63">
        <v>154</v>
      </c>
      <c r="C52" s="64">
        <v>157</v>
      </c>
      <c r="D52" s="64">
        <v>154</v>
      </c>
      <c r="E52" s="64">
        <v>174</v>
      </c>
      <c r="F52" s="64">
        <v>181</v>
      </c>
      <c r="G52" s="64">
        <v>182</v>
      </c>
      <c r="H52" s="64">
        <v>183</v>
      </c>
      <c r="I52" s="64">
        <v>176</v>
      </c>
      <c r="J52" s="64">
        <v>172</v>
      </c>
      <c r="K52" s="64">
        <v>171</v>
      </c>
      <c r="L52" s="64">
        <v>169</v>
      </c>
      <c r="M52" s="65">
        <v>176</v>
      </c>
      <c r="N52" s="63">
        <f t="shared" si="0"/>
        <v>170.75</v>
      </c>
    </row>
    <row r="53" spans="1:14" ht="12" customHeight="1" x14ac:dyDescent="0.25">
      <c r="A53" s="62" t="str">
        <f>'Pregnant Women Participating'!A53</f>
        <v>Navajo Nation, AZ</v>
      </c>
      <c r="B53" s="63">
        <v>464</v>
      </c>
      <c r="C53" s="64">
        <v>227</v>
      </c>
      <c r="D53" s="64">
        <v>219</v>
      </c>
      <c r="E53" s="64">
        <v>220</v>
      </c>
      <c r="F53" s="64">
        <v>216</v>
      </c>
      <c r="G53" s="64">
        <v>218</v>
      </c>
      <c r="H53" s="64">
        <v>222</v>
      </c>
      <c r="I53" s="64">
        <v>216</v>
      </c>
      <c r="J53" s="64">
        <v>208</v>
      </c>
      <c r="K53" s="64">
        <v>207</v>
      </c>
      <c r="L53" s="64">
        <v>202</v>
      </c>
      <c r="M53" s="65">
        <v>191</v>
      </c>
      <c r="N53" s="63">
        <f t="shared" si="0"/>
        <v>234.16666666666666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23</v>
      </c>
      <c r="C54" s="64">
        <v>28</v>
      </c>
      <c r="D54" s="64">
        <v>26</v>
      </c>
      <c r="E54" s="64">
        <v>30</v>
      </c>
      <c r="F54" s="64">
        <v>30</v>
      </c>
      <c r="G54" s="64">
        <v>30</v>
      </c>
      <c r="H54" s="64">
        <v>22</v>
      </c>
      <c r="I54" s="64">
        <v>26</v>
      </c>
      <c r="J54" s="64">
        <v>25</v>
      </c>
      <c r="K54" s="64">
        <v>25</v>
      </c>
      <c r="L54" s="64">
        <v>22</v>
      </c>
      <c r="M54" s="65">
        <v>23</v>
      </c>
      <c r="N54" s="63">
        <f t="shared" si="0"/>
        <v>25.833333333333332</v>
      </c>
    </row>
    <row r="55" spans="1:14" ht="12" customHeight="1" x14ac:dyDescent="0.25">
      <c r="A55" s="62" t="str">
        <f>'Pregnant Women Participating'!A55</f>
        <v>Eight Northern Pueblos, NM</v>
      </c>
      <c r="B55" s="63">
        <v>13</v>
      </c>
      <c r="C55" s="64">
        <v>13</v>
      </c>
      <c r="D55" s="64">
        <v>11</v>
      </c>
      <c r="E55" s="64">
        <v>9</v>
      </c>
      <c r="F55" s="64">
        <v>10</v>
      </c>
      <c r="G55" s="64">
        <v>11</v>
      </c>
      <c r="H55" s="64">
        <v>12</v>
      </c>
      <c r="I55" s="64">
        <v>9</v>
      </c>
      <c r="J55" s="64">
        <v>8</v>
      </c>
      <c r="K55" s="64">
        <v>11</v>
      </c>
      <c r="L55" s="64">
        <v>12</v>
      </c>
      <c r="M55" s="65">
        <v>12</v>
      </c>
      <c r="N55" s="63">
        <f t="shared" si="0"/>
        <v>10.916666666666666</v>
      </c>
    </row>
    <row r="56" spans="1:14" ht="12" customHeight="1" x14ac:dyDescent="0.25">
      <c r="A56" s="62" t="str">
        <f>'Pregnant Women Participating'!A56</f>
        <v>Five Sandoval Pueblos, NM</v>
      </c>
      <c r="B56" s="63">
        <v>5</v>
      </c>
      <c r="C56" s="64">
        <v>4</v>
      </c>
      <c r="D56" s="64">
        <v>4</v>
      </c>
      <c r="E56" s="64">
        <v>2</v>
      </c>
      <c r="F56" s="64">
        <v>3</v>
      </c>
      <c r="G56" s="64">
        <v>4</v>
      </c>
      <c r="H56" s="64">
        <v>4</v>
      </c>
      <c r="I56" s="64">
        <v>3</v>
      </c>
      <c r="J56" s="64">
        <v>3</v>
      </c>
      <c r="K56" s="64">
        <v>4</v>
      </c>
      <c r="L56" s="64">
        <v>4</v>
      </c>
      <c r="M56" s="65">
        <v>4</v>
      </c>
      <c r="N56" s="63">
        <f t="shared" si="0"/>
        <v>3.6666666666666665</v>
      </c>
    </row>
    <row r="57" spans="1:14" ht="12" customHeight="1" x14ac:dyDescent="0.25">
      <c r="A57" s="62" t="str">
        <f>'Pregnant Women Participating'!A57</f>
        <v>Isleta Pueblo, NM</v>
      </c>
      <c r="B57" s="63">
        <v>32</v>
      </c>
      <c r="C57" s="64">
        <v>34</v>
      </c>
      <c r="D57" s="64">
        <v>26</v>
      </c>
      <c r="E57" s="64">
        <v>26</v>
      </c>
      <c r="F57" s="64">
        <v>30</v>
      </c>
      <c r="G57" s="64">
        <v>28</v>
      </c>
      <c r="H57" s="64">
        <v>28</v>
      </c>
      <c r="I57" s="64">
        <v>30</v>
      </c>
      <c r="J57" s="64">
        <v>31</v>
      </c>
      <c r="K57" s="64">
        <v>36</v>
      </c>
      <c r="L57" s="64">
        <v>38</v>
      </c>
      <c r="M57" s="65">
        <v>39</v>
      </c>
      <c r="N57" s="63">
        <f t="shared" si="0"/>
        <v>31.5</v>
      </c>
    </row>
    <row r="58" spans="1:14" ht="12" customHeight="1" x14ac:dyDescent="0.25">
      <c r="A58" s="62" t="str">
        <f>'Pregnant Women Participating'!A58</f>
        <v>San Felipe Pueblo, NM</v>
      </c>
      <c r="B58" s="63">
        <v>12</v>
      </c>
      <c r="C58" s="64">
        <v>14</v>
      </c>
      <c r="D58" s="64">
        <v>8</v>
      </c>
      <c r="E58" s="64">
        <v>12</v>
      </c>
      <c r="F58" s="64">
        <v>9</v>
      </c>
      <c r="G58" s="64">
        <v>12</v>
      </c>
      <c r="H58" s="64">
        <v>13</v>
      </c>
      <c r="I58" s="64">
        <v>13</v>
      </c>
      <c r="J58" s="64">
        <v>13</v>
      </c>
      <c r="K58" s="64">
        <v>14</v>
      </c>
      <c r="L58" s="64">
        <v>15</v>
      </c>
      <c r="M58" s="65">
        <v>13</v>
      </c>
      <c r="N58" s="63">
        <f t="shared" si="0"/>
        <v>12.333333333333334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8</v>
      </c>
      <c r="C59" s="64">
        <v>7</v>
      </c>
      <c r="D59" s="64">
        <v>6</v>
      </c>
      <c r="E59" s="64">
        <v>3</v>
      </c>
      <c r="F59" s="64">
        <v>3</v>
      </c>
      <c r="G59" s="64">
        <v>3</v>
      </c>
      <c r="H59" s="64">
        <v>2</v>
      </c>
      <c r="I59" s="64">
        <v>11</v>
      </c>
      <c r="J59" s="64">
        <v>4</v>
      </c>
      <c r="K59" s="64">
        <v>6</v>
      </c>
      <c r="L59" s="64">
        <v>5</v>
      </c>
      <c r="M59" s="65">
        <v>6</v>
      </c>
      <c r="N59" s="63">
        <f t="shared" si="0"/>
        <v>5.333333333333333</v>
      </c>
    </row>
    <row r="60" spans="1:14" ht="12" customHeight="1" x14ac:dyDescent="0.25">
      <c r="A60" s="62" t="str">
        <f>'Pregnant Women Participating'!A60</f>
        <v>Zuni Pueblo, NM</v>
      </c>
      <c r="B60" s="63">
        <v>40</v>
      </c>
      <c r="C60" s="64">
        <v>42</v>
      </c>
      <c r="D60" s="64">
        <v>43</v>
      </c>
      <c r="E60" s="64">
        <v>50</v>
      </c>
      <c r="F60" s="64">
        <v>53</v>
      </c>
      <c r="G60" s="64">
        <v>45</v>
      </c>
      <c r="H60" s="64">
        <v>42</v>
      </c>
      <c r="I60" s="64">
        <v>39</v>
      </c>
      <c r="J60" s="64">
        <v>34</v>
      </c>
      <c r="K60" s="64">
        <v>37</v>
      </c>
      <c r="L60" s="64">
        <v>41</v>
      </c>
      <c r="M60" s="65">
        <v>36</v>
      </c>
      <c r="N60" s="63">
        <f t="shared" si="0"/>
        <v>41.833333333333336</v>
      </c>
    </row>
    <row r="61" spans="1:14" ht="12" customHeight="1" x14ac:dyDescent="0.25">
      <c r="A61" s="62" t="str">
        <f>'Pregnant Women Participating'!A61</f>
        <v>Cherokee Nation, OK</v>
      </c>
      <c r="B61" s="63">
        <v>195</v>
      </c>
      <c r="C61" s="64">
        <v>188</v>
      </c>
      <c r="D61" s="64">
        <v>191</v>
      </c>
      <c r="E61" s="64">
        <v>205</v>
      </c>
      <c r="F61" s="64">
        <v>208</v>
      </c>
      <c r="G61" s="64">
        <v>210</v>
      </c>
      <c r="H61" s="64">
        <v>214</v>
      </c>
      <c r="I61" s="64">
        <v>225</v>
      </c>
      <c r="J61" s="64">
        <v>235</v>
      </c>
      <c r="K61" s="64">
        <v>247</v>
      </c>
      <c r="L61" s="64">
        <v>253</v>
      </c>
      <c r="M61" s="65">
        <v>256</v>
      </c>
      <c r="N61" s="63">
        <f t="shared" si="0"/>
        <v>218.91666666666666</v>
      </c>
    </row>
    <row r="62" spans="1:14" ht="12" customHeight="1" x14ac:dyDescent="0.25">
      <c r="A62" s="62" t="str">
        <f>'Pregnant Women Participating'!A62</f>
        <v>Chickasaw Nation, OK</v>
      </c>
      <c r="B62" s="63">
        <v>193</v>
      </c>
      <c r="C62" s="64">
        <v>197</v>
      </c>
      <c r="D62" s="64">
        <v>188</v>
      </c>
      <c r="E62" s="64">
        <v>193</v>
      </c>
      <c r="F62" s="64">
        <v>195</v>
      </c>
      <c r="G62" s="64">
        <v>199</v>
      </c>
      <c r="H62" s="64">
        <v>200</v>
      </c>
      <c r="I62" s="64">
        <v>177</v>
      </c>
      <c r="J62" s="64">
        <v>179</v>
      </c>
      <c r="K62" s="64">
        <v>179</v>
      </c>
      <c r="L62" s="64">
        <v>182</v>
      </c>
      <c r="M62" s="65">
        <v>173</v>
      </c>
      <c r="N62" s="63">
        <f t="shared" si="0"/>
        <v>187.91666666666666</v>
      </c>
    </row>
    <row r="63" spans="1:14" ht="12" customHeight="1" x14ac:dyDescent="0.25">
      <c r="A63" s="62" t="str">
        <f>'Pregnant Women Participating'!A63</f>
        <v>Choctaw Nation, OK</v>
      </c>
      <c r="B63" s="63">
        <v>162</v>
      </c>
      <c r="C63" s="64">
        <v>159</v>
      </c>
      <c r="D63" s="64">
        <v>162</v>
      </c>
      <c r="E63" s="64">
        <v>174</v>
      </c>
      <c r="F63" s="64">
        <v>159</v>
      </c>
      <c r="G63" s="64">
        <v>158</v>
      </c>
      <c r="H63" s="64">
        <v>172</v>
      </c>
      <c r="I63" s="64">
        <v>162</v>
      </c>
      <c r="J63" s="64">
        <v>176</v>
      </c>
      <c r="K63" s="64">
        <v>164</v>
      </c>
      <c r="L63" s="64">
        <v>158</v>
      </c>
      <c r="M63" s="65">
        <v>168</v>
      </c>
      <c r="N63" s="63">
        <f t="shared" si="0"/>
        <v>164.5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62</v>
      </c>
      <c r="C64" s="64">
        <v>53</v>
      </c>
      <c r="D64" s="64">
        <v>57</v>
      </c>
      <c r="E64" s="64">
        <v>59</v>
      </c>
      <c r="F64" s="64">
        <v>59</v>
      </c>
      <c r="G64" s="64">
        <v>56</v>
      </c>
      <c r="H64" s="64">
        <v>54</v>
      </c>
      <c r="I64" s="64">
        <v>45</v>
      </c>
      <c r="J64" s="64">
        <v>53</v>
      </c>
      <c r="K64" s="64">
        <v>52</v>
      </c>
      <c r="L64" s="64">
        <v>51</v>
      </c>
      <c r="M64" s="65">
        <v>51</v>
      </c>
      <c r="N64" s="63">
        <f t="shared" si="0"/>
        <v>54.333333333333336</v>
      </c>
    </row>
    <row r="65" spans="1:14" ht="12" customHeight="1" x14ac:dyDescent="0.25">
      <c r="A65" s="62" t="str">
        <f>'Pregnant Women Participating'!A65</f>
        <v>Inter-Tribal Council, OK</v>
      </c>
      <c r="B65" s="63">
        <v>23</v>
      </c>
      <c r="C65" s="64">
        <v>22</v>
      </c>
      <c r="D65" s="64">
        <v>23</v>
      </c>
      <c r="E65" s="64">
        <v>23</v>
      </c>
      <c r="F65" s="64">
        <v>24</v>
      </c>
      <c r="G65" s="64">
        <v>22</v>
      </c>
      <c r="H65" s="64">
        <v>18</v>
      </c>
      <c r="I65" s="64">
        <v>20</v>
      </c>
      <c r="J65" s="64">
        <v>19</v>
      </c>
      <c r="K65" s="64">
        <v>24</v>
      </c>
      <c r="L65" s="64">
        <v>28</v>
      </c>
      <c r="M65" s="65">
        <v>26</v>
      </c>
      <c r="N65" s="63">
        <f t="shared" si="0"/>
        <v>22.666666666666668</v>
      </c>
    </row>
    <row r="66" spans="1:14" ht="12" customHeight="1" x14ac:dyDescent="0.25">
      <c r="A66" s="62" t="str">
        <f>'Pregnant Women Participating'!A66</f>
        <v>Muscogee Creek Nation, OK</v>
      </c>
      <c r="B66" s="63">
        <v>56</v>
      </c>
      <c r="C66" s="64">
        <v>54</v>
      </c>
      <c r="D66" s="64">
        <v>53</v>
      </c>
      <c r="E66" s="64">
        <v>53</v>
      </c>
      <c r="F66" s="64">
        <v>52</v>
      </c>
      <c r="G66" s="64">
        <v>52</v>
      </c>
      <c r="H66" s="64">
        <v>56</v>
      </c>
      <c r="I66" s="64">
        <v>50</v>
      </c>
      <c r="J66" s="64">
        <v>47</v>
      </c>
      <c r="K66" s="64">
        <v>45</v>
      </c>
      <c r="L66" s="64">
        <v>44</v>
      </c>
      <c r="M66" s="65">
        <v>48</v>
      </c>
      <c r="N66" s="63">
        <f t="shared" si="0"/>
        <v>50.833333333333336</v>
      </c>
    </row>
    <row r="67" spans="1:14" ht="12" customHeight="1" x14ac:dyDescent="0.25">
      <c r="A67" s="62" t="str">
        <f>'Pregnant Women Participating'!A67</f>
        <v>Osage Tribal Council, OK</v>
      </c>
      <c r="B67" s="63">
        <v>73</v>
      </c>
      <c r="C67" s="64">
        <v>67</v>
      </c>
      <c r="D67" s="64">
        <v>59</v>
      </c>
      <c r="E67" s="64">
        <v>62</v>
      </c>
      <c r="F67" s="64">
        <v>62</v>
      </c>
      <c r="G67" s="64">
        <v>69</v>
      </c>
      <c r="H67" s="64">
        <v>64</v>
      </c>
      <c r="I67" s="64">
        <v>72</v>
      </c>
      <c r="J67" s="64">
        <v>72</v>
      </c>
      <c r="K67" s="64">
        <v>72</v>
      </c>
      <c r="L67" s="64">
        <v>73</v>
      </c>
      <c r="M67" s="65">
        <v>72</v>
      </c>
      <c r="N67" s="63">
        <f t="shared" si="0"/>
        <v>68.083333333333329</v>
      </c>
    </row>
    <row r="68" spans="1:14" ht="12" customHeight="1" x14ac:dyDescent="0.25">
      <c r="A68" s="62" t="str">
        <f>'Pregnant Women Participating'!A68</f>
        <v>Otoe-Missouria Tribe, OK</v>
      </c>
      <c r="B68" s="63">
        <v>10</v>
      </c>
      <c r="C68" s="64">
        <v>8</v>
      </c>
      <c r="D68" s="64">
        <v>6</v>
      </c>
      <c r="E68" s="64">
        <v>5</v>
      </c>
      <c r="F68" s="64">
        <v>5</v>
      </c>
      <c r="G68" s="64">
        <v>8</v>
      </c>
      <c r="H68" s="64">
        <v>7</v>
      </c>
      <c r="I68" s="64">
        <v>10</v>
      </c>
      <c r="J68" s="64">
        <v>12</v>
      </c>
      <c r="K68" s="64">
        <v>12</v>
      </c>
      <c r="L68" s="64">
        <v>15</v>
      </c>
      <c r="M68" s="65">
        <v>12</v>
      </c>
      <c r="N68" s="63">
        <f t="shared" si="0"/>
        <v>9.1666666666666661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120</v>
      </c>
      <c r="C69" s="64">
        <v>117</v>
      </c>
      <c r="D69" s="64">
        <v>115</v>
      </c>
      <c r="E69" s="64">
        <v>116</v>
      </c>
      <c r="F69" s="64">
        <v>114</v>
      </c>
      <c r="G69" s="64">
        <v>121</v>
      </c>
      <c r="H69" s="64">
        <v>129</v>
      </c>
      <c r="I69" s="64">
        <v>146</v>
      </c>
      <c r="J69" s="64">
        <v>141</v>
      </c>
      <c r="K69" s="64">
        <v>136</v>
      </c>
      <c r="L69" s="64">
        <v>142</v>
      </c>
      <c r="M69" s="65">
        <v>136</v>
      </c>
      <c r="N69" s="63">
        <f t="shared" si="0"/>
        <v>127.75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38464</v>
      </c>
      <c r="C70" s="68">
        <v>37830</v>
      </c>
      <c r="D70" s="68">
        <v>36865</v>
      </c>
      <c r="E70" s="68">
        <v>37452</v>
      </c>
      <c r="F70" s="68">
        <v>37742</v>
      </c>
      <c r="G70" s="68">
        <v>38093</v>
      </c>
      <c r="H70" s="68">
        <v>38423</v>
      </c>
      <c r="I70" s="68">
        <v>38726</v>
      </c>
      <c r="J70" s="68">
        <v>38625</v>
      </c>
      <c r="K70" s="68">
        <v>38695</v>
      </c>
      <c r="L70" s="68">
        <v>40298</v>
      </c>
      <c r="M70" s="69">
        <v>40585</v>
      </c>
      <c r="N70" s="67">
        <f t="shared" si="0"/>
        <v>38483.166666666664</v>
      </c>
    </row>
    <row r="71" spans="1:14" ht="12" customHeight="1" x14ac:dyDescent="0.25">
      <c r="A71" s="62" t="str">
        <f>'Pregnant Women Participating'!A71</f>
        <v>Colorado</v>
      </c>
      <c r="B71" s="63">
        <v>4615</v>
      </c>
      <c r="C71" s="64">
        <v>4599</v>
      </c>
      <c r="D71" s="64">
        <v>4562</v>
      </c>
      <c r="E71" s="64">
        <v>4635</v>
      </c>
      <c r="F71" s="64">
        <v>4748</v>
      </c>
      <c r="G71" s="64">
        <v>4731</v>
      </c>
      <c r="H71" s="64">
        <v>4739</v>
      </c>
      <c r="I71" s="64">
        <v>4833</v>
      </c>
      <c r="J71" s="64">
        <v>4762</v>
      </c>
      <c r="K71" s="64">
        <v>4777</v>
      </c>
      <c r="L71" s="64">
        <v>4837</v>
      </c>
      <c r="M71" s="65">
        <v>4863</v>
      </c>
      <c r="N71" s="63">
        <f t="shared" si="0"/>
        <v>4725.083333333333</v>
      </c>
    </row>
    <row r="72" spans="1:14" ht="12" customHeight="1" x14ac:dyDescent="0.25">
      <c r="A72" s="62" t="str">
        <f>'Pregnant Women Participating'!A72</f>
        <v>Kansas</v>
      </c>
      <c r="B72" s="63">
        <v>2185</v>
      </c>
      <c r="C72" s="64">
        <v>2152</v>
      </c>
      <c r="D72" s="64">
        <v>2062</v>
      </c>
      <c r="E72" s="64">
        <v>2071</v>
      </c>
      <c r="F72" s="64">
        <v>2112</v>
      </c>
      <c r="G72" s="64">
        <v>2116</v>
      </c>
      <c r="H72" s="64">
        <v>2108</v>
      </c>
      <c r="I72" s="64">
        <v>2182</v>
      </c>
      <c r="J72" s="64">
        <v>2161</v>
      </c>
      <c r="K72" s="64">
        <v>2214</v>
      </c>
      <c r="L72" s="64">
        <v>2255</v>
      </c>
      <c r="M72" s="65">
        <v>2287</v>
      </c>
      <c r="N72" s="63">
        <f t="shared" si="0"/>
        <v>2158.75</v>
      </c>
    </row>
    <row r="73" spans="1:14" ht="12" customHeight="1" x14ac:dyDescent="0.25">
      <c r="A73" s="62" t="str">
        <f>'Pregnant Women Participating'!A73</f>
        <v>Missouri</v>
      </c>
      <c r="B73" s="63">
        <v>4237</v>
      </c>
      <c r="C73" s="64">
        <v>4192</v>
      </c>
      <c r="D73" s="64">
        <v>4103</v>
      </c>
      <c r="E73" s="64">
        <v>4040</v>
      </c>
      <c r="F73" s="64">
        <v>4115</v>
      </c>
      <c r="G73" s="64">
        <v>4152</v>
      </c>
      <c r="H73" s="64">
        <v>4225</v>
      </c>
      <c r="I73" s="64">
        <v>4277</v>
      </c>
      <c r="J73" s="64">
        <v>4267</v>
      </c>
      <c r="K73" s="64">
        <v>4379</v>
      </c>
      <c r="L73" s="64">
        <v>4434</v>
      </c>
      <c r="M73" s="65">
        <v>4488</v>
      </c>
      <c r="N73" s="63">
        <f t="shared" si="0"/>
        <v>4242.416666666667</v>
      </c>
    </row>
    <row r="74" spans="1:14" ht="12" customHeight="1" x14ac:dyDescent="0.25">
      <c r="A74" s="62" t="str">
        <f>'Pregnant Women Participating'!A74</f>
        <v>Montana</v>
      </c>
      <c r="B74" s="63">
        <v>720</v>
      </c>
      <c r="C74" s="64">
        <v>705</v>
      </c>
      <c r="D74" s="64">
        <v>768</v>
      </c>
      <c r="E74" s="64">
        <v>757</v>
      </c>
      <c r="F74" s="64">
        <v>751</v>
      </c>
      <c r="G74" s="64">
        <v>774</v>
      </c>
      <c r="H74" s="64">
        <v>816</v>
      </c>
      <c r="I74" s="64">
        <v>827</v>
      </c>
      <c r="J74" s="64">
        <v>798</v>
      </c>
      <c r="K74" s="64">
        <v>798</v>
      </c>
      <c r="L74" s="64">
        <v>789</v>
      </c>
      <c r="M74" s="65">
        <v>790</v>
      </c>
      <c r="N74" s="63">
        <f t="shared" si="0"/>
        <v>774.41666666666663</v>
      </c>
    </row>
    <row r="75" spans="1:14" ht="12" customHeight="1" x14ac:dyDescent="0.25">
      <c r="A75" s="62" t="str">
        <f>'Pregnant Women Participating'!A75</f>
        <v>Nebraska</v>
      </c>
      <c r="B75" s="63">
        <v>1176</v>
      </c>
      <c r="C75" s="64">
        <v>1187</v>
      </c>
      <c r="D75" s="64">
        <v>1189</v>
      </c>
      <c r="E75" s="64">
        <v>1177</v>
      </c>
      <c r="F75" s="64">
        <v>1202</v>
      </c>
      <c r="G75" s="64">
        <v>1185</v>
      </c>
      <c r="H75" s="64">
        <v>1222</v>
      </c>
      <c r="I75" s="64">
        <v>1235</v>
      </c>
      <c r="J75" s="64">
        <v>1338</v>
      </c>
      <c r="K75" s="64">
        <v>1368</v>
      </c>
      <c r="L75" s="64">
        <v>1375</v>
      </c>
      <c r="M75" s="65">
        <v>1344</v>
      </c>
      <c r="N75" s="63">
        <f t="shared" si="0"/>
        <v>1249.8333333333333</v>
      </c>
    </row>
    <row r="76" spans="1:14" ht="12" customHeight="1" x14ac:dyDescent="0.25">
      <c r="A76" s="62" t="str">
        <f>'Pregnant Women Participating'!A76</f>
        <v>North Dakota</v>
      </c>
      <c r="B76" s="63">
        <v>462</v>
      </c>
      <c r="C76" s="64">
        <v>452</v>
      </c>
      <c r="D76" s="64">
        <v>450</v>
      </c>
      <c r="E76" s="64">
        <v>448</v>
      </c>
      <c r="F76" s="64">
        <v>435</v>
      </c>
      <c r="G76" s="64">
        <v>441</v>
      </c>
      <c r="H76" s="64">
        <v>428</v>
      </c>
      <c r="I76" s="64">
        <v>410</v>
      </c>
      <c r="J76" s="64">
        <v>407</v>
      </c>
      <c r="K76" s="64">
        <v>405</v>
      </c>
      <c r="L76" s="64">
        <v>409</v>
      </c>
      <c r="M76" s="65">
        <v>402</v>
      </c>
      <c r="N76" s="63">
        <f t="shared" si="0"/>
        <v>429.08333333333331</v>
      </c>
    </row>
    <row r="77" spans="1:14" ht="12" customHeight="1" x14ac:dyDescent="0.25">
      <c r="A77" s="62" t="str">
        <f>'Pregnant Women Participating'!A77</f>
        <v>South Dakota</v>
      </c>
      <c r="B77" s="63">
        <v>584</v>
      </c>
      <c r="C77" s="64">
        <v>566</v>
      </c>
      <c r="D77" s="64">
        <v>556</v>
      </c>
      <c r="E77" s="64">
        <v>578</v>
      </c>
      <c r="F77" s="64">
        <v>565</v>
      </c>
      <c r="G77" s="64">
        <v>579</v>
      </c>
      <c r="H77" s="64">
        <v>584</v>
      </c>
      <c r="I77" s="64">
        <v>609</v>
      </c>
      <c r="J77" s="64">
        <v>598</v>
      </c>
      <c r="K77" s="64">
        <v>585</v>
      </c>
      <c r="L77" s="64">
        <v>586</v>
      </c>
      <c r="M77" s="65">
        <v>584</v>
      </c>
      <c r="N77" s="63">
        <f t="shared" si="0"/>
        <v>581.16666666666663</v>
      </c>
    </row>
    <row r="78" spans="1:14" ht="12" customHeight="1" x14ac:dyDescent="0.25">
      <c r="A78" s="62" t="str">
        <f>'Pregnant Women Participating'!A78</f>
        <v>Wyoming</v>
      </c>
      <c r="B78" s="63">
        <v>465</v>
      </c>
      <c r="C78" s="64">
        <v>428</v>
      </c>
      <c r="D78" s="64">
        <v>423</v>
      </c>
      <c r="E78" s="64">
        <v>448</v>
      </c>
      <c r="F78" s="64">
        <v>457</v>
      </c>
      <c r="G78" s="64">
        <v>450</v>
      </c>
      <c r="H78" s="64">
        <v>456</v>
      </c>
      <c r="I78" s="64">
        <v>420</v>
      </c>
      <c r="J78" s="64">
        <v>407</v>
      </c>
      <c r="K78" s="64">
        <v>399</v>
      </c>
      <c r="L78" s="64">
        <v>424</v>
      </c>
      <c r="M78" s="65">
        <v>392</v>
      </c>
      <c r="N78" s="63">
        <f t="shared" si="0"/>
        <v>430.75</v>
      </c>
    </row>
    <row r="79" spans="1:14" ht="12" customHeight="1" x14ac:dyDescent="0.25">
      <c r="A79" s="62" t="str">
        <f>'Pregnant Women Participating'!A79</f>
        <v>Ute Mountain Ute Tribe, CO</v>
      </c>
      <c r="B79" s="63">
        <v>5</v>
      </c>
      <c r="C79" s="64">
        <v>3</v>
      </c>
      <c r="D79" s="64">
        <v>4</v>
      </c>
      <c r="E79" s="64">
        <v>4</v>
      </c>
      <c r="F79" s="64">
        <v>4</v>
      </c>
      <c r="G79" s="64">
        <v>2</v>
      </c>
      <c r="H79" s="64">
        <v>2</v>
      </c>
      <c r="I79" s="64">
        <v>4</v>
      </c>
      <c r="J79" s="64">
        <v>4</v>
      </c>
      <c r="K79" s="64">
        <v>4</v>
      </c>
      <c r="L79" s="64">
        <v>4</v>
      </c>
      <c r="M79" s="65">
        <v>3</v>
      </c>
      <c r="N79" s="63">
        <f t="shared" si="0"/>
        <v>3.5833333333333335</v>
      </c>
    </row>
    <row r="80" spans="1:14" ht="12" customHeight="1" x14ac:dyDescent="0.25">
      <c r="A80" s="62" t="str">
        <f>'Pregnant Women Participating'!A80</f>
        <v>Omaha Sioux, NE</v>
      </c>
      <c r="B80" s="63">
        <v>3</v>
      </c>
      <c r="C80" s="64">
        <v>3</v>
      </c>
      <c r="D80" s="64">
        <v>3</v>
      </c>
      <c r="E80" s="64">
        <v>3</v>
      </c>
      <c r="F80" s="64">
        <v>5</v>
      </c>
      <c r="G80" s="64">
        <v>6</v>
      </c>
      <c r="H80" s="64">
        <v>5</v>
      </c>
      <c r="I80" s="64">
        <v>5</v>
      </c>
      <c r="J80" s="64">
        <v>5</v>
      </c>
      <c r="K80" s="64">
        <v>4</v>
      </c>
      <c r="L80" s="64">
        <v>3</v>
      </c>
      <c r="M80" s="65">
        <v>5</v>
      </c>
      <c r="N80" s="63">
        <f t="shared" si="0"/>
        <v>4.166666666666667</v>
      </c>
    </row>
    <row r="81" spans="1:14" ht="12" customHeight="1" x14ac:dyDescent="0.25">
      <c r="A81" s="62" t="str">
        <f>'Pregnant Women Participating'!A81</f>
        <v>Santee Sioux, NE</v>
      </c>
      <c r="B81" s="63">
        <v>1</v>
      </c>
      <c r="C81" s="64">
        <v>1</v>
      </c>
      <c r="D81" s="64">
        <v>1</v>
      </c>
      <c r="E81" s="64">
        <v>0</v>
      </c>
      <c r="F81" s="64">
        <v>1</v>
      </c>
      <c r="G81" s="64">
        <v>1</v>
      </c>
      <c r="H81" s="64">
        <v>0</v>
      </c>
      <c r="I81" s="64">
        <v>2</v>
      </c>
      <c r="J81" s="64">
        <v>2</v>
      </c>
      <c r="K81" s="64">
        <v>1</v>
      </c>
      <c r="L81" s="64">
        <v>1</v>
      </c>
      <c r="M81" s="65">
        <v>1</v>
      </c>
      <c r="N81" s="63">
        <f t="shared" si="0"/>
        <v>1</v>
      </c>
    </row>
    <row r="82" spans="1:14" ht="12" customHeight="1" x14ac:dyDescent="0.25">
      <c r="A82" s="62" t="str">
        <f>'Pregnant Women Participating'!A82</f>
        <v>Winnebago Tribe, NE</v>
      </c>
      <c r="B82" s="63">
        <v>3</v>
      </c>
      <c r="C82" s="64">
        <v>2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5">
        <v>0</v>
      </c>
      <c r="N82" s="63">
        <f t="shared" si="0"/>
        <v>0.41666666666666669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11</v>
      </c>
      <c r="C83" s="64">
        <v>7</v>
      </c>
      <c r="D83" s="64">
        <v>4</v>
      </c>
      <c r="E83" s="64">
        <v>5</v>
      </c>
      <c r="F83" s="64">
        <v>3</v>
      </c>
      <c r="G83" s="64">
        <v>4</v>
      </c>
      <c r="H83" s="64">
        <v>5</v>
      </c>
      <c r="I83" s="64">
        <v>7</v>
      </c>
      <c r="J83" s="64">
        <v>5</v>
      </c>
      <c r="K83" s="64">
        <v>6</v>
      </c>
      <c r="L83" s="64">
        <v>6</v>
      </c>
      <c r="M83" s="65">
        <v>5</v>
      </c>
      <c r="N83" s="63">
        <f t="shared" si="0"/>
        <v>5.666666666666667</v>
      </c>
    </row>
    <row r="84" spans="1:14" ht="12" customHeight="1" x14ac:dyDescent="0.25">
      <c r="A84" s="62" t="str">
        <f>'Pregnant Women Participating'!A84</f>
        <v>Three Affiliated Tribes, ND</v>
      </c>
      <c r="B84" s="63">
        <v>2</v>
      </c>
      <c r="C84" s="64">
        <v>3</v>
      </c>
      <c r="D84" s="64">
        <v>3</v>
      </c>
      <c r="E84" s="64">
        <v>2</v>
      </c>
      <c r="F84" s="64">
        <v>1</v>
      </c>
      <c r="G84" s="64">
        <v>2</v>
      </c>
      <c r="H84" s="64">
        <v>3</v>
      </c>
      <c r="I84" s="64">
        <v>3</v>
      </c>
      <c r="J84" s="64">
        <v>5</v>
      </c>
      <c r="K84" s="64">
        <v>3</v>
      </c>
      <c r="L84" s="64">
        <v>2</v>
      </c>
      <c r="M84" s="65">
        <v>1</v>
      </c>
      <c r="N84" s="63">
        <f t="shared" si="0"/>
        <v>2.5</v>
      </c>
    </row>
    <row r="85" spans="1:14" ht="12" customHeight="1" x14ac:dyDescent="0.25">
      <c r="A85" s="62" t="str">
        <f>'Pregnant Women Participating'!A85</f>
        <v>Cheyenne River Sioux, SD</v>
      </c>
      <c r="B85" s="63">
        <v>22</v>
      </c>
      <c r="C85" s="64">
        <v>18</v>
      </c>
      <c r="D85" s="64">
        <v>18</v>
      </c>
      <c r="E85" s="64">
        <v>16</v>
      </c>
      <c r="F85" s="64">
        <v>14</v>
      </c>
      <c r="G85" s="64">
        <v>10</v>
      </c>
      <c r="H85" s="64">
        <v>10</v>
      </c>
      <c r="I85" s="64">
        <v>10</v>
      </c>
      <c r="J85" s="64">
        <v>11</v>
      </c>
      <c r="K85" s="64">
        <v>7</v>
      </c>
      <c r="L85" s="64">
        <v>6</v>
      </c>
      <c r="M85" s="65">
        <v>6</v>
      </c>
      <c r="N85" s="63">
        <f t="shared" si="0"/>
        <v>12.333333333333334</v>
      </c>
    </row>
    <row r="86" spans="1:14" ht="12" customHeight="1" x14ac:dyDescent="0.25">
      <c r="A86" s="62" t="str">
        <f>'Pregnant Women Participating'!A86</f>
        <v>Rosebud Sioux, SD</v>
      </c>
      <c r="B86" s="63">
        <v>69</v>
      </c>
      <c r="C86" s="64">
        <v>43</v>
      </c>
      <c r="D86" s="64">
        <v>34</v>
      </c>
      <c r="E86" s="64">
        <v>32</v>
      </c>
      <c r="F86" s="64">
        <v>29</v>
      </c>
      <c r="G86" s="64">
        <v>27</v>
      </c>
      <c r="H86" s="64">
        <v>27</v>
      </c>
      <c r="I86" s="64">
        <v>23</v>
      </c>
      <c r="J86" s="64">
        <v>24</v>
      </c>
      <c r="K86" s="64">
        <v>25</v>
      </c>
      <c r="L86" s="64">
        <v>28</v>
      </c>
      <c r="M86" s="65">
        <v>28</v>
      </c>
      <c r="N86" s="63">
        <f t="shared" si="0"/>
        <v>32.416666666666664</v>
      </c>
    </row>
    <row r="87" spans="1:14" ht="12" customHeight="1" x14ac:dyDescent="0.25">
      <c r="A87" s="62" t="str">
        <f>'Pregnant Women Participating'!A87</f>
        <v>Northern Arapahoe, WY</v>
      </c>
      <c r="B87" s="63">
        <v>15</v>
      </c>
      <c r="C87" s="64">
        <v>9</v>
      </c>
      <c r="D87" s="64">
        <v>10</v>
      </c>
      <c r="E87" s="64">
        <v>10</v>
      </c>
      <c r="F87" s="64">
        <v>10</v>
      </c>
      <c r="G87" s="64">
        <v>10</v>
      </c>
      <c r="H87" s="64">
        <v>14</v>
      </c>
      <c r="I87" s="64">
        <v>11</v>
      </c>
      <c r="J87" s="64">
        <v>12</v>
      </c>
      <c r="K87" s="64">
        <v>14</v>
      </c>
      <c r="L87" s="64">
        <v>13</v>
      </c>
      <c r="M87" s="65">
        <v>12</v>
      </c>
      <c r="N87" s="63">
        <f t="shared" si="0"/>
        <v>11.666666666666666</v>
      </c>
    </row>
    <row r="88" spans="1:14" ht="12" customHeight="1" x14ac:dyDescent="0.25">
      <c r="A88" s="62" t="str">
        <f>'Pregnant Women Participating'!A88</f>
        <v>Shoshone Tribe, WY</v>
      </c>
      <c r="B88" s="63">
        <v>5</v>
      </c>
      <c r="C88" s="64">
        <v>3</v>
      </c>
      <c r="D88" s="64">
        <v>2</v>
      </c>
      <c r="E88" s="64">
        <v>4</v>
      </c>
      <c r="F88" s="64">
        <v>3</v>
      </c>
      <c r="G88" s="64">
        <v>2</v>
      </c>
      <c r="H88" s="64">
        <v>2</v>
      </c>
      <c r="I88" s="64">
        <v>3</v>
      </c>
      <c r="J88" s="64">
        <v>3</v>
      </c>
      <c r="K88" s="64">
        <v>4</v>
      </c>
      <c r="L88" s="64">
        <v>3</v>
      </c>
      <c r="M88" s="65">
        <v>3</v>
      </c>
      <c r="N88" s="63">
        <f t="shared" si="0"/>
        <v>3.0833333333333335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14580</v>
      </c>
      <c r="C89" s="68">
        <v>14373</v>
      </c>
      <c r="D89" s="68">
        <v>14192</v>
      </c>
      <c r="E89" s="68">
        <v>14230</v>
      </c>
      <c r="F89" s="68">
        <v>14455</v>
      </c>
      <c r="G89" s="68">
        <v>14492</v>
      </c>
      <c r="H89" s="68">
        <v>14646</v>
      </c>
      <c r="I89" s="68">
        <v>14861</v>
      </c>
      <c r="J89" s="68">
        <v>14809</v>
      </c>
      <c r="K89" s="68">
        <v>14993</v>
      </c>
      <c r="L89" s="68">
        <v>15175</v>
      </c>
      <c r="M89" s="69">
        <v>15214</v>
      </c>
      <c r="N89" s="67">
        <f t="shared" si="0"/>
        <v>14668.333333333334</v>
      </c>
    </row>
    <row r="90" spans="1:14" ht="12" customHeight="1" x14ac:dyDescent="0.25">
      <c r="A90" s="71" t="str">
        <f>'Pregnant Women Participating'!A90</f>
        <v>Alaska</v>
      </c>
      <c r="B90" s="63">
        <v>858</v>
      </c>
      <c r="C90" s="64">
        <v>838</v>
      </c>
      <c r="D90" s="64">
        <v>827</v>
      </c>
      <c r="E90" s="64">
        <v>833</v>
      </c>
      <c r="F90" s="64">
        <v>842</v>
      </c>
      <c r="G90" s="64">
        <v>886</v>
      </c>
      <c r="H90" s="64">
        <v>908</v>
      </c>
      <c r="I90" s="64">
        <v>885</v>
      </c>
      <c r="J90" s="64">
        <v>927</v>
      </c>
      <c r="K90" s="64">
        <v>967</v>
      </c>
      <c r="L90" s="64">
        <v>960</v>
      </c>
      <c r="M90" s="65">
        <v>955</v>
      </c>
      <c r="N90" s="63">
        <f t="shared" si="0"/>
        <v>890.5</v>
      </c>
    </row>
    <row r="91" spans="1:14" ht="12" customHeight="1" x14ac:dyDescent="0.25">
      <c r="A91" s="71" t="str">
        <f>'Pregnant Women Participating'!A91</f>
        <v>American Samoa</v>
      </c>
      <c r="B91" s="63">
        <v>42</v>
      </c>
      <c r="C91" s="64">
        <v>44</v>
      </c>
      <c r="D91" s="64">
        <v>42</v>
      </c>
      <c r="E91" s="64">
        <v>39</v>
      </c>
      <c r="F91" s="64">
        <v>39</v>
      </c>
      <c r="G91" s="64">
        <v>46</v>
      </c>
      <c r="H91" s="64">
        <v>38</v>
      </c>
      <c r="I91" s="64">
        <v>40</v>
      </c>
      <c r="J91" s="64">
        <v>37</v>
      </c>
      <c r="K91" s="64">
        <v>40</v>
      </c>
      <c r="L91" s="64">
        <v>45</v>
      </c>
      <c r="M91" s="65">
        <v>44</v>
      </c>
      <c r="N91" s="63">
        <f t="shared" si="0"/>
        <v>41.333333333333336</v>
      </c>
    </row>
    <row r="92" spans="1:14" ht="12" customHeight="1" x14ac:dyDescent="0.25">
      <c r="A92" s="71" t="str">
        <f>'Pregnant Women Participating'!A92</f>
        <v>California</v>
      </c>
      <c r="B92" s="63">
        <v>42717</v>
      </c>
      <c r="C92" s="64">
        <v>42385</v>
      </c>
      <c r="D92" s="64">
        <v>41764</v>
      </c>
      <c r="E92" s="64">
        <v>42568</v>
      </c>
      <c r="F92" s="64">
        <v>42835</v>
      </c>
      <c r="G92" s="64">
        <v>42962</v>
      </c>
      <c r="H92" s="64">
        <v>43600</v>
      </c>
      <c r="I92" s="64">
        <v>43944</v>
      </c>
      <c r="J92" s="64">
        <v>43525</v>
      </c>
      <c r="K92" s="64">
        <v>44084</v>
      </c>
      <c r="L92" s="64">
        <v>44401</v>
      </c>
      <c r="M92" s="65">
        <v>44651</v>
      </c>
      <c r="N92" s="63">
        <f t="shared" si="0"/>
        <v>43286.333333333336</v>
      </c>
    </row>
    <row r="93" spans="1:14" ht="12" customHeight="1" x14ac:dyDescent="0.25">
      <c r="A93" s="71" t="str">
        <f>'Pregnant Women Participating'!A93</f>
        <v>Guam</v>
      </c>
      <c r="B93" s="63">
        <v>172</v>
      </c>
      <c r="C93" s="64">
        <v>177</v>
      </c>
      <c r="D93" s="64">
        <v>172</v>
      </c>
      <c r="E93" s="64">
        <v>185</v>
      </c>
      <c r="F93" s="64">
        <v>174</v>
      </c>
      <c r="G93" s="64">
        <v>180</v>
      </c>
      <c r="H93" s="64">
        <v>177</v>
      </c>
      <c r="I93" s="64">
        <v>168</v>
      </c>
      <c r="J93" s="64">
        <v>170</v>
      </c>
      <c r="K93" s="64">
        <v>172</v>
      </c>
      <c r="L93" s="64">
        <v>172</v>
      </c>
      <c r="M93" s="65">
        <v>183</v>
      </c>
      <c r="N93" s="63">
        <f t="shared" si="0"/>
        <v>175.16666666666666</v>
      </c>
    </row>
    <row r="94" spans="1:14" ht="12" customHeight="1" x14ac:dyDescent="0.25">
      <c r="A94" s="71" t="str">
        <f>'Pregnant Women Participating'!A94</f>
        <v>Hawaii</v>
      </c>
      <c r="B94" s="63">
        <v>1432</v>
      </c>
      <c r="C94" s="64">
        <v>1442</v>
      </c>
      <c r="D94" s="64">
        <v>1478</v>
      </c>
      <c r="E94" s="64">
        <v>1508</v>
      </c>
      <c r="F94" s="64">
        <v>1507</v>
      </c>
      <c r="G94" s="64">
        <v>1531</v>
      </c>
      <c r="H94" s="64">
        <v>1531</v>
      </c>
      <c r="I94" s="64">
        <v>1563</v>
      </c>
      <c r="J94" s="64">
        <v>1559</v>
      </c>
      <c r="K94" s="64">
        <v>1634</v>
      </c>
      <c r="L94" s="64">
        <v>1632</v>
      </c>
      <c r="M94" s="65">
        <v>1620</v>
      </c>
      <c r="N94" s="63">
        <f t="shared" si="0"/>
        <v>1536.4166666666667</v>
      </c>
    </row>
    <row r="95" spans="1:14" ht="12" customHeight="1" x14ac:dyDescent="0.25">
      <c r="A95" s="71" t="str">
        <f>'Pregnant Women Participating'!A95</f>
        <v>Idaho</v>
      </c>
      <c r="B95" s="63">
        <v>1994</v>
      </c>
      <c r="C95" s="64">
        <v>2000</v>
      </c>
      <c r="D95" s="64">
        <v>2030</v>
      </c>
      <c r="E95" s="64">
        <v>2060</v>
      </c>
      <c r="F95" s="64">
        <v>2095</v>
      </c>
      <c r="G95" s="64">
        <v>2142</v>
      </c>
      <c r="H95" s="64">
        <v>2136</v>
      </c>
      <c r="I95" s="64">
        <v>2141</v>
      </c>
      <c r="J95" s="64">
        <v>2135</v>
      </c>
      <c r="K95" s="64">
        <v>2173</v>
      </c>
      <c r="L95" s="64">
        <v>2174</v>
      </c>
      <c r="M95" s="65">
        <v>2158</v>
      </c>
      <c r="N95" s="63">
        <f t="shared" si="0"/>
        <v>2103.1666666666665</v>
      </c>
    </row>
    <row r="96" spans="1:14" ht="12" customHeight="1" x14ac:dyDescent="0.25">
      <c r="A96" s="71" t="str">
        <f>'Pregnant Women Participating'!A96</f>
        <v>Nevada</v>
      </c>
      <c r="B96" s="63">
        <v>1898</v>
      </c>
      <c r="C96" s="64">
        <v>1903</v>
      </c>
      <c r="D96" s="64">
        <v>2024</v>
      </c>
      <c r="E96" s="64">
        <v>1991</v>
      </c>
      <c r="F96" s="64">
        <v>2008</v>
      </c>
      <c r="G96" s="64">
        <v>2028</v>
      </c>
      <c r="H96" s="64">
        <v>2058</v>
      </c>
      <c r="I96" s="64">
        <v>2065</v>
      </c>
      <c r="J96" s="64">
        <v>2011</v>
      </c>
      <c r="K96" s="64">
        <v>1996</v>
      </c>
      <c r="L96" s="64">
        <v>2017</v>
      </c>
      <c r="M96" s="65">
        <v>1897</v>
      </c>
      <c r="N96" s="63">
        <f t="shared" si="0"/>
        <v>1991.3333333333333</v>
      </c>
    </row>
    <row r="97" spans="1:14" ht="12" customHeight="1" x14ac:dyDescent="0.25">
      <c r="A97" s="71" t="str">
        <f>'Pregnant Women Participating'!A97</f>
        <v>Oregon</v>
      </c>
      <c r="B97" s="63">
        <v>5059</v>
      </c>
      <c r="C97" s="64">
        <v>5096</v>
      </c>
      <c r="D97" s="64">
        <v>5124</v>
      </c>
      <c r="E97" s="64">
        <v>5148</v>
      </c>
      <c r="F97" s="64">
        <v>5161</v>
      </c>
      <c r="G97" s="64">
        <v>5263</v>
      </c>
      <c r="H97" s="64">
        <v>5292</v>
      </c>
      <c r="I97" s="64">
        <v>5355</v>
      </c>
      <c r="J97" s="64">
        <v>5229</v>
      </c>
      <c r="K97" s="64">
        <v>5227</v>
      </c>
      <c r="L97" s="64">
        <v>5282</v>
      </c>
      <c r="M97" s="65">
        <v>5267</v>
      </c>
      <c r="N97" s="63">
        <f t="shared" si="0"/>
        <v>5208.583333333333</v>
      </c>
    </row>
    <row r="98" spans="1:14" ht="12" customHeight="1" x14ac:dyDescent="0.25">
      <c r="A98" s="71" t="str">
        <f>'Pregnant Women Participating'!A98</f>
        <v>Washington</v>
      </c>
      <c r="B98" s="63">
        <v>7071</v>
      </c>
      <c r="C98" s="64">
        <v>7040</v>
      </c>
      <c r="D98" s="64">
        <v>6978</v>
      </c>
      <c r="E98" s="64">
        <v>7089</v>
      </c>
      <c r="F98" s="64">
        <v>7177</v>
      </c>
      <c r="G98" s="64">
        <v>7202</v>
      </c>
      <c r="H98" s="64">
        <v>7184</v>
      </c>
      <c r="I98" s="64">
        <v>7234</v>
      </c>
      <c r="J98" s="64">
        <v>7145</v>
      </c>
      <c r="K98" s="64">
        <v>7161</v>
      </c>
      <c r="L98" s="64">
        <v>7257</v>
      </c>
      <c r="M98" s="65">
        <v>7386</v>
      </c>
      <c r="N98" s="63">
        <f t="shared" si="0"/>
        <v>7160.333333333333</v>
      </c>
    </row>
    <row r="99" spans="1:14" ht="12" customHeight="1" x14ac:dyDescent="0.25">
      <c r="A99" s="71" t="str">
        <f>'Pregnant Women Participating'!A99</f>
        <v>Northern Marianas</v>
      </c>
      <c r="B99" s="63">
        <v>95</v>
      </c>
      <c r="C99" s="64">
        <v>100</v>
      </c>
      <c r="D99" s="64">
        <v>97</v>
      </c>
      <c r="E99" s="64">
        <v>111</v>
      </c>
      <c r="F99" s="64">
        <v>111</v>
      </c>
      <c r="G99" s="64">
        <v>97</v>
      </c>
      <c r="H99" s="64">
        <v>97</v>
      </c>
      <c r="I99" s="64">
        <v>96</v>
      </c>
      <c r="J99" s="64">
        <v>94</v>
      </c>
      <c r="K99" s="64">
        <v>98</v>
      </c>
      <c r="L99" s="64">
        <v>93</v>
      </c>
      <c r="M99" s="65">
        <v>82</v>
      </c>
      <c r="N99" s="63">
        <f t="shared" si="0"/>
        <v>97.583333333333329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10</v>
      </c>
      <c r="C100" s="64">
        <v>9</v>
      </c>
      <c r="D100" s="64">
        <v>9</v>
      </c>
      <c r="E100" s="64">
        <v>11</v>
      </c>
      <c r="F100" s="64">
        <v>13</v>
      </c>
      <c r="G100" s="64">
        <v>14</v>
      </c>
      <c r="H100" s="64">
        <v>14</v>
      </c>
      <c r="I100" s="64">
        <v>14</v>
      </c>
      <c r="J100" s="64">
        <v>10</v>
      </c>
      <c r="K100" s="64">
        <v>9</v>
      </c>
      <c r="L100" s="64">
        <v>10</v>
      </c>
      <c r="M100" s="65">
        <v>12</v>
      </c>
      <c r="N100" s="63">
        <f t="shared" si="0"/>
        <v>11.25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61348</v>
      </c>
      <c r="C101" s="68">
        <v>61034</v>
      </c>
      <c r="D101" s="68">
        <v>60545</v>
      </c>
      <c r="E101" s="68">
        <v>61543</v>
      </c>
      <c r="F101" s="68">
        <v>61962</v>
      </c>
      <c r="G101" s="68">
        <v>62351</v>
      </c>
      <c r="H101" s="68">
        <v>63035</v>
      </c>
      <c r="I101" s="68">
        <v>63505</v>
      </c>
      <c r="J101" s="68">
        <v>62842</v>
      </c>
      <c r="K101" s="68">
        <v>63561</v>
      </c>
      <c r="L101" s="68">
        <v>64043</v>
      </c>
      <c r="M101" s="69">
        <v>64255</v>
      </c>
      <c r="N101" s="67">
        <f t="shared" si="0"/>
        <v>62502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234504</v>
      </c>
      <c r="C102" s="74">
        <v>232424</v>
      </c>
      <c r="D102" s="74">
        <v>228886</v>
      </c>
      <c r="E102" s="74">
        <v>231878</v>
      </c>
      <c r="F102" s="74">
        <v>234802</v>
      </c>
      <c r="G102" s="74">
        <v>236970</v>
      </c>
      <c r="H102" s="74">
        <v>239960</v>
      </c>
      <c r="I102" s="74">
        <v>241961</v>
      </c>
      <c r="J102" s="74">
        <v>240457</v>
      </c>
      <c r="K102" s="74">
        <v>242618</v>
      </c>
      <c r="L102" s="74">
        <v>246389</v>
      </c>
      <c r="M102" s="75">
        <v>247793</v>
      </c>
      <c r="N102" s="73">
        <f t="shared" si="0"/>
        <v>238220.16666666666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45200</v>
      </c>
      <c r="C5" s="60">
        <f>DATE(RIGHT(A2,4)-1,11,1)</f>
        <v>45231</v>
      </c>
      <c r="D5" s="60">
        <f>DATE(RIGHT(A2,4)-1,12,1)</f>
        <v>45261</v>
      </c>
      <c r="E5" s="60">
        <f>DATE(RIGHT(A2,4),1,1)</f>
        <v>45292</v>
      </c>
      <c r="F5" s="60">
        <f>DATE(RIGHT(A2,4),2,1)</f>
        <v>45323</v>
      </c>
      <c r="G5" s="60">
        <f>DATE(RIGHT(A2,4),3,1)</f>
        <v>45352</v>
      </c>
      <c r="H5" s="60">
        <f>DATE(RIGHT(A2,4),4,1)</f>
        <v>45383</v>
      </c>
      <c r="I5" s="60">
        <f>DATE(RIGHT(A2,4),5,1)</f>
        <v>45413</v>
      </c>
      <c r="J5" s="60">
        <f>DATE(RIGHT(A2,4),6,1)</f>
        <v>45444</v>
      </c>
      <c r="K5" s="60">
        <f>DATE(RIGHT(A2,4),7,1)</f>
        <v>45474</v>
      </c>
      <c r="L5" s="60">
        <f>DATE(RIGHT(A2,4),8,1)</f>
        <v>45505</v>
      </c>
      <c r="M5" s="60">
        <f>DATE(RIGHT(A2,4),9,1)</f>
        <v>45536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3476</v>
      </c>
      <c r="C6" s="64">
        <v>3457</v>
      </c>
      <c r="D6" s="64">
        <v>3390</v>
      </c>
      <c r="E6" s="64">
        <v>3502</v>
      </c>
      <c r="F6" s="64">
        <v>3560</v>
      </c>
      <c r="G6" s="64">
        <v>3553</v>
      </c>
      <c r="H6" s="64">
        <v>3623</v>
      </c>
      <c r="I6" s="64">
        <v>3696</v>
      </c>
      <c r="J6" s="64">
        <v>3673</v>
      </c>
      <c r="K6" s="64">
        <v>3780</v>
      </c>
      <c r="L6" s="64">
        <v>3751</v>
      </c>
      <c r="M6" s="65">
        <v>3715</v>
      </c>
      <c r="N6" s="63">
        <f t="shared" ref="N6:N102" si="0">IF(SUM(B6:M6)&gt;0,AVERAGE(B6:M6),"0")</f>
        <v>3598</v>
      </c>
    </row>
    <row r="7" spans="1:14" ht="12" customHeight="1" x14ac:dyDescent="0.25">
      <c r="A7" s="62" t="str">
        <f>'Pregnant Women Participating'!A7</f>
        <v>Maine</v>
      </c>
      <c r="B7" s="63">
        <v>782</v>
      </c>
      <c r="C7" s="64">
        <v>791</v>
      </c>
      <c r="D7" s="64">
        <v>812</v>
      </c>
      <c r="E7" s="64">
        <v>832</v>
      </c>
      <c r="F7" s="64">
        <v>825</v>
      </c>
      <c r="G7" s="64">
        <v>831</v>
      </c>
      <c r="H7" s="64">
        <v>831</v>
      </c>
      <c r="I7" s="64">
        <v>854</v>
      </c>
      <c r="J7" s="64">
        <v>854</v>
      </c>
      <c r="K7" s="64">
        <v>874</v>
      </c>
      <c r="L7" s="64">
        <v>881</v>
      </c>
      <c r="M7" s="65">
        <v>875</v>
      </c>
      <c r="N7" s="63">
        <f t="shared" si="0"/>
        <v>836.83333333333337</v>
      </c>
    </row>
    <row r="8" spans="1:14" ht="12" customHeight="1" x14ac:dyDescent="0.25">
      <c r="A8" s="62" t="str">
        <f>'Pregnant Women Participating'!A8</f>
        <v>Massachusetts</v>
      </c>
      <c r="B8" s="63">
        <v>6700</v>
      </c>
      <c r="C8" s="64">
        <v>6745</v>
      </c>
      <c r="D8" s="64">
        <v>6730</v>
      </c>
      <c r="E8" s="64">
        <v>6825</v>
      </c>
      <c r="F8" s="64">
        <v>6882</v>
      </c>
      <c r="G8" s="64">
        <v>6936</v>
      </c>
      <c r="H8" s="64">
        <v>6968</v>
      </c>
      <c r="I8" s="64">
        <v>7048</v>
      </c>
      <c r="J8" s="64">
        <v>6883</v>
      </c>
      <c r="K8" s="64">
        <v>7042</v>
      </c>
      <c r="L8" s="64">
        <v>7056</v>
      </c>
      <c r="M8" s="65">
        <v>7121</v>
      </c>
      <c r="N8" s="63">
        <f t="shared" si="0"/>
        <v>6911.333333333333</v>
      </c>
    </row>
    <row r="9" spans="1:14" ht="12" customHeight="1" x14ac:dyDescent="0.25">
      <c r="A9" s="62" t="str">
        <f>'Pregnant Women Participating'!A9</f>
        <v>New Hampshire</v>
      </c>
      <c r="B9" s="63">
        <v>397</v>
      </c>
      <c r="C9" s="64">
        <v>397</v>
      </c>
      <c r="D9" s="64">
        <v>381</v>
      </c>
      <c r="E9" s="64">
        <v>392</v>
      </c>
      <c r="F9" s="64">
        <v>416</v>
      </c>
      <c r="G9" s="64">
        <v>419</v>
      </c>
      <c r="H9" s="64">
        <v>423</v>
      </c>
      <c r="I9" s="64">
        <v>408</v>
      </c>
      <c r="J9" s="64">
        <v>401</v>
      </c>
      <c r="K9" s="64">
        <v>435</v>
      </c>
      <c r="L9" s="64">
        <v>420</v>
      </c>
      <c r="M9" s="65">
        <v>418</v>
      </c>
      <c r="N9" s="63">
        <f t="shared" si="0"/>
        <v>408.91666666666669</v>
      </c>
    </row>
    <row r="10" spans="1:14" ht="12" customHeight="1" x14ac:dyDescent="0.25">
      <c r="A10" s="62" t="str">
        <f>'Pregnant Women Participating'!A10</f>
        <v>New York</v>
      </c>
      <c r="B10" s="63">
        <v>35362</v>
      </c>
      <c r="C10" s="64">
        <v>35338</v>
      </c>
      <c r="D10" s="64">
        <v>35379</v>
      </c>
      <c r="E10" s="64">
        <v>36323</v>
      </c>
      <c r="F10" s="64">
        <v>36576</v>
      </c>
      <c r="G10" s="64">
        <v>37104</v>
      </c>
      <c r="H10" s="64">
        <v>36999</v>
      </c>
      <c r="I10" s="64">
        <v>37443</v>
      </c>
      <c r="J10" s="64">
        <v>36994</v>
      </c>
      <c r="K10" s="64">
        <v>37329</v>
      </c>
      <c r="L10" s="64">
        <v>37647</v>
      </c>
      <c r="M10" s="65">
        <v>37914</v>
      </c>
      <c r="N10" s="63">
        <f t="shared" si="0"/>
        <v>36700.666666666664</v>
      </c>
    </row>
    <row r="11" spans="1:14" ht="12" customHeight="1" x14ac:dyDescent="0.25">
      <c r="A11" s="62" t="str">
        <f>'Pregnant Women Participating'!A11</f>
        <v>Rhode Island</v>
      </c>
      <c r="B11" s="63">
        <v>922</v>
      </c>
      <c r="C11" s="64">
        <v>940</v>
      </c>
      <c r="D11" s="64">
        <v>959</v>
      </c>
      <c r="E11" s="64">
        <v>934</v>
      </c>
      <c r="F11" s="64">
        <v>961</v>
      </c>
      <c r="G11" s="64">
        <v>950</v>
      </c>
      <c r="H11" s="64">
        <v>972</v>
      </c>
      <c r="I11" s="64">
        <v>964</v>
      </c>
      <c r="J11" s="64">
        <v>933</v>
      </c>
      <c r="K11" s="64">
        <v>900</v>
      </c>
      <c r="L11" s="64">
        <v>916</v>
      </c>
      <c r="M11" s="65">
        <v>938</v>
      </c>
      <c r="N11" s="63">
        <f t="shared" si="0"/>
        <v>940.75</v>
      </c>
    </row>
    <row r="12" spans="1:14" ht="12" customHeight="1" x14ac:dyDescent="0.25">
      <c r="A12" s="62" t="str">
        <f>'Pregnant Women Participating'!A12</f>
        <v>Vermont</v>
      </c>
      <c r="B12" s="63">
        <v>357</v>
      </c>
      <c r="C12" s="64">
        <v>331</v>
      </c>
      <c r="D12" s="64">
        <v>342</v>
      </c>
      <c r="E12" s="64">
        <v>340</v>
      </c>
      <c r="F12" s="64">
        <v>350</v>
      </c>
      <c r="G12" s="64">
        <v>357</v>
      </c>
      <c r="H12" s="64">
        <v>363</v>
      </c>
      <c r="I12" s="64">
        <v>360</v>
      </c>
      <c r="J12" s="64">
        <v>375</v>
      </c>
      <c r="K12" s="64">
        <v>375</v>
      </c>
      <c r="L12" s="64">
        <v>369</v>
      </c>
      <c r="M12" s="65">
        <v>375</v>
      </c>
      <c r="N12" s="63">
        <f t="shared" si="0"/>
        <v>357.83333333333331</v>
      </c>
    </row>
    <row r="13" spans="1:14" ht="12" customHeight="1" x14ac:dyDescent="0.25">
      <c r="A13" s="62" t="str">
        <f>'Pregnant Women Participating'!A13</f>
        <v>Virgin Islands</v>
      </c>
      <c r="B13" s="63">
        <v>365</v>
      </c>
      <c r="C13" s="64">
        <v>359</v>
      </c>
      <c r="D13" s="64">
        <v>365</v>
      </c>
      <c r="E13" s="64">
        <v>374</v>
      </c>
      <c r="F13" s="64">
        <v>362</v>
      </c>
      <c r="G13" s="64">
        <v>346</v>
      </c>
      <c r="H13" s="64">
        <v>340</v>
      </c>
      <c r="I13" s="64">
        <v>329</v>
      </c>
      <c r="J13" s="64">
        <v>327</v>
      </c>
      <c r="K13" s="64">
        <v>321</v>
      </c>
      <c r="L13" s="64">
        <v>335</v>
      </c>
      <c r="M13" s="65">
        <v>352</v>
      </c>
      <c r="N13" s="63">
        <f t="shared" si="0"/>
        <v>347.91666666666669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>
        <v>0</v>
      </c>
      <c r="F14" s="64"/>
      <c r="G14" s="64"/>
      <c r="H14" s="64"/>
      <c r="I14" s="64"/>
      <c r="J14" s="64"/>
      <c r="K14" s="64"/>
      <c r="L14" s="64"/>
      <c r="M14" s="65"/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0</v>
      </c>
      <c r="C15" s="64">
        <v>2</v>
      </c>
      <c r="D15" s="64">
        <v>1</v>
      </c>
      <c r="E15" s="64">
        <v>1</v>
      </c>
      <c r="F15" s="64">
        <v>1</v>
      </c>
      <c r="G15" s="64">
        <v>0</v>
      </c>
      <c r="H15" s="64">
        <v>0</v>
      </c>
      <c r="I15" s="64">
        <v>0</v>
      </c>
      <c r="J15" s="64">
        <v>2</v>
      </c>
      <c r="K15" s="64">
        <v>2</v>
      </c>
      <c r="L15" s="64">
        <v>1</v>
      </c>
      <c r="M15" s="65">
        <v>1</v>
      </c>
      <c r="N15" s="63">
        <f t="shared" si="0"/>
        <v>0.91666666666666663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48361</v>
      </c>
      <c r="C16" s="68">
        <v>48360</v>
      </c>
      <c r="D16" s="68">
        <v>48359</v>
      </c>
      <c r="E16" s="68">
        <v>49523</v>
      </c>
      <c r="F16" s="68">
        <v>49933</v>
      </c>
      <c r="G16" s="68">
        <v>50496</v>
      </c>
      <c r="H16" s="68">
        <v>50519</v>
      </c>
      <c r="I16" s="68">
        <v>51102</v>
      </c>
      <c r="J16" s="68">
        <v>50442</v>
      </c>
      <c r="K16" s="68">
        <v>51058</v>
      </c>
      <c r="L16" s="68">
        <v>51376</v>
      </c>
      <c r="M16" s="69">
        <v>51709</v>
      </c>
      <c r="N16" s="67">
        <f t="shared" si="0"/>
        <v>50103.166666666664</v>
      </c>
    </row>
    <row r="17" spans="1:14" ht="12" customHeight="1" x14ac:dyDescent="0.25">
      <c r="A17" s="62" t="str">
        <f>'Pregnant Women Participating'!A17</f>
        <v>Delaware</v>
      </c>
      <c r="B17" s="63">
        <v>1437</v>
      </c>
      <c r="C17" s="64">
        <v>1474</v>
      </c>
      <c r="D17" s="64">
        <v>1477</v>
      </c>
      <c r="E17" s="64">
        <v>1504</v>
      </c>
      <c r="F17" s="64">
        <v>1534</v>
      </c>
      <c r="G17" s="64">
        <v>1555</v>
      </c>
      <c r="H17" s="64">
        <v>1558</v>
      </c>
      <c r="I17" s="64">
        <v>1560</v>
      </c>
      <c r="J17" s="64">
        <v>1596</v>
      </c>
      <c r="K17" s="64">
        <v>1596</v>
      </c>
      <c r="L17" s="64">
        <v>1622</v>
      </c>
      <c r="M17" s="65">
        <v>1633</v>
      </c>
      <c r="N17" s="63">
        <f t="shared" si="0"/>
        <v>1545.5</v>
      </c>
    </row>
    <row r="18" spans="1:14" ht="12" customHeight="1" x14ac:dyDescent="0.25">
      <c r="A18" s="62" t="str">
        <f>'Pregnant Women Participating'!A18</f>
        <v>District of Columbia</v>
      </c>
      <c r="B18" s="63">
        <v>1139</v>
      </c>
      <c r="C18" s="64">
        <v>1151</v>
      </c>
      <c r="D18" s="64">
        <v>1145</v>
      </c>
      <c r="E18" s="64">
        <v>1162</v>
      </c>
      <c r="F18" s="64">
        <v>1173</v>
      </c>
      <c r="G18" s="64">
        <v>1189</v>
      </c>
      <c r="H18" s="64">
        <v>1225</v>
      </c>
      <c r="I18" s="64">
        <v>1206</v>
      </c>
      <c r="J18" s="64">
        <v>1204</v>
      </c>
      <c r="K18" s="64">
        <v>1236</v>
      </c>
      <c r="L18" s="64">
        <v>1203</v>
      </c>
      <c r="M18" s="65">
        <v>1234</v>
      </c>
      <c r="N18" s="63">
        <f t="shared" si="0"/>
        <v>1188.9166666666667</v>
      </c>
    </row>
    <row r="19" spans="1:14" ht="12" customHeight="1" x14ac:dyDescent="0.25">
      <c r="A19" s="62" t="str">
        <f>'Pregnant Women Participating'!A19</f>
        <v>Maryland</v>
      </c>
      <c r="B19" s="63">
        <v>8967</v>
      </c>
      <c r="C19" s="64">
        <v>8871</v>
      </c>
      <c r="D19" s="64">
        <v>8823</v>
      </c>
      <c r="E19" s="64">
        <v>8860</v>
      </c>
      <c r="F19" s="64">
        <v>8855</v>
      </c>
      <c r="G19" s="64">
        <v>8917</v>
      </c>
      <c r="H19" s="64">
        <v>8916</v>
      </c>
      <c r="I19" s="64">
        <v>9111</v>
      </c>
      <c r="J19" s="64">
        <v>9036</v>
      </c>
      <c r="K19" s="64">
        <v>9128</v>
      </c>
      <c r="L19" s="64">
        <v>9321</v>
      </c>
      <c r="M19" s="65">
        <v>9348</v>
      </c>
      <c r="N19" s="63">
        <f t="shared" si="0"/>
        <v>9012.75</v>
      </c>
    </row>
    <row r="20" spans="1:14" ht="12" customHeight="1" x14ac:dyDescent="0.25">
      <c r="A20" s="62" t="str">
        <f>'Pregnant Women Participating'!A20</f>
        <v>New Jersey</v>
      </c>
      <c r="B20" s="63">
        <v>11495</v>
      </c>
      <c r="C20" s="64">
        <v>11796</v>
      </c>
      <c r="D20" s="64">
        <v>11773</v>
      </c>
      <c r="E20" s="64">
        <v>11839</v>
      </c>
      <c r="F20" s="64">
        <v>11980</v>
      </c>
      <c r="G20" s="64">
        <v>11922</v>
      </c>
      <c r="H20" s="64">
        <v>12043</v>
      </c>
      <c r="I20" s="64">
        <v>12068</v>
      </c>
      <c r="J20" s="64">
        <v>11948</v>
      </c>
      <c r="K20" s="64">
        <v>12060</v>
      </c>
      <c r="L20" s="64">
        <v>12028</v>
      </c>
      <c r="M20" s="65">
        <v>12119</v>
      </c>
      <c r="N20" s="63">
        <f t="shared" si="0"/>
        <v>11922.583333333334</v>
      </c>
    </row>
    <row r="21" spans="1:14" ht="12" customHeight="1" x14ac:dyDescent="0.25">
      <c r="A21" s="62" t="str">
        <f>'Pregnant Women Participating'!A21</f>
        <v>Pennsylvania</v>
      </c>
      <c r="B21" s="63">
        <v>4976</v>
      </c>
      <c r="C21" s="64">
        <v>4996</v>
      </c>
      <c r="D21" s="64">
        <v>5057</v>
      </c>
      <c r="E21" s="64">
        <v>5215</v>
      </c>
      <c r="F21" s="64">
        <v>5432</v>
      </c>
      <c r="G21" s="64">
        <v>5430</v>
      </c>
      <c r="H21" s="64">
        <v>5596</v>
      </c>
      <c r="I21" s="64">
        <v>5604</v>
      </c>
      <c r="J21" s="64">
        <v>5516</v>
      </c>
      <c r="K21" s="64">
        <v>5480</v>
      </c>
      <c r="L21" s="64">
        <v>5508</v>
      </c>
      <c r="M21" s="65">
        <v>5535</v>
      </c>
      <c r="N21" s="63">
        <f t="shared" si="0"/>
        <v>5362.083333333333</v>
      </c>
    </row>
    <row r="22" spans="1:14" ht="12" customHeight="1" x14ac:dyDescent="0.25">
      <c r="A22" s="62" t="str">
        <f>'Pregnant Women Participating'!A22</f>
        <v>Puerto Rico</v>
      </c>
      <c r="B22" s="63">
        <v>2631</v>
      </c>
      <c r="C22" s="64">
        <v>2610</v>
      </c>
      <c r="D22" s="64">
        <v>2561</v>
      </c>
      <c r="E22" s="64">
        <v>2501</v>
      </c>
      <c r="F22" s="64">
        <v>2530</v>
      </c>
      <c r="G22" s="64">
        <v>2504</v>
      </c>
      <c r="H22" s="64">
        <v>2528</v>
      </c>
      <c r="I22" s="64">
        <v>2508</v>
      </c>
      <c r="J22" s="64">
        <v>2460</v>
      </c>
      <c r="K22" s="64">
        <v>2448</v>
      </c>
      <c r="L22" s="64">
        <v>2444</v>
      </c>
      <c r="M22" s="65">
        <v>2469</v>
      </c>
      <c r="N22" s="63">
        <f t="shared" si="0"/>
        <v>2516.1666666666665</v>
      </c>
    </row>
    <row r="23" spans="1:14" ht="12" customHeight="1" x14ac:dyDescent="0.25">
      <c r="A23" s="62" t="str">
        <f>'Pregnant Women Participating'!A23</f>
        <v>Virginia</v>
      </c>
      <c r="B23" s="63">
        <v>4901</v>
      </c>
      <c r="C23" s="64">
        <v>4757</v>
      </c>
      <c r="D23" s="64">
        <v>4630</v>
      </c>
      <c r="E23" s="64">
        <v>4768</v>
      </c>
      <c r="F23" s="64">
        <v>4832</v>
      </c>
      <c r="G23" s="64">
        <v>4935</v>
      </c>
      <c r="H23" s="64">
        <v>5003</v>
      </c>
      <c r="I23" s="64">
        <v>5128</v>
      </c>
      <c r="J23" s="64">
        <v>5082</v>
      </c>
      <c r="K23" s="64">
        <v>5123</v>
      </c>
      <c r="L23" s="64">
        <v>5149</v>
      </c>
      <c r="M23" s="65">
        <v>5135</v>
      </c>
      <c r="N23" s="63">
        <f t="shared" si="0"/>
        <v>4953.583333333333</v>
      </c>
    </row>
    <row r="24" spans="1:14" ht="12" customHeight="1" x14ac:dyDescent="0.25">
      <c r="A24" s="62" t="str">
        <f>'Pregnant Women Participating'!A24</f>
        <v>West Virginia</v>
      </c>
      <c r="B24" s="63">
        <v>728</v>
      </c>
      <c r="C24" s="64">
        <v>716</v>
      </c>
      <c r="D24" s="64">
        <v>716</v>
      </c>
      <c r="E24" s="64">
        <v>714</v>
      </c>
      <c r="F24" s="64">
        <v>719</v>
      </c>
      <c r="G24" s="64">
        <v>702</v>
      </c>
      <c r="H24" s="64">
        <v>726</v>
      </c>
      <c r="I24" s="64">
        <v>713</v>
      </c>
      <c r="J24" s="64">
        <v>661</v>
      </c>
      <c r="K24" s="64">
        <v>669</v>
      </c>
      <c r="L24" s="64">
        <v>697</v>
      </c>
      <c r="M24" s="65">
        <v>718</v>
      </c>
      <c r="N24" s="63">
        <f t="shared" si="0"/>
        <v>706.58333333333337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36274</v>
      </c>
      <c r="C25" s="68">
        <v>36371</v>
      </c>
      <c r="D25" s="68">
        <v>36182</v>
      </c>
      <c r="E25" s="68">
        <v>36563</v>
      </c>
      <c r="F25" s="68">
        <v>37055</v>
      </c>
      <c r="G25" s="68">
        <v>37154</v>
      </c>
      <c r="H25" s="68">
        <v>37595</v>
      </c>
      <c r="I25" s="68">
        <v>37898</v>
      </c>
      <c r="J25" s="68">
        <v>37503</v>
      </c>
      <c r="K25" s="68">
        <v>37740</v>
      </c>
      <c r="L25" s="68">
        <v>37972</v>
      </c>
      <c r="M25" s="69">
        <v>38191</v>
      </c>
      <c r="N25" s="67">
        <f t="shared" si="0"/>
        <v>37208.166666666664</v>
      </c>
    </row>
    <row r="26" spans="1:14" ht="12" customHeight="1" x14ac:dyDescent="0.25">
      <c r="A26" s="62" t="str">
        <f>'Pregnant Women Participating'!A26</f>
        <v>Alabama</v>
      </c>
      <c r="B26" s="63">
        <v>2770</v>
      </c>
      <c r="C26" s="64">
        <v>2768</v>
      </c>
      <c r="D26" s="64">
        <v>2772</v>
      </c>
      <c r="E26" s="64">
        <v>2770</v>
      </c>
      <c r="F26" s="64">
        <v>2752</v>
      </c>
      <c r="G26" s="64">
        <v>2765</v>
      </c>
      <c r="H26" s="64">
        <v>2836</v>
      </c>
      <c r="I26" s="64">
        <v>2841</v>
      </c>
      <c r="J26" s="64">
        <v>2802</v>
      </c>
      <c r="K26" s="64">
        <v>2844</v>
      </c>
      <c r="L26" s="64">
        <v>2944</v>
      </c>
      <c r="M26" s="65">
        <v>3050</v>
      </c>
      <c r="N26" s="63">
        <f t="shared" si="0"/>
        <v>2826.1666666666665</v>
      </c>
    </row>
    <row r="27" spans="1:14" ht="12" customHeight="1" x14ac:dyDescent="0.25">
      <c r="A27" s="62" t="str">
        <f>'Pregnant Women Participating'!A27</f>
        <v>Florida</v>
      </c>
      <c r="B27" s="63">
        <v>30086</v>
      </c>
      <c r="C27" s="64">
        <v>29798</v>
      </c>
      <c r="D27" s="64">
        <v>29626</v>
      </c>
      <c r="E27" s="64">
        <v>29918</v>
      </c>
      <c r="F27" s="64">
        <v>29961</v>
      </c>
      <c r="G27" s="64">
        <v>32786</v>
      </c>
      <c r="H27" s="64">
        <v>29872</v>
      </c>
      <c r="I27" s="64">
        <v>29835</v>
      </c>
      <c r="J27" s="64">
        <v>29588</v>
      </c>
      <c r="K27" s="64">
        <v>29753</v>
      </c>
      <c r="L27" s="64">
        <v>29995</v>
      </c>
      <c r="M27" s="65">
        <v>30035</v>
      </c>
      <c r="N27" s="63">
        <f t="shared" si="0"/>
        <v>30104.416666666668</v>
      </c>
    </row>
    <row r="28" spans="1:14" ht="12" customHeight="1" x14ac:dyDescent="0.25">
      <c r="A28" s="62" t="str">
        <f>'Pregnant Women Participating'!A28</f>
        <v>Georgia</v>
      </c>
      <c r="B28" s="63">
        <v>14320</v>
      </c>
      <c r="C28" s="64">
        <v>14121</v>
      </c>
      <c r="D28" s="64">
        <v>13982</v>
      </c>
      <c r="E28" s="64">
        <v>14442</v>
      </c>
      <c r="F28" s="64">
        <v>14426</v>
      </c>
      <c r="G28" s="64">
        <v>14585</v>
      </c>
      <c r="H28" s="64">
        <v>14640</v>
      </c>
      <c r="I28" s="64">
        <v>14645</v>
      </c>
      <c r="J28" s="64">
        <v>14536</v>
      </c>
      <c r="K28" s="64">
        <v>14955</v>
      </c>
      <c r="L28" s="64">
        <v>15371</v>
      </c>
      <c r="M28" s="65">
        <v>15495</v>
      </c>
      <c r="N28" s="63">
        <f t="shared" si="0"/>
        <v>14626.5</v>
      </c>
    </row>
    <row r="29" spans="1:14" ht="12" customHeight="1" x14ac:dyDescent="0.25">
      <c r="A29" s="62" t="str">
        <f>'Pregnant Women Participating'!A29</f>
        <v>Kentucky</v>
      </c>
      <c r="B29" s="63">
        <v>4920</v>
      </c>
      <c r="C29" s="64">
        <v>4849</v>
      </c>
      <c r="D29" s="64">
        <v>4867</v>
      </c>
      <c r="E29" s="64">
        <v>5059</v>
      </c>
      <c r="F29" s="64">
        <v>5116</v>
      </c>
      <c r="G29" s="64">
        <v>5172</v>
      </c>
      <c r="H29" s="64">
        <v>5253</v>
      </c>
      <c r="I29" s="64">
        <v>5341</v>
      </c>
      <c r="J29" s="64">
        <v>5293</v>
      </c>
      <c r="K29" s="64">
        <v>5374</v>
      </c>
      <c r="L29" s="64">
        <v>5437</v>
      </c>
      <c r="M29" s="65">
        <v>5548</v>
      </c>
      <c r="N29" s="63">
        <f t="shared" si="0"/>
        <v>5185.75</v>
      </c>
    </row>
    <row r="30" spans="1:14" ht="12" customHeight="1" x14ac:dyDescent="0.25">
      <c r="A30" s="62" t="str">
        <f>'Pregnant Women Participating'!A30</f>
        <v>Mississippi</v>
      </c>
      <c r="B30" s="63">
        <v>2573</v>
      </c>
      <c r="C30" s="64">
        <v>2802</v>
      </c>
      <c r="D30" s="64">
        <v>2754</v>
      </c>
      <c r="E30" s="64">
        <v>2638</v>
      </c>
      <c r="F30" s="64">
        <v>2630</v>
      </c>
      <c r="G30" s="64">
        <v>2596</v>
      </c>
      <c r="H30" s="64">
        <v>2585</v>
      </c>
      <c r="I30" s="64">
        <v>2621</v>
      </c>
      <c r="J30" s="64">
        <v>2612</v>
      </c>
      <c r="K30" s="64">
        <v>2787</v>
      </c>
      <c r="L30" s="64">
        <v>2718</v>
      </c>
      <c r="M30" s="65">
        <v>2676</v>
      </c>
      <c r="N30" s="63">
        <f t="shared" si="0"/>
        <v>2666</v>
      </c>
    </row>
    <row r="31" spans="1:14" ht="12" customHeight="1" x14ac:dyDescent="0.25">
      <c r="A31" s="62" t="str">
        <f>'Pregnant Women Participating'!A31</f>
        <v>North Carolina</v>
      </c>
      <c r="B31" s="63">
        <v>11827</v>
      </c>
      <c r="C31" s="64">
        <v>11871</v>
      </c>
      <c r="D31" s="64">
        <v>11747</v>
      </c>
      <c r="E31" s="64">
        <v>11996</v>
      </c>
      <c r="F31" s="64">
        <v>12097</v>
      </c>
      <c r="G31" s="64">
        <v>12094</v>
      </c>
      <c r="H31" s="64">
        <v>12237</v>
      </c>
      <c r="I31" s="64">
        <v>12257</v>
      </c>
      <c r="J31" s="64">
        <v>12227</v>
      </c>
      <c r="K31" s="64">
        <v>12665</v>
      </c>
      <c r="L31" s="64">
        <v>13095</v>
      </c>
      <c r="M31" s="65">
        <v>13363</v>
      </c>
      <c r="N31" s="63">
        <f t="shared" si="0"/>
        <v>12289.666666666666</v>
      </c>
    </row>
    <row r="32" spans="1:14" ht="12" customHeight="1" x14ac:dyDescent="0.25">
      <c r="A32" s="62" t="str">
        <f>'Pregnant Women Participating'!A32</f>
        <v>South Carolina</v>
      </c>
      <c r="B32" s="63">
        <v>4251</v>
      </c>
      <c r="C32" s="64">
        <v>4263</v>
      </c>
      <c r="D32" s="64">
        <v>4105</v>
      </c>
      <c r="E32" s="64">
        <v>4201</v>
      </c>
      <c r="F32" s="64">
        <v>4200</v>
      </c>
      <c r="G32" s="64">
        <v>4262</v>
      </c>
      <c r="H32" s="64">
        <v>4328</v>
      </c>
      <c r="I32" s="64">
        <v>4448</v>
      </c>
      <c r="J32" s="64">
        <v>4390</v>
      </c>
      <c r="K32" s="64">
        <v>4435</v>
      </c>
      <c r="L32" s="64">
        <v>4548</v>
      </c>
      <c r="M32" s="65">
        <v>4465</v>
      </c>
      <c r="N32" s="63">
        <f t="shared" si="0"/>
        <v>4324.666666666667</v>
      </c>
    </row>
    <row r="33" spans="1:14" ht="12" customHeight="1" x14ac:dyDescent="0.25">
      <c r="A33" s="62" t="str">
        <f>'Pregnant Women Participating'!A33</f>
        <v>Tennessee</v>
      </c>
      <c r="B33" s="63">
        <v>8553</v>
      </c>
      <c r="C33" s="64">
        <v>8473</v>
      </c>
      <c r="D33" s="64">
        <v>8272</v>
      </c>
      <c r="E33" s="64">
        <v>8131</v>
      </c>
      <c r="F33" s="64">
        <v>8335</v>
      </c>
      <c r="G33" s="64">
        <v>8480</v>
      </c>
      <c r="H33" s="64">
        <v>8547</v>
      </c>
      <c r="I33" s="64">
        <v>8526</v>
      </c>
      <c r="J33" s="64">
        <v>8495</v>
      </c>
      <c r="K33" s="64">
        <v>8683</v>
      </c>
      <c r="L33" s="64">
        <v>9018</v>
      </c>
      <c r="M33" s="65">
        <v>9189</v>
      </c>
      <c r="N33" s="63">
        <f t="shared" si="0"/>
        <v>8558.5</v>
      </c>
    </row>
    <row r="34" spans="1:14" ht="12" customHeight="1" x14ac:dyDescent="0.25">
      <c r="A34" s="62" t="str">
        <f>'Pregnant Women Participating'!A34</f>
        <v>Choctaw Indians, MS</v>
      </c>
      <c r="B34" s="63">
        <v>38</v>
      </c>
      <c r="C34" s="64">
        <v>33</v>
      </c>
      <c r="D34" s="64">
        <v>29</v>
      </c>
      <c r="E34" s="64">
        <v>30</v>
      </c>
      <c r="F34" s="64">
        <v>28</v>
      </c>
      <c r="G34" s="64">
        <v>32</v>
      </c>
      <c r="H34" s="64">
        <v>32</v>
      </c>
      <c r="I34" s="64">
        <v>29</v>
      </c>
      <c r="J34" s="64">
        <v>27</v>
      </c>
      <c r="K34" s="64">
        <v>25</v>
      </c>
      <c r="L34" s="64">
        <v>24</v>
      </c>
      <c r="M34" s="65">
        <v>26</v>
      </c>
      <c r="N34" s="63">
        <f t="shared" si="0"/>
        <v>29.416666666666668</v>
      </c>
    </row>
    <row r="35" spans="1:14" ht="12" customHeight="1" x14ac:dyDescent="0.25">
      <c r="A35" s="62" t="str">
        <f>'Pregnant Women Participating'!A35</f>
        <v>Eastern Cherokee, NC</v>
      </c>
      <c r="B35" s="63">
        <v>18</v>
      </c>
      <c r="C35" s="64">
        <v>14</v>
      </c>
      <c r="D35" s="64">
        <v>14</v>
      </c>
      <c r="E35" s="64">
        <v>15</v>
      </c>
      <c r="F35" s="64">
        <v>15</v>
      </c>
      <c r="G35" s="64">
        <v>13</v>
      </c>
      <c r="H35" s="64">
        <v>13</v>
      </c>
      <c r="I35" s="64">
        <v>13</v>
      </c>
      <c r="J35" s="64">
        <v>13</v>
      </c>
      <c r="K35" s="64">
        <v>11</v>
      </c>
      <c r="L35" s="64">
        <v>16</v>
      </c>
      <c r="M35" s="65">
        <v>13</v>
      </c>
      <c r="N35" s="63">
        <f t="shared" si="0"/>
        <v>14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79356</v>
      </c>
      <c r="C36" s="68">
        <v>78992</v>
      </c>
      <c r="D36" s="68">
        <v>78168</v>
      </c>
      <c r="E36" s="68">
        <v>79200</v>
      </c>
      <c r="F36" s="68">
        <v>79560</v>
      </c>
      <c r="G36" s="68">
        <v>82785</v>
      </c>
      <c r="H36" s="68">
        <v>80343</v>
      </c>
      <c r="I36" s="68">
        <v>80556</v>
      </c>
      <c r="J36" s="68">
        <v>79983</v>
      </c>
      <c r="K36" s="68">
        <v>81532</v>
      </c>
      <c r="L36" s="68">
        <v>83166</v>
      </c>
      <c r="M36" s="69">
        <v>83860</v>
      </c>
      <c r="N36" s="67">
        <f t="shared" si="0"/>
        <v>80625.083333333328</v>
      </c>
    </row>
    <row r="37" spans="1:14" ht="12" customHeight="1" x14ac:dyDescent="0.25">
      <c r="A37" s="62" t="str">
        <f>'Pregnant Women Participating'!A37</f>
        <v>Illinois</v>
      </c>
      <c r="B37" s="63">
        <v>12700</v>
      </c>
      <c r="C37" s="64">
        <v>12468</v>
      </c>
      <c r="D37" s="64">
        <v>12133</v>
      </c>
      <c r="E37" s="64">
        <v>12519</v>
      </c>
      <c r="F37" s="64">
        <v>12565</v>
      </c>
      <c r="G37" s="64">
        <v>12722</v>
      </c>
      <c r="H37" s="64">
        <v>12863</v>
      </c>
      <c r="I37" s="64">
        <v>13069</v>
      </c>
      <c r="J37" s="64">
        <v>12973</v>
      </c>
      <c r="K37" s="64">
        <v>13281</v>
      </c>
      <c r="L37" s="64">
        <v>13490</v>
      </c>
      <c r="M37" s="65">
        <v>13640</v>
      </c>
      <c r="N37" s="63">
        <f t="shared" si="0"/>
        <v>12868.583333333334</v>
      </c>
    </row>
    <row r="38" spans="1:14" ht="12" customHeight="1" x14ac:dyDescent="0.25">
      <c r="A38" s="62" t="str">
        <f>'Pregnant Women Participating'!A38</f>
        <v>Indiana</v>
      </c>
      <c r="B38" s="63">
        <v>7349</v>
      </c>
      <c r="C38" s="64">
        <v>7329</v>
      </c>
      <c r="D38" s="64">
        <v>7165</v>
      </c>
      <c r="E38" s="64">
        <v>7357</v>
      </c>
      <c r="F38" s="64">
        <v>7205</v>
      </c>
      <c r="G38" s="64">
        <v>7202</v>
      </c>
      <c r="H38" s="64">
        <v>7282</v>
      </c>
      <c r="I38" s="64">
        <v>7439</v>
      </c>
      <c r="J38" s="64">
        <v>7401</v>
      </c>
      <c r="K38" s="64">
        <v>7772</v>
      </c>
      <c r="L38" s="64">
        <v>7964</v>
      </c>
      <c r="M38" s="65">
        <v>7963</v>
      </c>
      <c r="N38" s="63">
        <f t="shared" si="0"/>
        <v>7452.333333333333</v>
      </c>
    </row>
    <row r="39" spans="1:14" ht="12" customHeight="1" x14ac:dyDescent="0.25">
      <c r="A39" s="62" t="str">
        <f>'Pregnant Women Participating'!A39</f>
        <v>Iowa</v>
      </c>
      <c r="B39" s="63">
        <v>2575</v>
      </c>
      <c r="C39" s="64">
        <v>2544</v>
      </c>
      <c r="D39" s="64">
        <v>2583</v>
      </c>
      <c r="E39" s="64">
        <v>2750</v>
      </c>
      <c r="F39" s="64">
        <v>2763</v>
      </c>
      <c r="G39" s="64">
        <v>2659</v>
      </c>
      <c r="H39" s="64">
        <v>2634</v>
      </c>
      <c r="I39" s="64">
        <v>2644</v>
      </c>
      <c r="J39" s="64">
        <v>2638</v>
      </c>
      <c r="K39" s="64">
        <v>2637</v>
      </c>
      <c r="L39" s="64">
        <v>2687</v>
      </c>
      <c r="M39" s="65">
        <v>2757</v>
      </c>
      <c r="N39" s="63">
        <f t="shared" si="0"/>
        <v>2655.9166666666665</v>
      </c>
    </row>
    <row r="40" spans="1:14" ht="12" customHeight="1" x14ac:dyDescent="0.25">
      <c r="A40" s="62" t="str">
        <f>'Pregnant Women Participating'!A40</f>
        <v>Michigan</v>
      </c>
      <c r="B40" s="63">
        <v>5694</v>
      </c>
      <c r="C40" s="64">
        <v>5637</v>
      </c>
      <c r="D40" s="64">
        <v>5472</v>
      </c>
      <c r="E40" s="64">
        <v>5650</v>
      </c>
      <c r="F40" s="64">
        <v>5650</v>
      </c>
      <c r="G40" s="64">
        <v>5684</v>
      </c>
      <c r="H40" s="64">
        <v>5765</v>
      </c>
      <c r="I40" s="64">
        <v>5731</v>
      </c>
      <c r="J40" s="64">
        <v>5697</v>
      </c>
      <c r="K40" s="64">
        <v>5738</v>
      </c>
      <c r="L40" s="64">
        <v>5875</v>
      </c>
      <c r="M40" s="65">
        <v>5935</v>
      </c>
      <c r="N40" s="63">
        <f t="shared" si="0"/>
        <v>5710.666666666667</v>
      </c>
    </row>
    <row r="41" spans="1:14" ht="12" customHeight="1" x14ac:dyDescent="0.25">
      <c r="A41" s="62" t="str">
        <f>'Pregnant Women Participating'!A41</f>
        <v>Minnesota</v>
      </c>
      <c r="B41" s="63">
        <v>5627</v>
      </c>
      <c r="C41" s="64">
        <v>5647</v>
      </c>
      <c r="D41" s="64">
        <v>5718</v>
      </c>
      <c r="E41" s="64">
        <v>5707</v>
      </c>
      <c r="F41" s="64">
        <v>5666</v>
      </c>
      <c r="G41" s="64">
        <v>5641</v>
      </c>
      <c r="H41" s="64">
        <v>5685</v>
      </c>
      <c r="I41" s="64">
        <v>5683</v>
      </c>
      <c r="J41" s="64">
        <v>5485</v>
      </c>
      <c r="K41" s="64">
        <v>5583</v>
      </c>
      <c r="L41" s="64">
        <v>5572</v>
      </c>
      <c r="M41" s="65">
        <v>5568</v>
      </c>
      <c r="N41" s="63">
        <f t="shared" si="0"/>
        <v>5631.833333333333</v>
      </c>
    </row>
    <row r="42" spans="1:14" ht="12" customHeight="1" x14ac:dyDescent="0.25">
      <c r="A42" s="62" t="str">
        <f>'Pregnant Women Participating'!A42</f>
        <v>Ohio</v>
      </c>
      <c r="B42" s="63">
        <v>2500</v>
      </c>
      <c r="C42" s="64">
        <v>2504</v>
      </c>
      <c r="D42" s="64">
        <v>2440</v>
      </c>
      <c r="E42" s="64">
        <v>2474</v>
      </c>
      <c r="F42" s="64">
        <v>2606</v>
      </c>
      <c r="G42" s="64">
        <v>2622</v>
      </c>
      <c r="H42" s="64">
        <v>2611</v>
      </c>
      <c r="I42" s="64">
        <v>2665</v>
      </c>
      <c r="J42" s="64">
        <v>2670</v>
      </c>
      <c r="K42" s="64">
        <v>2718</v>
      </c>
      <c r="L42" s="64">
        <v>2741</v>
      </c>
      <c r="M42" s="65">
        <v>2762</v>
      </c>
      <c r="N42" s="63">
        <f t="shared" si="0"/>
        <v>2609.4166666666665</v>
      </c>
    </row>
    <row r="43" spans="1:14" ht="12" customHeight="1" x14ac:dyDescent="0.25">
      <c r="A43" s="62" t="str">
        <f>'Pregnant Women Participating'!A43</f>
        <v>Wisconsin</v>
      </c>
      <c r="B43" s="63">
        <v>3263</v>
      </c>
      <c r="C43" s="64">
        <v>3283</v>
      </c>
      <c r="D43" s="64">
        <v>3143</v>
      </c>
      <c r="E43" s="64">
        <v>3178</v>
      </c>
      <c r="F43" s="64">
        <v>3240</v>
      </c>
      <c r="G43" s="64">
        <v>3242</v>
      </c>
      <c r="H43" s="64">
        <v>3293</v>
      </c>
      <c r="I43" s="64">
        <v>3313</v>
      </c>
      <c r="J43" s="64">
        <v>3307</v>
      </c>
      <c r="K43" s="64">
        <v>3347</v>
      </c>
      <c r="L43" s="64">
        <v>3392</v>
      </c>
      <c r="M43" s="65">
        <v>3453</v>
      </c>
      <c r="N43" s="63">
        <f t="shared" si="0"/>
        <v>3287.8333333333335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39708</v>
      </c>
      <c r="C44" s="68">
        <v>39412</v>
      </c>
      <c r="D44" s="68">
        <v>38654</v>
      </c>
      <c r="E44" s="68">
        <v>39635</v>
      </c>
      <c r="F44" s="68">
        <v>39695</v>
      </c>
      <c r="G44" s="68">
        <v>39772</v>
      </c>
      <c r="H44" s="68">
        <v>40133</v>
      </c>
      <c r="I44" s="68">
        <v>40544</v>
      </c>
      <c r="J44" s="68">
        <v>40171</v>
      </c>
      <c r="K44" s="68">
        <v>41076</v>
      </c>
      <c r="L44" s="68">
        <v>41721</v>
      </c>
      <c r="M44" s="69">
        <v>42078</v>
      </c>
      <c r="N44" s="67">
        <f t="shared" si="0"/>
        <v>40216.583333333336</v>
      </c>
    </row>
    <row r="45" spans="1:14" ht="12" customHeight="1" x14ac:dyDescent="0.25">
      <c r="A45" s="62" t="str">
        <f>'Pregnant Women Participating'!A45</f>
        <v>Arizona</v>
      </c>
      <c r="B45" s="63">
        <v>7197</v>
      </c>
      <c r="C45" s="64">
        <v>7209</v>
      </c>
      <c r="D45" s="64">
        <v>6977</v>
      </c>
      <c r="E45" s="64">
        <v>7095</v>
      </c>
      <c r="F45" s="64">
        <v>7220</v>
      </c>
      <c r="G45" s="64">
        <v>7506</v>
      </c>
      <c r="H45" s="64">
        <v>7531</v>
      </c>
      <c r="I45" s="64">
        <v>7394</v>
      </c>
      <c r="J45" s="64">
        <v>7437</v>
      </c>
      <c r="K45" s="64">
        <v>7536</v>
      </c>
      <c r="L45" s="64">
        <v>7609</v>
      </c>
      <c r="M45" s="65">
        <v>7684</v>
      </c>
      <c r="N45" s="63">
        <f t="shared" si="0"/>
        <v>7366.25</v>
      </c>
    </row>
    <row r="46" spans="1:14" ht="12" customHeight="1" x14ac:dyDescent="0.25">
      <c r="A46" s="62" t="str">
        <f>'Pregnant Women Participating'!A46</f>
        <v>Arkansas</v>
      </c>
      <c r="B46" s="63">
        <v>1408</v>
      </c>
      <c r="C46" s="64">
        <v>1472</v>
      </c>
      <c r="D46" s="64">
        <v>1478</v>
      </c>
      <c r="E46" s="64">
        <v>1517</v>
      </c>
      <c r="F46" s="64">
        <v>1619</v>
      </c>
      <c r="G46" s="64">
        <v>1625</v>
      </c>
      <c r="H46" s="64">
        <v>1626</v>
      </c>
      <c r="I46" s="64">
        <v>1608</v>
      </c>
      <c r="J46" s="64">
        <v>1567</v>
      </c>
      <c r="K46" s="64">
        <v>1610</v>
      </c>
      <c r="L46" s="64">
        <v>1649</v>
      </c>
      <c r="M46" s="65">
        <v>1639</v>
      </c>
      <c r="N46" s="63">
        <f t="shared" si="0"/>
        <v>1568.1666666666667</v>
      </c>
    </row>
    <row r="47" spans="1:14" ht="12" customHeight="1" x14ac:dyDescent="0.25">
      <c r="A47" s="62" t="str">
        <f>'Pregnant Women Participating'!A47</f>
        <v>Louisiana</v>
      </c>
      <c r="B47" s="63">
        <v>4656</v>
      </c>
      <c r="C47" s="64">
        <v>4595</v>
      </c>
      <c r="D47" s="64">
        <v>4522</v>
      </c>
      <c r="E47" s="64">
        <v>4522</v>
      </c>
      <c r="F47" s="64">
        <v>4518</v>
      </c>
      <c r="G47" s="64">
        <v>4624</v>
      </c>
      <c r="H47" s="64">
        <v>4622</v>
      </c>
      <c r="I47" s="64">
        <v>4606</v>
      </c>
      <c r="J47" s="64">
        <v>4546</v>
      </c>
      <c r="K47" s="64">
        <v>4615</v>
      </c>
      <c r="L47" s="64">
        <v>4671</v>
      </c>
      <c r="M47" s="65">
        <v>4675</v>
      </c>
      <c r="N47" s="63">
        <f t="shared" si="0"/>
        <v>4597.666666666667</v>
      </c>
    </row>
    <row r="48" spans="1:14" ht="12" customHeight="1" x14ac:dyDescent="0.25">
      <c r="A48" s="62" t="str">
        <f>'Pregnant Women Participating'!A48</f>
        <v>New Mexico</v>
      </c>
      <c r="B48" s="63">
        <v>1850</v>
      </c>
      <c r="C48" s="64">
        <v>1872</v>
      </c>
      <c r="D48" s="64">
        <v>1867</v>
      </c>
      <c r="E48" s="64">
        <v>1869</v>
      </c>
      <c r="F48" s="64">
        <v>1946</v>
      </c>
      <c r="G48" s="64">
        <v>1930</v>
      </c>
      <c r="H48" s="64">
        <v>1972</v>
      </c>
      <c r="I48" s="64">
        <v>1941</v>
      </c>
      <c r="J48" s="64">
        <v>1921</v>
      </c>
      <c r="K48" s="64">
        <v>1948</v>
      </c>
      <c r="L48" s="64">
        <v>2058</v>
      </c>
      <c r="M48" s="65">
        <v>2166</v>
      </c>
      <c r="N48" s="63">
        <f t="shared" si="0"/>
        <v>1945</v>
      </c>
    </row>
    <row r="49" spans="1:14" ht="12" customHeight="1" x14ac:dyDescent="0.25">
      <c r="A49" s="62" t="str">
        <f>'Pregnant Women Participating'!A49</f>
        <v>Oklahoma</v>
      </c>
      <c r="B49" s="63">
        <v>939</v>
      </c>
      <c r="C49" s="64">
        <v>966</v>
      </c>
      <c r="D49" s="64">
        <v>973</v>
      </c>
      <c r="E49" s="64">
        <v>1002</v>
      </c>
      <c r="F49" s="64">
        <v>996</v>
      </c>
      <c r="G49" s="64">
        <v>1014</v>
      </c>
      <c r="H49" s="64">
        <v>1041</v>
      </c>
      <c r="I49" s="64">
        <v>1040</v>
      </c>
      <c r="J49" s="64">
        <v>1021</v>
      </c>
      <c r="K49" s="64">
        <v>987</v>
      </c>
      <c r="L49" s="64">
        <v>1009</v>
      </c>
      <c r="M49" s="65">
        <v>1004</v>
      </c>
      <c r="N49" s="63">
        <f t="shared" si="0"/>
        <v>999.33333333333337</v>
      </c>
    </row>
    <row r="50" spans="1:14" ht="12" customHeight="1" x14ac:dyDescent="0.25">
      <c r="A50" s="62" t="str">
        <f>'Pregnant Women Participating'!A50</f>
        <v>Texas</v>
      </c>
      <c r="B50" s="63">
        <v>93380</v>
      </c>
      <c r="C50" s="64">
        <v>92121</v>
      </c>
      <c r="D50" s="64">
        <v>90127</v>
      </c>
      <c r="E50" s="64">
        <v>90978</v>
      </c>
      <c r="F50" s="64">
        <v>90846</v>
      </c>
      <c r="G50" s="64">
        <v>90687</v>
      </c>
      <c r="H50" s="64">
        <v>90171</v>
      </c>
      <c r="I50" s="64">
        <v>90340</v>
      </c>
      <c r="J50" s="64">
        <v>89474</v>
      </c>
      <c r="K50" s="64">
        <v>89831</v>
      </c>
      <c r="L50" s="64">
        <v>90133</v>
      </c>
      <c r="M50" s="65">
        <v>90390</v>
      </c>
      <c r="N50" s="63">
        <f t="shared" si="0"/>
        <v>90706.5</v>
      </c>
    </row>
    <row r="51" spans="1:14" ht="12" customHeight="1" x14ac:dyDescent="0.25">
      <c r="A51" s="62" t="str">
        <f>'Pregnant Women Participating'!A51</f>
        <v>Utah</v>
      </c>
      <c r="B51" s="63">
        <v>2195</v>
      </c>
      <c r="C51" s="64">
        <v>2209</v>
      </c>
      <c r="D51" s="64">
        <v>2216</v>
      </c>
      <c r="E51" s="64">
        <v>2285</v>
      </c>
      <c r="F51" s="64">
        <v>2274</v>
      </c>
      <c r="G51" s="64">
        <v>2306</v>
      </c>
      <c r="H51" s="64">
        <v>2309</v>
      </c>
      <c r="I51" s="64">
        <v>2398</v>
      </c>
      <c r="J51" s="64">
        <v>2413</v>
      </c>
      <c r="K51" s="64">
        <v>2457</v>
      </c>
      <c r="L51" s="64">
        <v>2396</v>
      </c>
      <c r="M51" s="65">
        <v>2499</v>
      </c>
      <c r="N51" s="63">
        <f t="shared" si="0"/>
        <v>2329.75</v>
      </c>
    </row>
    <row r="52" spans="1:14" ht="12" customHeight="1" x14ac:dyDescent="0.25">
      <c r="A52" s="62" t="str">
        <f>'Pregnant Women Participating'!A52</f>
        <v>Inter-Tribal Council, AZ</v>
      </c>
      <c r="B52" s="63">
        <v>191</v>
      </c>
      <c r="C52" s="64">
        <v>195</v>
      </c>
      <c r="D52" s="64">
        <v>213</v>
      </c>
      <c r="E52" s="64">
        <v>219</v>
      </c>
      <c r="F52" s="64">
        <v>203</v>
      </c>
      <c r="G52" s="64">
        <v>193</v>
      </c>
      <c r="H52" s="64">
        <v>195</v>
      </c>
      <c r="I52" s="64">
        <v>201</v>
      </c>
      <c r="J52" s="64">
        <v>205</v>
      </c>
      <c r="K52" s="64">
        <v>222</v>
      </c>
      <c r="L52" s="64">
        <v>219</v>
      </c>
      <c r="M52" s="65">
        <v>242</v>
      </c>
      <c r="N52" s="63">
        <f t="shared" si="0"/>
        <v>208.16666666666666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422</v>
      </c>
      <c r="C53" s="64">
        <v>211</v>
      </c>
      <c r="D53" s="64">
        <v>206</v>
      </c>
      <c r="E53" s="64">
        <v>222</v>
      </c>
      <c r="F53" s="64">
        <v>203</v>
      </c>
      <c r="G53" s="64">
        <v>213</v>
      </c>
      <c r="H53" s="64">
        <v>212</v>
      </c>
      <c r="I53" s="64">
        <v>218</v>
      </c>
      <c r="J53" s="64">
        <v>210</v>
      </c>
      <c r="K53" s="64">
        <v>203</v>
      </c>
      <c r="L53" s="64">
        <v>213</v>
      </c>
      <c r="M53" s="65">
        <v>230</v>
      </c>
      <c r="N53" s="63">
        <f t="shared" si="0"/>
        <v>230.25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13</v>
      </c>
      <c r="C54" s="64">
        <v>11</v>
      </c>
      <c r="D54" s="64">
        <v>11</v>
      </c>
      <c r="E54" s="64">
        <v>9</v>
      </c>
      <c r="F54" s="64">
        <v>8</v>
      </c>
      <c r="G54" s="64">
        <v>10</v>
      </c>
      <c r="H54" s="64">
        <v>19</v>
      </c>
      <c r="I54" s="64">
        <v>18</v>
      </c>
      <c r="J54" s="64">
        <v>12</v>
      </c>
      <c r="K54" s="64">
        <v>11</v>
      </c>
      <c r="L54" s="64">
        <v>12</v>
      </c>
      <c r="M54" s="65">
        <v>10</v>
      </c>
      <c r="N54" s="63">
        <f t="shared" si="0"/>
        <v>12</v>
      </c>
    </row>
    <row r="55" spans="1:14" ht="12" customHeight="1" x14ac:dyDescent="0.25">
      <c r="A55" s="62" t="str">
        <f>'Pregnant Women Participating'!A55</f>
        <v>Eight Northern Pueblos, NM</v>
      </c>
      <c r="B55" s="63">
        <v>7</v>
      </c>
      <c r="C55" s="64">
        <v>10</v>
      </c>
      <c r="D55" s="64">
        <v>14</v>
      </c>
      <c r="E55" s="64">
        <v>10</v>
      </c>
      <c r="F55" s="64">
        <v>10</v>
      </c>
      <c r="G55" s="64">
        <v>7</v>
      </c>
      <c r="H55" s="64">
        <v>11</v>
      </c>
      <c r="I55" s="64">
        <v>14</v>
      </c>
      <c r="J55" s="64">
        <v>14</v>
      </c>
      <c r="K55" s="64">
        <v>16</v>
      </c>
      <c r="L55" s="64">
        <v>14</v>
      </c>
      <c r="M55" s="65">
        <v>17</v>
      </c>
      <c r="N55" s="63">
        <f t="shared" si="0"/>
        <v>12</v>
      </c>
    </row>
    <row r="56" spans="1:14" ht="12" customHeight="1" x14ac:dyDescent="0.25">
      <c r="A56" s="62" t="str">
        <f>'Pregnant Women Participating'!A56</f>
        <v>Five Sandoval Pueblos, NM</v>
      </c>
      <c r="B56" s="63">
        <v>5</v>
      </c>
      <c r="C56" s="64">
        <v>5</v>
      </c>
      <c r="D56" s="64">
        <v>4</v>
      </c>
      <c r="E56" s="64">
        <v>4</v>
      </c>
      <c r="F56" s="64">
        <v>24</v>
      </c>
      <c r="G56" s="64">
        <v>6</v>
      </c>
      <c r="H56" s="64">
        <v>6</v>
      </c>
      <c r="I56" s="64">
        <v>5</v>
      </c>
      <c r="J56" s="64">
        <v>4</v>
      </c>
      <c r="K56" s="64">
        <v>7</v>
      </c>
      <c r="L56" s="64">
        <v>6</v>
      </c>
      <c r="M56" s="65">
        <v>7</v>
      </c>
      <c r="N56" s="63">
        <f t="shared" si="0"/>
        <v>6.916666666666667</v>
      </c>
    </row>
    <row r="57" spans="1:14" ht="12" customHeight="1" x14ac:dyDescent="0.25">
      <c r="A57" s="62" t="str">
        <f>'Pregnant Women Participating'!A57</f>
        <v>Isleta Pueblo, NM</v>
      </c>
      <c r="B57" s="63">
        <v>50</v>
      </c>
      <c r="C57" s="64">
        <v>58</v>
      </c>
      <c r="D57" s="64">
        <v>57</v>
      </c>
      <c r="E57" s="64">
        <v>52</v>
      </c>
      <c r="F57" s="64">
        <v>51</v>
      </c>
      <c r="G57" s="64">
        <v>51</v>
      </c>
      <c r="H57" s="64">
        <v>50</v>
      </c>
      <c r="I57" s="64">
        <v>48</v>
      </c>
      <c r="J57" s="64">
        <v>37</v>
      </c>
      <c r="K57" s="64">
        <v>36</v>
      </c>
      <c r="L57" s="64">
        <v>35</v>
      </c>
      <c r="M57" s="65">
        <v>30</v>
      </c>
      <c r="N57" s="63">
        <f t="shared" si="0"/>
        <v>46.25</v>
      </c>
    </row>
    <row r="58" spans="1:14" ht="12" customHeight="1" x14ac:dyDescent="0.25">
      <c r="A58" s="62" t="str">
        <f>'Pregnant Women Participating'!A58</f>
        <v>San Felipe Pueblo, NM</v>
      </c>
      <c r="B58" s="63">
        <v>14</v>
      </c>
      <c r="C58" s="64">
        <v>11</v>
      </c>
      <c r="D58" s="64">
        <v>10</v>
      </c>
      <c r="E58" s="64">
        <v>9</v>
      </c>
      <c r="F58" s="64">
        <v>7</v>
      </c>
      <c r="G58" s="64">
        <v>8</v>
      </c>
      <c r="H58" s="64">
        <v>7</v>
      </c>
      <c r="I58" s="64">
        <v>10</v>
      </c>
      <c r="J58" s="64">
        <v>12</v>
      </c>
      <c r="K58" s="64">
        <v>11</v>
      </c>
      <c r="L58" s="64">
        <v>10</v>
      </c>
      <c r="M58" s="65">
        <v>11</v>
      </c>
      <c r="N58" s="63">
        <f t="shared" si="0"/>
        <v>10</v>
      </c>
    </row>
    <row r="59" spans="1:14" ht="12" customHeight="1" x14ac:dyDescent="0.25">
      <c r="A59" s="62" t="str">
        <f>'Pregnant Women Participating'!A59</f>
        <v>Santo Domingo Tribe, NM</v>
      </c>
      <c r="B59" s="63">
        <v>8</v>
      </c>
      <c r="C59" s="64">
        <v>5</v>
      </c>
      <c r="D59" s="64">
        <v>5</v>
      </c>
      <c r="E59" s="64">
        <v>6</v>
      </c>
      <c r="F59" s="64">
        <v>8</v>
      </c>
      <c r="G59" s="64">
        <v>7</v>
      </c>
      <c r="H59" s="64">
        <v>8</v>
      </c>
      <c r="I59" s="64">
        <v>9</v>
      </c>
      <c r="J59" s="64">
        <v>7</v>
      </c>
      <c r="K59" s="64">
        <v>7</v>
      </c>
      <c r="L59" s="64">
        <v>8</v>
      </c>
      <c r="M59" s="65">
        <v>5</v>
      </c>
      <c r="N59" s="63">
        <f t="shared" si="0"/>
        <v>6.916666666666667</v>
      </c>
    </row>
    <row r="60" spans="1:14" ht="12" customHeight="1" x14ac:dyDescent="0.25">
      <c r="A60" s="62" t="str">
        <f>'Pregnant Women Participating'!A60</f>
        <v>Zuni Pueblo, NM</v>
      </c>
      <c r="B60" s="63">
        <v>13</v>
      </c>
      <c r="C60" s="64">
        <v>11</v>
      </c>
      <c r="D60" s="64">
        <v>14</v>
      </c>
      <c r="E60" s="64">
        <v>15</v>
      </c>
      <c r="F60" s="64">
        <v>17</v>
      </c>
      <c r="G60" s="64">
        <v>18</v>
      </c>
      <c r="H60" s="64">
        <v>13</v>
      </c>
      <c r="I60" s="64">
        <v>14</v>
      </c>
      <c r="J60" s="64">
        <v>10</v>
      </c>
      <c r="K60" s="64">
        <v>13</v>
      </c>
      <c r="L60" s="64">
        <v>14</v>
      </c>
      <c r="M60" s="65">
        <v>12</v>
      </c>
      <c r="N60" s="63">
        <f t="shared" si="0"/>
        <v>13.666666666666666</v>
      </c>
    </row>
    <row r="61" spans="1:14" ht="12" customHeight="1" x14ac:dyDescent="0.25">
      <c r="A61" s="62" t="str">
        <f>'Pregnant Women Participating'!A61</f>
        <v>Cherokee Nation, OK</v>
      </c>
      <c r="B61" s="63">
        <v>137</v>
      </c>
      <c r="C61" s="64">
        <v>150</v>
      </c>
      <c r="D61" s="64">
        <v>138</v>
      </c>
      <c r="E61" s="64">
        <v>140</v>
      </c>
      <c r="F61" s="64">
        <v>141</v>
      </c>
      <c r="G61" s="64">
        <v>146</v>
      </c>
      <c r="H61" s="64">
        <v>144</v>
      </c>
      <c r="I61" s="64">
        <v>145</v>
      </c>
      <c r="J61" s="64">
        <v>141</v>
      </c>
      <c r="K61" s="64">
        <v>154</v>
      </c>
      <c r="L61" s="64">
        <v>160</v>
      </c>
      <c r="M61" s="65">
        <v>156</v>
      </c>
      <c r="N61" s="63">
        <f t="shared" si="0"/>
        <v>146</v>
      </c>
    </row>
    <row r="62" spans="1:14" ht="12" customHeight="1" x14ac:dyDescent="0.25">
      <c r="A62" s="62" t="str">
        <f>'Pregnant Women Participating'!A62</f>
        <v>Chickasaw Nation, OK</v>
      </c>
      <c r="B62" s="63">
        <v>120</v>
      </c>
      <c r="C62" s="64">
        <v>95</v>
      </c>
      <c r="D62" s="64">
        <v>91</v>
      </c>
      <c r="E62" s="64">
        <v>94</v>
      </c>
      <c r="F62" s="64">
        <v>97</v>
      </c>
      <c r="G62" s="64">
        <v>87</v>
      </c>
      <c r="H62" s="64">
        <v>86</v>
      </c>
      <c r="I62" s="64">
        <v>98</v>
      </c>
      <c r="J62" s="64">
        <v>102</v>
      </c>
      <c r="K62" s="64">
        <v>114</v>
      </c>
      <c r="L62" s="64">
        <v>114</v>
      </c>
      <c r="M62" s="65">
        <v>107</v>
      </c>
      <c r="N62" s="63">
        <f t="shared" si="0"/>
        <v>100.41666666666667</v>
      </c>
    </row>
    <row r="63" spans="1:14" ht="12" customHeight="1" x14ac:dyDescent="0.25">
      <c r="A63" s="62" t="str">
        <f>'Pregnant Women Participating'!A63</f>
        <v>Choctaw Nation, OK</v>
      </c>
      <c r="B63" s="63">
        <v>110</v>
      </c>
      <c r="C63" s="64">
        <v>98</v>
      </c>
      <c r="D63" s="64">
        <v>99</v>
      </c>
      <c r="E63" s="64">
        <v>98</v>
      </c>
      <c r="F63" s="64">
        <v>96</v>
      </c>
      <c r="G63" s="64">
        <v>99</v>
      </c>
      <c r="H63" s="64">
        <v>95</v>
      </c>
      <c r="I63" s="64">
        <v>104</v>
      </c>
      <c r="J63" s="64">
        <v>102</v>
      </c>
      <c r="K63" s="64">
        <v>110</v>
      </c>
      <c r="L63" s="64">
        <v>116</v>
      </c>
      <c r="M63" s="65">
        <v>109</v>
      </c>
      <c r="N63" s="63">
        <f t="shared" si="0"/>
        <v>103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44</v>
      </c>
      <c r="C64" s="64">
        <v>45</v>
      </c>
      <c r="D64" s="64">
        <v>42</v>
      </c>
      <c r="E64" s="64">
        <v>40</v>
      </c>
      <c r="F64" s="64">
        <v>37</v>
      </c>
      <c r="G64" s="64">
        <v>44</v>
      </c>
      <c r="H64" s="64">
        <v>46</v>
      </c>
      <c r="I64" s="64">
        <v>47</v>
      </c>
      <c r="J64" s="64">
        <v>51</v>
      </c>
      <c r="K64" s="64">
        <v>53</v>
      </c>
      <c r="L64" s="64">
        <v>57</v>
      </c>
      <c r="M64" s="65">
        <v>63</v>
      </c>
      <c r="N64" s="63">
        <f t="shared" si="0"/>
        <v>47.416666666666664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11</v>
      </c>
      <c r="C65" s="64">
        <v>13</v>
      </c>
      <c r="D65" s="64">
        <v>10</v>
      </c>
      <c r="E65" s="64">
        <v>10</v>
      </c>
      <c r="F65" s="64">
        <v>14</v>
      </c>
      <c r="G65" s="64">
        <v>15</v>
      </c>
      <c r="H65" s="64">
        <v>15</v>
      </c>
      <c r="I65" s="64">
        <v>13</v>
      </c>
      <c r="J65" s="64">
        <v>15</v>
      </c>
      <c r="K65" s="64">
        <v>14</v>
      </c>
      <c r="L65" s="64">
        <v>12</v>
      </c>
      <c r="M65" s="65">
        <v>11</v>
      </c>
      <c r="N65" s="63">
        <f t="shared" si="0"/>
        <v>12.75</v>
      </c>
    </row>
    <row r="66" spans="1:14" ht="12" customHeight="1" x14ac:dyDescent="0.25">
      <c r="A66" s="62" t="str">
        <f>'Pregnant Women Participating'!A66</f>
        <v>Muscogee Creek Nation, OK</v>
      </c>
      <c r="B66" s="63">
        <v>32</v>
      </c>
      <c r="C66" s="64">
        <v>35</v>
      </c>
      <c r="D66" s="64">
        <v>33</v>
      </c>
      <c r="E66" s="64">
        <v>27</v>
      </c>
      <c r="F66" s="64">
        <v>26</v>
      </c>
      <c r="G66" s="64">
        <v>25</v>
      </c>
      <c r="H66" s="64">
        <v>26</v>
      </c>
      <c r="I66" s="64">
        <v>25</v>
      </c>
      <c r="J66" s="64">
        <v>28</v>
      </c>
      <c r="K66" s="64">
        <v>30</v>
      </c>
      <c r="L66" s="64">
        <v>42</v>
      </c>
      <c r="M66" s="65">
        <v>35</v>
      </c>
      <c r="N66" s="63">
        <f t="shared" si="0"/>
        <v>30.333333333333332</v>
      </c>
    </row>
    <row r="67" spans="1:14" ht="12" customHeight="1" x14ac:dyDescent="0.25">
      <c r="A67" s="62" t="str">
        <f>'Pregnant Women Participating'!A67</f>
        <v>Osage Tribal Council, OK</v>
      </c>
      <c r="B67" s="63">
        <v>187</v>
      </c>
      <c r="C67" s="64">
        <v>168</v>
      </c>
      <c r="D67" s="64">
        <v>162</v>
      </c>
      <c r="E67" s="64">
        <v>172</v>
      </c>
      <c r="F67" s="64">
        <v>168</v>
      </c>
      <c r="G67" s="64">
        <v>166</v>
      </c>
      <c r="H67" s="64">
        <v>167</v>
      </c>
      <c r="I67" s="64">
        <v>174</v>
      </c>
      <c r="J67" s="64">
        <v>175</v>
      </c>
      <c r="K67" s="64">
        <v>176</v>
      </c>
      <c r="L67" s="64">
        <v>179</v>
      </c>
      <c r="M67" s="65">
        <v>179</v>
      </c>
      <c r="N67" s="63">
        <f t="shared" si="0"/>
        <v>172.75</v>
      </c>
    </row>
    <row r="68" spans="1:14" ht="12" customHeight="1" x14ac:dyDescent="0.25">
      <c r="A68" s="62" t="str">
        <f>'Pregnant Women Participating'!A68</f>
        <v>Otoe-Missouria Tribe, OK</v>
      </c>
      <c r="B68" s="63">
        <v>6</v>
      </c>
      <c r="C68" s="64">
        <v>9</v>
      </c>
      <c r="D68" s="64">
        <v>6</v>
      </c>
      <c r="E68" s="64">
        <v>5</v>
      </c>
      <c r="F68" s="64">
        <v>3</v>
      </c>
      <c r="G68" s="64">
        <v>6</v>
      </c>
      <c r="H68" s="64">
        <v>6</v>
      </c>
      <c r="I68" s="64">
        <v>5</v>
      </c>
      <c r="J68" s="64">
        <v>4</v>
      </c>
      <c r="K68" s="64">
        <v>6</v>
      </c>
      <c r="L68" s="64">
        <v>5</v>
      </c>
      <c r="M68" s="65">
        <v>10</v>
      </c>
      <c r="N68" s="63">
        <f t="shared" si="0"/>
        <v>5.916666666666667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112</v>
      </c>
      <c r="C69" s="64">
        <v>120</v>
      </c>
      <c r="D69" s="64">
        <v>132</v>
      </c>
      <c r="E69" s="64">
        <v>130</v>
      </c>
      <c r="F69" s="64">
        <v>134</v>
      </c>
      <c r="G69" s="64">
        <v>135</v>
      </c>
      <c r="H69" s="64">
        <v>136</v>
      </c>
      <c r="I69" s="64">
        <v>127</v>
      </c>
      <c r="J69" s="64">
        <v>137</v>
      </c>
      <c r="K69" s="64">
        <v>132</v>
      </c>
      <c r="L69" s="64">
        <v>134</v>
      </c>
      <c r="M69" s="65">
        <v>147</v>
      </c>
      <c r="N69" s="63">
        <f t="shared" si="0"/>
        <v>131.33333333333334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113107</v>
      </c>
      <c r="C70" s="68">
        <v>111694</v>
      </c>
      <c r="D70" s="68">
        <v>109407</v>
      </c>
      <c r="E70" s="68">
        <v>110530</v>
      </c>
      <c r="F70" s="68">
        <v>110666</v>
      </c>
      <c r="G70" s="68">
        <v>110928</v>
      </c>
      <c r="H70" s="68">
        <v>110514</v>
      </c>
      <c r="I70" s="68">
        <v>110602</v>
      </c>
      <c r="J70" s="68">
        <v>109645</v>
      </c>
      <c r="K70" s="68">
        <v>110299</v>
      </c>
      <c r="L70" s="68">
        <v>110875</v>
      </c>
      <c r="M70" s="69">
        <v>111438</v>
      </c>
      <c r="N70" s="67">
        <f t="shared" si="0"/>
        <v>110808.75</v>
      </c>
    </row>
    <row r="71" spans="1:14" ht="12" customHeight="1" x14ac:dyDescent="0.25">
      <c r="A71" s="62" t="str">
        <f>'Pregnant Women Participating'!A71</f>
        <v>Colorado</v>
      </c>
      <c r="B71" s="63">
        <v>3899</v>
      </c>
      <c r="C71" s="64">
        <v>3912</v>
      </c>
      <c r="D71" s="64">
        <v>3887</v>
      </c>
      <c r="E71" s="64">
        <v>4000</v>
      </c>
      <c r="F71" s="64">
        <v>4035</v>
      </c>
      <c r="G71" s="64">
        <v>4098</v>
      </c>
      <c r="H71" s="64">
        <v>4156</v>
      </c>
      <c r="I71" s="64">
        <v>4182</v>
      </c>
      <c r="J71" s="64">
        <v>4125</v>
      </c>
      <c r="K71" s="64">
        <v>4136</v>
      </c>
      <c r="L71" s="64">
        <v>4172</v>
      </c>
      <c r="M71" s="65">
        <v>4288</v>
      </c>
      <c r="N71" s="63">
        <f t="shared" si="0"/>
        <v>4074.1666666666665</v>
      </c>
    </row>
    <row r="72" spans="1:14" ht="12" customHeight="1" x14ac:dyDescent="0.25">
      <c r="A72" s="62" t="str">
        <f>'Pregnant Women Participating'!A72</f>
        <v>Kansas</v>
      </c>
      <c r="B72" s="63">
        <v>1952</v>
      </c>
      <c r="C72" s="64">
        <v>2007</v>
      </c>
      <c r="D72" s="64">
        <v>1969</v>
      </c>
      <c r="E72" s="64">
        <v>2037</v>
      </c>
      <c r="F72" s="64">
        <v>2011</v>
      </c>
      <c r="G72" s="64">
        <v>1985</v>
      </c>
      <c r="H72" s="64">
        <v>1928</v>
      </c>
      <c r="I72" s="64">
        <v>2079</v>
      </c>
      <c r="J72" s="64">
        <v>2087</v>
      </c>
      <c r="K72" s="64">
        <v>2149</v>
      </c>
      <c r="L72" s="64">
        <v>2141</v>
      </c>
      <c r="M72" s="65">
        <v>2187</v>
      </c>
      <c r="N72" s="63">
        <f t="shared" si="0"/>
        <v>2044.3333333333333</v>
      </c>
    </row>
    <row r="73" spans="1:14" ht="12" customHeight="1" x14ac:dyDescent="0.25">
      <c r="A73" s="62" t="str">
        <f>'Pregnant Women Participating'!A73</f>
        <v>Missouri</v>
      </c>
      <c r="B73" s="63">
        <v>3336</v>
      </c>
      <c r="C73" s="64">
        <v>3373</v>
      </c>
      <c r="D73" s="64">
        <v>3280</v>
      </c>
      <c r="E73" s="64">
        <v>3311</v>
      </c>
      <c r="F73" s="64">
        <v>3434</v>
      </c>
      <c r="G73" s="64">
        <v>3416</v>
      </c>
      <c r="H73" s="64">
        <v>3422</v>
      </c>
      <c r="I73" s="64">
        <v>3435</v>
      </c>
      <c r="J73" s="64">
        <v>3392</v>
      </c>
      <c r="K73" s="64">
        <v>3399</v>
      </c>
      <c r="L73" s="64">
        <v>3536</v>
      </c>
      <c r="M73" s="65">
        <v>3553</v>
      </c>
      <c r="N73" s="63">
        <f t="shared" si="0"/>
        <v>3407.25</v>
      </c>
    </row>
    <row r="74" spans="1:14" ht="12" customHeight="1" x14ac:dyDescent="0.25">
      <c r="A74" s="62" t="str">
        <f>'Pregnant Women Participating'!A74</f>
        <v>Montana</v>
      </c>
      <c r="B74" s="63">
        <v>471</v>
      </c>
      <c r="C74" s="64">
        <v>480</v>
      </c>
      <c r="D74" s="64">
        <v>462</v>
      </c>
      <c r="E74" s="64">
        <v>488</v>
      </c>
      <c r="F74" s="64">
        <v>463</v>
      </c>
      <c r="G74" s="64">
        <v>484</v>
      </c>
      <c r="H74" s="64">
        <v>458</v>
      </c>
      <c r="I74" s="64">
        <v>464</v>
      </c>
      <c r="J74" s="64">
        <v>484</v>
      </c>
      <c r="K74" s="64">
        <v>491</v>
      </c>
      <c r="L74" s="64">
        <v>454</v>
      </c>
      <c r="M74" s="65">
        <v>450</v>
      </c>
      <c r="N74" s="63">
        <f t="shared" si="0"/>
        <v>470.75</v>
      </c>
    </row>
    <row r="75" spans="1:14" ht="12" customHeight="1" x14ac:dyDescent="0.25">
      <c r="A75" s="62" t="str">
        <f>'Pregnant Women Participating'!A75</f>
        <v>Nebraska</v>
      </c>
      <c r="B75" s="63">
        <v>1813</v>
      </c>
      <c r="C75" s="64">
        <v>1823</v>
      </c>
      <c r="D75" s="64">
        <v>1842</v>
      </c>
      <c r="E75" s="64">
        <v>1841</v>
      </c>
      <c r="F75" s="64">
        <v>1941</v>
      </c>
      <c r="G75" s="64">
        <v>1947</v>
      </c>
      <c r="H75" s="64">
        <v>1896</v>
      </c>
      <c r="I75" s="64">
        <v>1954</v>
      </c>
      <c r="J75" s="64">
        <v>1953</v>
      </c>
      <c r="K75" s="64">
        <v>2008</v>
      </c>
      <c r="L75" s="64">
        <v>2020</v>
      </c>
      <c r="M75" s="65">
        <v>2099</v>
      </c>
      <c r="N75" s="63">
        <f t="shared" si="0"/>
        <v>1928.0833333333333</v>
      </c>
    </row>
    <row r="76" spans="1:14" ht="12" customHeight="1" x14ac:dyDescent="0.25">
      <c r="A76" s="62" t="str">
        <f>'Pregnant Women Participating'!A76</f>
        <v>North Dakota</v>
      </c>
      <c r="B76" s="63">
        <v>363</v>
      </c>
      <c r="C76" s="64">
        <v>381</v>
      </c>
      <c r="D76" s="64">
        <v>378</v>
      </c>
      <c r="E76" s="64">
        <v>363</v>
      </c>
      <c r="F76" s="64">
        <v>387</v>
      </c>
      <c r="G76" s="64">
        <v>384</v>
      </c>
      <c r="H76" s="64">
        <v>393</v>
      </c>
      <c r="I76" s="64">
        <v>410</v>
      </c>
      <c r="J76" s="64">
        <v>401</v>
      </c>
      <c r="K76" s="64">
        <v>423</v>
      </c>
      <c r="L76" s="64">
        <v>448</v>
      </c>
      <c r="M76" s="65">
        <v>440</v>
      </c>
      <c r="N76" s="63">
        <f t="shared" si="0"/>
        <v>397.58333333333331</v>
      </c>
    </row>
    <row r="77" spans="1:14" ht="12" customHeight="1" x14ac:dyDescent="0.25">
      <c r="A77" s="62" t="str">
        <f>'Pregnant Women Participating'!A77</f>
        <v>South Dakota</v>
      </c>
      <c r="B77" s="63">
        <v>592</v>
      </c>
      <c r="C77" s="64">
        <v>585</v>
      </c>
      <c r="D77" s="64">
        <v>545</v>
      </c>
      <c r="E77" s="64">
        <v>567</v>
      </c>
      <c r="F77" s="64">
        <v>556</v>
      </c>
      <c r="G77" s="64">
        <v>572</v>
      </c>
      <c r="H77" s="64">
        <v>594</v>
      </c>
      <c r="I77" s="64">
        <v>633</v>
      </c>
      <c r="J77" s="64">
        <v>640</v>
      </c>
      <c r="K77" s="64">
        <v>641</v>
      </c>
      <c r="L77" s="64">
        <v>651</v>
      </c>
      <c r="M77" s="65">
        <v>655</v>
      </c>
      <c r="N77" s="63">
        <f t="shared" si="0"/>
        <v>602.58333333333337</v>
      </c>
    </row>
    <row r="78" spans="1:14" ht="12" customHeight="1" x14ac:dyDescent="0.25">
      <c r="A78" s="62" t="str">
        <f>'Pregnant Women Participating'!A78</f>
        <v>Wyoming</v>
      </c>
      <c r="B78" s="63">
        <v>209</v>
      </c>
      <c r="C78" s="64">
        <v>220</v>
      </c>
      <c r="D78" s="64">
        <v>212</v>
      </c>
      <c r="E78" s="64">
        <v>216</v>
      </c>
      <c r="F78" s="64">
        <v>218</v>
      </c>
      <c r="G78" s="64">
        <v>204</v>
      </c>
      <c r="H78" s="64">
        <v>189</v>
      </c>
      <c r="I78" s="64">
        <v>192</v>
      </c>
      <c r="J78" s="64">
        <v>191</v>
      </c>
      <c r="K78" s="64">
        <v>186</v>
      </c>
      <c r="L78" s="64">
        <v>192</v>
      </c>
      <c r="M78" s="65">
        <v>194</v>
      </c>
      <c r="N78" s="63">
        <f t="shared" si="0"/>
        <v>201.91666666666666</v>
      </c>
    </row>
    <row r="79" spans="1:14" ht="12" customHeight="1" x14ac:dyDescent="0.25">
      <c r="A79" s="62" t="str">
        <f>'Pregnant Women Participating'!A79</f>
        <v>Ute Mountain Ute Tribe, CO</v>
      </c>
      <c r="B79" s="63">
        <v>7</v>
      </c>
      <c r="C79" s="64">
        <v>9</v>
      </c>
      <c r="D79" s="64">
        <v>11</v>
      </c>
      <c r="E79" s="64">
        <v>10</v>
      </c>
      <c r="F79" s="64">
        <v>10</v>
      </c>
      <c r="G79" s="64">
        <v>11</v>
      </c>
      <c r="H79" s="64">
        <v>13</v>
      </c>
      <c r="I79" s="64">
        <v>12</v>
      </c>
      <c r="J79" s="64">
        <v>10</v>
      </c>
      <c r="K79" s="64">
        <v>11</v>
      </c>
      <c r="L79" s="64">
        <v>8</v>
      </c>
      <c r="M79" s="65">
        <v>7</v>
      </c>
      <c r="N79" s="63">
        <f t="shared" si="0"/>
        <v>9.9166666666666661</v>
      </c>
    </row>
    <row r="80" spans="1:14" ht="12" customHeight="1" x14ac:dyDescent="0.25">
      <c r="A80" s="62" t="str">
        <f>'Pregnant Women Participating'!A80</f>
        <v>Omaha Sioux, NE</v>
      </c>
      <c r="B80" s="63">
        <v>12</v>
      </c>
      <c r="C80" s="64">
        <v>4</v>
      </c>
      <c r="D80" s="64">
        <v>4</v>
      </c>
      <c r="E80" s="64">
        <v>6</v>
      </c>
      <c r="F80" s="64">
        <v>7</v>
      </c>
      <c r="G80" s="64">
        <v>8</v>
      </c>
      <c r="H80" s="64">
        <v>6</v>
      </c>
      <c r="I80" s="64">
        <v>4</v>
      </c>
      <c r="J80" s="64">
        <v>3</v>
      </c>
      <c r="K80" s="64">
        <v>5</v>
      </c>
      <c r="L80" s="64">
        <v>6</v>
      </c>
      <c r="M80" s="65">
        <v>6</v>
      </c>
      <c r="N80" s="63">
        <f t="shared" si="0"/>
        <v>5.916666666666667</v>
      </c>
    </row>
    <row r="81" spans="1:14" ht="12" customHeight="1" x14ac:dyDescent="0.25">
      <c r="A81" s="62" t="str">
        <f>'Pregnant Women Participating'!A81</f>
        <v>Santee Sioux, NE</v>
      </c>
      <c r="B81" s="63">
        <v>2</v>
      </c>
      <c r="C81" s="64">
        <v>1</v>
      </c>
      <c r="D81" s="64">
        <v>1</v>
      </c>
      <c r="E81" s="64">
        <v>1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5">
        <v>0</v>
      </c>
      <c r="N81" s="63">
        <f t="shared" si="0"/>
        <v>0.41666666666666669</v>
      </c>
    </row>
    <row r="82" spans="1:14" ht="12" customHeight="1" x14ac:dyDescent="0.25">
      <c r="A82" s="62" t="str">
        <f>'Pregnant Women Participating'!A82</f>
        <v>Winnebago Tribe, NE</v>
      </c>
      <c r="B82" s="63">
        <v>6</v>
      </c>
      <c r="C82" s="64">
        <v>4</v>
      </c>
      <c r="D82" s="64">
        <v>1</v>
      </c>
      <c r="E82" s="64">
        <v>1</v>
      </c>
      <c r="F82" s="64">
        <v>1</v>
      </c>
      <c r="G82" s="64">
        <v>1</v>
      </c>
      <c r="H82" s="64">
        <v>2</v>
      </c>
      <c r="I82" s="64">
        <v>1</v>
      </c>
      <c r="J82" s="64">
        <v>1</v>
      </c>
      <c r="K82" s="64">
        <v>2</v>
      </c>
      <c r="L82" s="64">
        <v>2</v>
      </c>
      <c r="M82" s="65">
        <v>2</v>
      </c>
      <c r="N82" s="63">
        <f t="shared" si="0"/>
        <v>2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10</v>
      </c>
      <c r="C83" s="64">
        <v>3</v>
      </c>
      <c r="D83" s="64">
        <v>3</v>
      </c>
      <c r="E83" s="64">
        <v>7</v>
      </c>
      <c r="F83" s="64">
        <v>6</v>
      </c>
      <c r="G83" s="64">
        <v>2</v>
      </c>
      <c r="H83" s="64">
        <v>2</v>
      </c>
      <c r="I83" s="64">
        <v>2</v>
      </c>
      <c r="J83" s="64">
        <v>4</v>
      </c>
      <c r="K83" s="64">
        <v>4</v>
      </c>
      <c r="L83" s="64">
        <v>3</v>
      </c>
      <c r="M83" s="65">
        <v>1</v>
      </c>
      <c r="N83" s="63">
        <f t="shared" si="0"/>
        <v>3.9166666666666665</v>
      </c>
    </row>
    <row r="84" spans="1:14" ht="12" customHeight="1" x14ac:dyDescent="0.25">
      <c r="A84" s="62" t="str">
        <f>'Pregnant Women Participating'!A84</f>
        <v>Three Affiliated Tribes, ND</v>
      </c>
      <c r="B84" s="63">
        <v>4</v>
      </c>
      <c r="C84" s="64">
        <v>5</v>
      </c>
      <c r="D84" s="64">
        <v>4</v>
      </c>
      <c r="E84" s="64">
        <v>3</v>
      </c>
      <c r="F84" s="64">
        <v>2</v>
      </c>
      <c r="G84" s="64">
        <v>1</v>
      </c>
      <c r="H84" s="64">
        <v>1</v>
      </c>
      <c r="I84" s="64">
        <v>1</v>
      </c>
      <c r="J84" s="64">
        <v>2</v>
      </c>
      <c r="K84" s="64">
        <v>2</v>
      </c>
      <c r="L84" s="64">
        <v>4</v>
      </c>
      <c r="M84" s="65">
        <v>4</v>
      </c>
      <c r="N84" s="63">
        <f t="shared" si="0"/>
        <v>2.75</v>
      </c>
    </row>
    <row r="85" spans="1:14" ht="12" customHeight="1" x14ac:dyDescent="0.25">
      <c r="A85" s="62" t="str">
        <f>'Pregnant Women Participating'!A85</f>
        <v>Cheyenne River Sioux, SD</v>
      </c>
      <c r="B85" s="63">
        <v>17</v>
      </c>
      <c r="C85" s="64">
        <v>11</v>
      </c>
      <c r="D85" s="64">
        <v>6</v>
      </c>
      <c r="E85" s="64">
        <v>7</v>
      </c>
      <c r="F85" s="64">
        <v>6</v>
      </c>
      <c r="G85" s="64">
        <v>5</v>
      </c>
      <c r="H85" s="64">
        <v>4</v>
      </c>
      <c r="I85" s="64">
        <v>4</v>
      </c>
      <c r="J85" s="64">
        <v>4</v>
      </c>
      <c r="K85" s="64">
        <v>5</v>
      </c>
      <c r="L85" s="64">
        <v>5</v>
      </c>
      <c r="M85" s="65">
        <v>8</v>
      </c>
      <c r="N85" s="63">
        <f t="shared" si="0"/>
        <v>6.833333333333333</v>
      </c>
    </row>
    <row r="86" spans="1:14" ht="12" customHeight="1" x14ac:dyDescent="0.25">
      <c r="A86" s="62" t="str">
        <f>'Pregnant Women Participating'!A86</f>
        <v>Rosebud Sioux, SD</v>
      </c>
      <c r="B86" s="63">
        <v>32</v>
      </c>
      <c r="C86" s="64">
        <v>38</v>
      </c>
      <c r="D86" s="64">
        <v>24</v>
      </c>
      <c r="E86" s="64">
        <v>23</v>
      </c>
      <c r="F86" s="64">
        <v>24</v>
      </c>
      <c r="G86" s="64">
        <v>23</v>
      </c>
      <c r="H86" s="64">
        <v>23</v>
      </c>
      <c r="I86" s="64">
        <v>28</v>
      </c>
      <c r="J86" s="64">
        <v>34</v>
      </c>
      <c r="K86" s="64">
        <v>32</v>
      </c>
      <c r="L86" s="64">
        <v>29</v>
      </c>
      <c r="M86" s="65">
        <v>29</v>
      </c>
      <c r="N86" s="63">
        <f t="shared" si="0"/>
        <v>28.25</v>
      </c>
    </row>
    <row r="87" spans="1:14" ht="12" customHeight="1" x14ac:dyDescent="0.25">
      <c r="A87" s="62" t="str">
        <f>'Pregnant Women Participating'!A87</f>
        <v>Northern Arapahoe, WY</v>
      </c>
      <c r="B87" s="63">
        <v>19</v>
      </c>
      <c r="C87" s="64">
        <v>16</v>
      </c>
      <c r="D87" s="64">
        <v>15</v>
      </c>
      <c r="E87" s="64">
        <v>11</v>
      </c>
      <c r="F87" s="64">
        <v>10</v>
      </c>
      <c r="G87" s="64">
        <v>10</v>
      </c>
      <c r="H87" s="64">
        <v>12</v>
      </c>
      <c r="I87" s="64">
        <v>11</v>
      </c>
      <c r="J87" s="64">
        <v>10</v>
      </c>
      <c r="K87" s="64">
        <v>8</v>
      </c>
      <c r="L87" s="64">
        <v>8</v>
      </c>
      <c r="M87" s="65">
        <v>10</v>
      </c>
      <c r="N87" s="63">
        <f t="shared" si="0"/>
        <v>11.666666666666666</v>
      </c>
    </row>
    <row r="88" spans="1:14" ht="12" customHeight="1" x14ac:dyDescent="0.25">
      <c r="A88" s="62" t="str">
        <f>'Pregnant Women Participating'!A88</f>
        <v>Shoshone Tribe, WY</v>
      </c>
      <c r="B88" s="63">
        <v>1</v>
      </c>
      <c r="C88" s="64">
        <v>1</v>
      </c>
      <c r="D88" s="64">
        <v>1</v>
      </c>
      <c r="E88" s="64">
        <v>1</v>
      </c>
      <c r="F88" s="64">
        <v>0</v>
      </c>
      <c r="G88" s="64">
        <v>1</v>
      </c>
      <c r="H88" s="64">
        <v>2</v>
      </c>
      <c r="I88" s="64">
        <v>3</v>
      </c>
      <c r="J88" s="64">
        <v>4</v>
      </c>
      <c r="K88" s="64">
        <v>3</v>
      </c>
      <c r="L88" s="64">
        <v>3</v>
      </c>
      <c r="M88" s="65">
        <v>3</v>
      </c>
      <c r="N88" s="63">
        <f t="shared" si="0"/>
        <v>1.9166666666666667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12745</v>
      </c>
      <c r="C89" s="68">
        <v>12873</v>
      </c>
      <c r="D89" s="68">
        <v>12645</v>
      </c>
      <c r="E89" s="68">
        <v>12893</v>
      </c>
      <c r="F89" s="68">
        <v>13111</v>
      </c>
      <c r="G89" s="68">
        <v>13152</v>
      </c>
      <c r="H89" s="68">
        <v>13101</v>
      </c>
      <c r="I89" s="68">
        <v>13415</v>
      </c>
      <c r="J89" s="68">
        <v>13345</v>
      </c>
      <c r="K89" s="68">
        <v>13505</v>
      </c>
      <c r="L89" s="68">
        <v>13682</v>
      </c>
      <c r="M89" s="69">
        <v>13936</v>
      </c>
      <c r="N89" s="67">
        <f t="shared" si="0"/>
        <v>13200.25</v>
      </c>
    </row>
    <row r="90" spans="1:14" ht="12" customHeight="1" x14ac:dyDescent="0.25">
      <c r="A90" s="71" t="str">
        <f>'Pregnant Women Participating'!A90</f>
        <v>Alaska</v>
      </c>
      <c r="B90" s="63">
        <v>685</v>
      </c>
      <c r="C90" s="64">
        <v>672</v>
      </c>
      <c r="D90" s="64">
        <v>650</v>
      </c>
      <c r="E90" s="64">
        <v>665</v>
      </c>
      <c r="F90" s="64">
        <v>650</v>
      </c>
      <c r="G90" s="64">
        <v>662</v>
      </c>
      <c r="H90" s="64">
        <v>667</v>
      </c>
      <c r="I90" s="64">
        <v>662</v>
      </c>
      <c r="J90" s="64">
        <v>640</v>
      </c>
      <c r="K90" s="64">
        <v>654</v>
      </c>
      <c r="L90" s="64">
        <v>656</v>
      </c>
      <c r="M90" s="65">
        <v>659</v>
      </c>
      <c r="N90" s="63">
        <f t="shared" si="0"/>
        <v>660.16666666666663</v>
      </c>
    </row>
    <row r="91" spans="1:14" ht="12" customHeight="1" x14ac:dyDescent="0.25">
      <c r="A91" s="71" t="str">
        <f>'Pregnant Women Participating'!A91</f>
        <v>American Samoa</v>
      </c>
      <c r="B91" s="63">
        <v>297</v>
      </c>
      <c r="C91" s="64">
        <v>294</v>
      </c>
      <c r="D91" s="64">
        <v>301</v>
      </c>
      <c r="E91" s="64">
        <v>313</v>
      </c>
      <c r="F91" s="64">
        <v>318</v>
      </c>
      <c r="G91" s="64">
        <v>312</v>
      </c>
      <c r="H91" s="64">
        <v>313</v>
      </c>
      <c r="I91" s="64">
        <v>316</v>
      </c>
      <c r="J91" s="64">
        <v>336</v>
      </c>
      <c r="K91" s="64">
        <v>319</v>
      </c>
      <c r="L91" s="64">
        <v>311</v>
      </c>
      <c r="M91" s="65">
        <v>318</v>
      </c>
      <c r="N91" s="63">
        <f t="shared" si="0"/>
        <v>312.33333333333331</v>
      </c>
    </row>
    <row r="92" spans="1:14" ht="12" customHeight="1" x14ac:dyDescent="0.25">
      <c r="A92" s="71" t="str">
        <f>'Pregnant Women Participating'!A92</f>
        <v>California</v>
      </c>
      <c r="B92" s="63">
        <v>44663</v>
      </c>
      <c r="C92" s="64">
        <v>44288</v>
      </c>
      <c r="D92" s="64">
        <v>44222</v>
      </c>
      <c r="E92" s="64">
        <v>45322</v>
      </c>
      <c r="F92" s="64">
        <v>44972</v>
      </c>
      <c r="G92" s="64">
        <v>45009</v>
      </c>
      <c r="H92" s="64">
        <v>45306</v>
      </c>
      <c r="I92" s="64">
        <v>45411</v>
      </c>
      <c r="J92" s="64">
        <v>44703</v>
      </c>
      <c r="K92" s="64">
        <v>45614</v>
      </c>
      <c r="L92" s="64">
        <v>46101</v>
      </c>
      <c r="M92" s="65">
        <v>46243</v>
      </c>
      <c r="N92" s="63">
        <f t="shared" si="0"/>
        <v>45154.5</v>
      </c>
    </row>
    <row r="93" spans="1:14" ht="12" customHeight="1" x14ac:dyDescent="0.25">
      <c r="A93" s="71" t="str">
        <f>'Pregnant Women Participating'!A93</f>
        <v>Guam</v>
      </c>
      <c r="B93" s="63">
        <v>320</v>
      </c>
      <c r="C93" s="64">
        <v>345</v>
      </c>
      <c r="D93" s="64">
        <v>359</v>
      </c>
      <c r="E93" s="64">
        <v>357</v>
      </c>
      <c r="F93" s="64">
        <v>348</v>
      </c>
      <c r="G93" s="64">
        <v>360</v>
      </c>
      <c r="H93" s="64">
        <v>362</v>
      </c>
      <c r="I93" s="64">
        <v>366</v>
      </c>
      <c r="J93" s="64">
        <v>337</v>
      </c>
      <c r="K93" s="64">
        <v>342</v>
      </c>
      <c r="L93" s="64">
        <v>326</v>
      </c>
      <c r="M93" s="65">
        <v>337</v>
      </c>
      <c r="N93" s="63">
        <f t="shared" si="0"/>
        <v>346.58333333333331</v>
      </c>
    </row>
    <row r="94" spans="1:14" ht="12" customHeight="1" x14ac:dyDescent="0.25">
      <c r="A94" s="71" t="str">
        <f>'Pregnant Women Participating'!A94</f>
        <v>Hawaii</v>
      </c>
      <c r="B94" s="63">
        <v>1339</v>
      </c>
      <c r="C94" s="64">
        <v>1367</v>
      </c>
      <c r="D94" s="64">
        <v>1299</v>
      </c>
      <c r="E94" s="64">
        <v>1322</v>
      </c>
      <c r="F94" s="64">
        <v>1310</v>
      </c>
      <c r="G94" s="64">
        <v>1301</v>
      </c>
      <c r="H94" s="64">
        <v>1295</v>
      </c>
      <c r="I94" s="64">
        <v>1333</v>
      </c>
      <c r="J94" s="64">
        <v>1298</v>
      </c>
      <c r="K94" s="64">
        <v>1280</v>
      </c>
      <c r="L94" s="64">
        <v>1264</v>
      </c>
      <c r="M94" s="65">
        <v>1226</v>
      </c>
      <c r="N94" s="63">
        <f t="shared" si="0"/>
        <v>1302.8333333333333</v>
      </c>
    </row>
    <row r="95" spans="1:14" ht="12" customHeight="1" x14ac:dyDescent="0.25">
      <c r="A95" s="71" t="str">
        <f>'Pregnant Women Participating'!A95</f>
        <v>Idaho</v>
      </c>
      <c r="B95" s="63">
        <v>1342</v>
      </c>
      <c r="C95" s="64">
        <v>1364</v>
      </c>
      <c r="D95" s="64">
        <v>1355</v>
      </c>
      <c r="E95" s="64">
        <v>1383</v>
      </c>
      <c r="F95" s="64">
        <v>1369</v>
      </c>
      <c r="G95" s="64">
        <v>1359</v>
      </c>
      <c r="H95" s="64">
        <v>1380</v>
      </c>
      <c r="I95" s="64">
        <v>1435</v>
      </c>
      <c r="J95" s="64">
        <v>1411</v>
      </c>
      <c r="K95" s="64">
        <v>1441</v>
      </c>
      <c r="L95" s="64">
        <v>1447</v>
      </c>
      <c r="M95" s="65">
        <v>1469</v>
      </c>
      <c r="N95" s="63">
        <f t="shared" si="0"/>
        <v>1396.25</v>
      </c>
    </row>
    <row r="96" spans="1:14" ht="12" customHeight="1" x14ac:dyDescent="0.25">
      <c r="A96" s="71" t="str">
        <f>'Pregnant Women Participating'!A96</f>
        <v>Nevada</v>
      </c>
      <c r="B96" s="63">
        <v>2739</v>
      </c>
      <c r="C96" s="64">
        <v>2839</v>
      </c>
      <c r="D96" s="64">
        <v>2930</v>
      </c>
      <c r="E96" s="64">
        <v>2983</v>
      </c>
      <c r="F96" s="64">
        <v>2986</v>
      </c>
      <c r="G96" s="64">
        <v>2986</v>
      </c>
      <c r="H96" s="64">
        <v>3036</v>
      </c>
      <c r="I96" s="64">
        <v>3052</v>
      </c>
      <c r="J96" s="64">
        <v>3013</v>
      </c>
      <c r="K96" s="64">
        <v>3043</v>
      </c>
      <c r="L96" s="64">
        <v>3046</v>
      </c>
      <c r="M96" s="65">
        <v>3140</v>
      </c>
      <c r="N96" s="63">
        <f t="shared" si="0"/>
        <v>2982.75</v>
      </c>
    </row>
    <row r="97" spans="1:14" ht="12" customHeight="1" x14ac:dyDescent="0.25">
      <c r="A97" s="71" t="str">
        <f>'Pregnant Women Participating'!A97</f>
        <v>Oregon</v>
      </c>
      <c r="B97" s="63">
        <v>1852</v>
      </c>
      <c r="C97" s="64">
        <v>1828</v>
      </c>
      <c r="D97" s="64">
        <v>1800</v>
      </c>
      <c r="E97" s="64">
        <v>1805</v>
      </c>
      <c r="F97" s="64">
        <v>1833</v>
      </c>
      <c r="G97" s="64">
        <v>1894</v>
      </c>
      <c r="H97" s="64">
        <v>1868</v>
      </c>
      <c r="I97" s="64">
        <v>1876</v>
      </c>
      <c r="J97" s="64">
        <v>1876</v>
      </c>
      <c r="K97" s="64">
        <v>1928</v>
      </c>
      <c r="L97" s="64">
        <v>1943</v>
      </c>
      <c r="M97" s="65">
        <v>1985</v>
      </c>
      <c r="N97" s="63">
        <f t="shared" si="0"/>
        <v>1874</v>
      </c>
    </row>
    <row r="98" spans="1:14" ht="12" customHeight="1" x14ac:dyDescent="0.25">
      <c r="A98" s="71" t="str">
        <f>'Pregnant Women Participating'!A98</f>
        <v>Washington</v>
      </c>
      <c r="B98" s="63">
        <v>6075</v>
      </c>
      <c r="C98" s="64">
        <v>6082</v>
      </c>
      <c r="D98" s="64">
        <v>6022</v>
      </c>
      <c r="E98" s="64">
        <v>6052</v>
      </c>
      <c r="F98" s="64">
        <v>6163</v>
      </c>
      <c r="G98" s="64">
        <v>6313</v>
      </c>
      <c r="H98" s="64">
        <v>6327</v>
      </c>
      <c r="I98" s="64">
        <v>6431</v>
      </c>
      <c r="J98" s="64">
        <v>6312</v>
      </c>
      <c r="K98" s="64">
        <v>6438</v>
      </c>
      <c r="L98" s="64">
        <v>6610</v>
      </c>
      <c r="M98" s="65">
        <v>6547</v>
      </c>
      <c r="N98" s="63">
        <f t="shared" si="0"/>
        <v>6281</v>
      </c>
    </row>
    <row r="99" spans="1:14" ht="12" customHeight="1" x14ac:dyDescent="0.25">
      <c r="A99" s="71" t="str">
        <f>'Pregnant Women Participating'!A99</f>
        <v>Northern Marianas</v>
      </c>
      <c r="B99" s="63">
        <v>137</v>
      </c>
      <c r="C99" s="64">
        <v>139</v>
      </c>
      <c r="D99" s="64">
        <v>141</v>
      </c>
      <c r="E99" s="64">
        <v>129</v>
      </c>
      <c r="F99" s="64">
        <v>141</v>
      </c>
      <c r="G99" s="64">
        <v>146</v>
      </c>
      <c r="H99" s="64">
        <v>141</v>
      </c>
      <c r="I99" s="64">
        <v>138</v>
      </c>
      <c r="J99" s="64">
        <v>141</v>
      </c>
      <c r="K99" s="64">
        <v>140</v>
      </c>
      <c r="L99" s="64">
        <v>120</v>
      </c>
      <c r="M99" s="65">
        <v>127</v>
      </c>
      <c r="N99" s="63">
        <f t="shared" si="0"/>
        <v>136.66666666666666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12</v>
      </c>
      <c r="C100" s="64">
        <v>14</v>
      </c>
      <c r="D100" s="64">
        <v>17</v>
      </c>
      <c r="E100" s="64">
        <v>16</v>
      </c>
      <c r="F100" s="64">
        <v>13</v>
      </c>
      <c r="G100" s="64">
        <v>15</v>
      </c>
      <c r="H100" s="64">
        <v>11</v>
      </c>
      <c r="I100" s="64">
        <v>14</v>
      </c>
      <c r="J100" s="64">
        <v>11</v>
      </c>
      <c r="K100" s="64">
        <v>16</v>
      </c>
      <c r="L100" s="64">
        <v>15</v>
      </c>
      <c r="M100" s="65">
        <v>14</v>
      </c>
      <c r="N100" s="63">
        <f t="shared" si="0"/>
        <v>14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59461</v>
      </c>
      <c r="C101" s="68">
        <v>59232</v>
      </c>
      <c r="D101" s="68">
        <v>59096</v>
      </c>
      <c r="E101" s="68">
        <v>60347</v>
      </c>
      <c r="F101" s="68">
        <v>60103</v>
      </c>
      <c r="G101" s="68">
        <v>60357</v>
      </c>
      <c r="H101" s="68">
        <v>60706</v>
      </c>
      <c r="I101" s="68">
        <v>61034</v>
      </c>
      <c r="J101" s="68">
        <v>60078</v>
      </c>
      <c r="K101" s="68">
        <v>61215</v>
      </c>
      <c r="L101" s="68">
        <v>61839</v>
      </c>
      <c r="M101" s="69">
        <v>62065</v>
      </c>
      <c r="N101" s="67">
        <f t="shared" si="0"/>
        <v>60461.083333333336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389012</v>
      </c>
      <c r="C102" s="74">
        <v>386934</v>
      </c>
      <c r="D102" s="74">
        <v>382511</v>
      </c>
      <c r="E102" s="74">
        <v>388691</v>
      </c>
      <c r="F102" s="74">
        <v>390123</v>
      </c>
      <c r="G102" s="74">
        <v>394644</v>
      </c>
      <c r="H102" s="74">
        <v>392911</v>
      </c>
      <c r="I102" s="74">
        <v>395151</v>
      </c>
      <c r="J102" s="74">
        <v>391167</v>
      </c>
      <c r="K102" s="74">
        <v>396425</v>
      </c>
      <c r="L102" s="74">
        <v>400631</v>
      </c>
      <c r="M102" s="75">
        <v>403277</v>
      </c>
      <c r="N102" s="73">
        <f t="shared" si="0"/>
        <v>392623.08333333331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Raymond Packer</cp:lastModifiedBy>
  <cp:lastPrinted>2007-07-12T20:45:57Z</cp:lastPrinted>
  <dcterms:created xsi:type="dcterms:W3CDTF">2003-03-31T18:32:09Z</dcterms:created>
  <dcterms:modified xsi:type="dcterms:W3CDTF">2025-05-23T18:09:16Z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