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rapac\Documents\Just Saying That\Consulting\GCO\Program Sources\Medicaid and CHIP\State CHIP Documents\"/>
    </mc:Choice>
  </mc:AlternateContent>
  <xr:revisionPtr revIDLastSave="0" documentId="13_ncr:1_{A7F3E673-45F9-429D-A363-7159D7A8D953}" xr6:coauthVersionLast="47" xr6:coauthVersionMax="47" xr10:uidLastSave="{00000000-0000-0000-0000-000000000000}"/>
  <bookViews>
    <workbookView xWindow="1044" yWindow="24" windowWidth="21672" windowHeight="11580" xr2:uid="{00000000-000D-0000-FFFF-FFFF00000000}"/>
  </bookViews>
  <sheets>
    <sheet name="Appendix E Premiums 2022" sheetId="1" r:id="rId1"/>
    <sheet name="Premium Calcs" sheetId="2" r:id="rId2"/>
    <sheet name="CHIP Premiums" sheetId="4" r:id="rId3"/>
    <sheet name="FPIG" sheetId="3" r:id="rId4"/>
  </sheets>
  <externalReferences>
    <externalReference r:id="rId5"/>
  </externalReferences>
  <definedNames>
    <definedName name="ActiveState">[1]Calc1!$C$3</definedName>
    <definedName name="Adjusted_Gross_Income" localSheetId="2">[1]Calc1!$N$26:INDEX([1]Calc1!$N$26:$HF$26,COUNTIF([1]Calc1!$N$26:$HF$26,”&lt;&gt;”&amp;””))</definedName>
    <definedName name="Adjusted_Gross_Income">[1]Calc1!$N$26:INDEX([1]Calc1!$N$26:$HF$26,COUNTIF([1]Calc1!$N$26:$HF$26,”&lt;&gt;”&amp;””))</definedName>
    <definedName name="AgeAdult">[1]Lists!$F$10:$F$59</definedName>
    <definedName name="AgeChild">[1]Lists!$H$10:$H$33</definedName>
    <definedName name="CCA_RateCategoryEntireCol" localSheetId="2">INDEX([1]!CCA_RateCategory[#Data],,'CHIP Premiums'!CCA_RateCategoryStateColNum)</definedName>
    <definedName name="CCA_RateCategoryEntireCol">INDEX([1]!CCA_RateCategory[#Data],,CCA_RateCategoryStateColNum)</definedName>
    <definedName name="CCA_RateCategoryLookup" localSheetId="2">INDEX([1]!CCA_RateCategory[#Data],1,'CHIP Premiums'!CCA_RateCategoryStateColNum):INDEX([1]!CCA_RateCategory[#Data],COUNTA('CHIP Premiums'!CCA_RateCategoryEntireCol),'CHIP Premiums'!CCA_RateCategoryStateColNum)</definedName>
    <definedName name="CCA_RateCategoryLookup">INDEX([1]!CCA_RateCategory[#Data],1,CCA_RateCategoryStateColNum):INDEX([1]!CCA_RateCategory[#Data],COUNTA(CCA_RateCategoryEntireCol),CCA_RateCategoryStateColNum)</definedName>
    <definedName name="CCA_RateCategoryStateColNum" localSheetId="2">MATCH([0]!InputStateName,[1]!CCA_RateCategory[#Headers],0)</definedName>
    <definedName name="CCA_RateCategoryStateColNum">MATCH(InputStateName,[1]!CCA_RateCategory[#Headers],0)</definedName>
    <definedName name="CCA_RateCategoryStatesEntireCol" localSheetId="2">INDEX([1]!CCA_RateCategoryStates[#Data],,'CHIP Premiums'!CCA_RateCategoryStatesStateColNum)</definedName>
    <definedName name="CCA_RateCategoryStatesEntireCol">INDEX([1]!CCA_RateCategoryStates[#Data],,CCA_RateCategoryStatesStateColNum)</definedName>
    <definedName name="CCA_RateCategoryStatesLookup" localSheetId="2">INDEX([1]!CCA_RateCategoryStates[#Data],1,'CHIP Premiums'!CCA_RateCategoryStatesStateColNum):INDEX([1]!CCA_RateCategoryStates[#Data],COUNTA('CHIP Premiums'!CCA_RateCategoryStatesEntireCol),'CHIP Premiums'!CCA_RateCategoryStatesStateColNum)</definedName>
    <definedName name="CCA_RateCategoryStatesLookup">INDEX([1]!CCA_RateCategoryStates[#Data],1,CCA_RateCategoryStatesStateColNum):INDEX([1]!CCA_RateCategoryStates[#Data],COUNTA(CCA_RateCategoryStatesEntireCol),CCA_RateCategoryStatesStateColNum)</definedName>
    <definedName name="CCA_RateCategoryStatesStateColNum" localSheetId="2">MATCH([0]!InputStateName,[1]!CCA_RateCategoryStates[#Headers],0)</definedName>
    <definedName name="CCA_RateCategoryStatesStateColNum">MATCH(InputStateName,[1]!CCA_RateCategoryStates[#Headers],0)</definedName>
    <definedName name="CCA_SettingsEntireCol" localSheetId="2">INDEX([1]!CCA_Settings[#Data],,'CHIP Premiums'!CCA_SettingsStateColNum)</definedName>
    <definedName name="CCA_SettingsEntireCol">INDEX([1]!CCA_Settings[#Data],,CCA_SettingsStateColNum)</definedName>
    <definedName name="CCA_SettingsLookup" localSheetId="2">INDEX([1]!CCA_Settings[#Data],1,'CHIP Premiums'!CCA_SettingsStateColNum):INDEX([1]!CCA_Settings[#Data],COUNTA('CHIP Premiums'!CCA_SettingsEntireCol),'CHIP Premiums'!CCA_SettingsStateColNum)</definedName>
    <definedName name="CCA_SettingsLookup">INDEX([1]!CCA_Settings[#Data],1,CCA_SettingsStateColNum):INDEX([1]!CCA_Settings[#Data],COUNTA(CCA_SettingsEntireCol),CCA_SettingsStateColNum)</definedName>
    <definedName name="CCA_SettingsStateColNum" localSheetId="2">MATCH([0]!InputStateName,[1]!CCA_Settings[#Headers],0)</definedName>
    <definedName name="CCA_SettingsStateColNum">MATCH(InputStateName,[1]!CCA_Settings[#Headers],0)</definedName>
    <definedName name="CCA_SettingsStatesEntireCol" localSheetId="2">INDEX([1]!CCA_SettingsStates[#Data],,'CHIP Premiums'!CCA_SettingsStatesStateColNum)</definedName>
    <definedName name="CCA_SettingsStatesEntireCol">INDEX([1]!CCA_SettingsStates[#Data],,CCA_SettingsStatesStateColNum)</definedName>
    <definedName name="CCA_SettingsStatesLookup" localSheetId="2">INDEX([1]!CCA_SettingsStates[#Data],1,'CHIP Premiums'!CCA_SettingsStatesStateColNum):INDEX([1]!CCA_SettingsStates[#Data],COUNTA('CHIP Premiums'!CCA_SettingsStatesEntireCol),'CHIP Premiums'!CCA_SettingsStatesStateColNum)</definedName>
    <definedName name="CCA_SettingsStatesLookup">INDEX([1]!CCA_SettingsStates[#Data],1,CCA_SettingsStatesStateColNum):INDEX([1]!CCA_SettingsStates[#Data],COUNTA(CCA_SettingsStatesEntireCol),CCA_SettingsStatesStateColNum)</definedName>
    <definedName name="CCA_SettingsStatesStateColNum" localSheetId="2">MATCH([0]!InputStateName,[1]!CCA_SettingsStates[#Headers],0)</definedName>
    <definedName name="CCA_SettingsStatesStateColNum">MATCH(InputStateName,[1]!CCA_SettingsStates[#Headers],0)</definedName>
    <definedName name="CompareAlabamaOutputComboCashAssistance" localSheetId="2">CompareAlabamaOutputTANF + CompareAlabamaOutputSSI +CompareAlabamaOutputLIHEAP</definedName>
    <definedName name="CompareAlabamaOutputComboCashAssistance">CompareAlabamaOutputTANF + CompareAlabamaOutputSSI +CompareAlabamaOutputLIHEAP</definedName>
    <definedName name="CompareAlabamaOutputComboFoodAssistance" localSheetId="2">CompareAlabamaOutputSNAP + CompareAlabamaOutputWIC + CompareAlabamaOutputSubsidizedSchoolMeals</definedName>
    <definedName name="CompareAlabamaOutputComboFoodAssistance">CompareAlabamaOutputSNAP + CompareAlabamaOutputWIC + CompareAlabamaOutputSubsidizedSchoolMeals</definedName>
    <definedName name="CompareAlabamaOutputComboMedicalAssistance" localSheetId="2">CompareAlabamaOutputMedicaid + CompareAlabamaOutputCHIP + CompareAlabamaOutputHIXPTC</definedName>
    <definedName name="CompareAlabamaOutputComboMedicalAssistance">CompareAlabamaOutputMedicaid + CompareAlabamaOutputCHIP + CompareAlabamaOutputHIXPTC</definedName>
    <definedName name="CompareAlabamaOutputComboNetEarnings" localSheetId="2">CompareAlabamaAdjusted_Gross_Income - CompareAlabamaOutputFICA - CompareAlabamaOutputFedTax - CompareAlabamaOutputStateTax</definedName>
    <definedName name="CompareAlabamaOutputComboNetEarnings">CompareAlabamaAdjusted_Gross_Income - CompareAlabamaOutputFICA - CompareAlabamaOutputFedTax - CompareAlabamaOutputStateTax</definedName>
    <definedName name="CompareAlabamaOutputComboRefundableTaxCredits" localSheetId="2">CompareAlabamaOutputEITC + CompareAlabamaOutputACTC + CompareAlabamaOutputStateEITC + CompareAlabamaOutputCTC</definedName>
    <definedName name="CompareAlabamaOutputComboRefundableTaxCredits">CompareAlabamaOutputEITC + CompareAlabamaOutputACTC + CompareAlabamaOutputStateEITC + CompareAlabamaOutputCTC</definedName>
    <definedName name="CompareAlabamaOutputMedicaidAndCHIP" localSheetId="2">CompareAlabamaOutputMedicaid + CompareAlabamaOutputCHIP</definedName>
    <definedName name="CompareAlabamaOutputMedicaidAndCHIP">CompareAlabamaOutputMedicaid + CompareAlabamaOutputCHIP</definedName>
    <definedName name="CompareAlabamaOutputStackPlusCashAssistance" localSheetId="2">'CHIP Premiums'!CompareAlabamaOutputStackPlusRefundableTaxCredits + 'CHIP Premiums'!CompareAlabamaOutputComboCashAssistance</definedName>
    <definedName name="CompareAlabamaOutputStackPlusCashAssistance">CompareAlabamaOutputStackPlusRefundableTaxCredits + CompareAlabamaOutputComboCashAssistance</definedName>
    <definedName name="CompareAlabamaOutputStackPlusChildCareFinal" localSheetId="2">'CHIP Premiums'!CompareAlabamaOutputStackPlusMedicalAssistance + CompareAlabamaOutputChildCareSubsidyFinal</definedName>
    <definedName name="CompareAlabamaOutputStackPlusChildCareFinal">CompareAlabamaOutputStackPlusMedicalAssistance + CompareAlabamaOutputChildCareSubsidyFinal</definedName>
    <definedName name="CompareAlabamaOutputStackPlusFoodAssistance" localSheetId="2">'CHIP Premiums'!CompareAlabamaOutputStackPlusCashAssistance + 'CHIP Premiums'!CompareAlabamaOutputComboFoodAssistance</definedName>
    <definedName name="CompareAlabamaOutputStackPlusFoodAssistance">CompareAlabamaOutputStackPlusCashAssistance + CompareAlabamaOutputComboFoodAssistance</definedName>
    <definedName name="CompareAlabamaOutputStackPlusHIXPTC" localSheetId="2">'CHIP Premiums'!CompareAlabamaOutputStackPlusMedicaidAndCHIP + CompareAlabamaOutputHIXPTC</definedName>
    <definedName name="CompareAlabamaOutputStackPlusHIXPTC">CompareAlabamaOutputStackPlusMedicaidAndCHIP + CompareAlabamaOutputHIXPTC</definedName>
    <definedName name="CompareAlabamaOutputStackPlusMedicaidAndCHIP" localSheetId="2">'CHIP Premiums'!CompareAlabamaOutputStackPlusFoodAssistance + CompareAlabamaOutputMedicaid + CompareAlabamaOutputCHIP</definedName>
    <definedName name="CompareAlabamaOutputStackPlusMedicaidAndCHIP">CompareAlabamaOutputStackPlusFoodAssistance + CompareAlabamaOutputMedicaid + CompareAlabamaOutputCHIP</definedName>
    <definedName name="CompareAlabamaOutputStackPlusMedicalAssistance" localSheetId="2">'CHIP Premiums'!CompareAlabamaOutputStackPlusFoodAssistance + 'CHIP Premiums'!CompareAlabamaOutputComboMedicalAssistance</definedName>
    <definedName name="CompareAlabamaOutputStackPlusMedicalAssistance">CompareAlabamaOutputStackPlusFoodAssistance + CompareAlabamaOutputComboMedicalAssistance</definedName>
    <definedName name="CompareAlabamaOutputStackPlusRefundableTaxCredits" localSheetId="2">'CHIP Premiums'!CompareAlabamaOutputComboNetEarnings+'CHIP Premiums'!CompareAlabamaOutputComboRefundableTaxCredits</definedName>
    <definedName name="CompareAlabamaOutputStackPlusRefundableTaxCredits">CompareAlabamaOutputComboNetEarnings+CompareAlabamaOutputComboRefundableTaxCredits</definedName>
    <definedName name="CompareAlabamaOutputStackPlusSec8Entry" localSheetId="2">'CHIP Premiums'!CompareAlabamaOutputStackPlusChildCareFinal + CompareAlabamaOutputSec8Entry</definedName>
    <definedName name="CompareAlabamaOutputStackPlusSec8Entry">CompareAlabamaOutputStackPlusChildCareFinal + CompareAlabamaOutputSec8Entry</definedName>
    <definedName name="CompareAlabamaOutputStackPlusSec8Entry_Graph" localSheetId="2">'CHIP Premiums'!CompareAlabamaOutputStackPlusChildCareFinal + CompareAlabamaOutputSec8Final</definedName>
    <definedName name="CompareAlabamaOutputStackPlusSec8Entry_Graph">CompareAlabamaOutputStackPlusChildCareFinal + CompareAlabamaOutputSec8Final</definedName>
    <definedName name="CompareAlabamaOutputStackPlusSec8Extended" localSheetId="2">'CHIP Premiums'!CompareAlabamaOutputStackPlusSec8Entry + CompareAlabamaOutputSec8Extended</definedName>
    <definedName name="CompareAlabamaOutputStackPlusSec8Extended">CompareAlabamaOutputStackPlusSec8Entry + CompareAlabamaOutputSec8Extended</definedName>
    <definedName name="CompareFloridaOutputComboCashAssistance" localSheetId="2">CompareFloridaOutputTANF + CompareFloridaOutputSSI +CompareFloridaOutputLIHEAP</definedName>
    <definedName name="CompareFloridaOutputComboCashAssistance">CompareFloridaOutputTANF + CompareFloridaOutputSSI +CompareFloridaOutputLIHEAP</definedName>
    <definedName name="CompareFloridaOutputComboFoodAssistance" localSheetId="2">CompareFloridaOutputSNAP + CompareFloridaOutputWIC + CompareFloridaOutputSubsidizedSchoolMeals</definedName>
    <definedName name="CompareFloridaOutputComboFoodAssistance">CompareFloridaOutputSNAP + CompareFloridaOutputWIC + CompareFloridaOutputSubsidizedSchoolMeals</definedName>
    <definedName name="CompareFloridaOutputComboMedicalAssistance" localSheetId="2">CompareFloridaOutputMedicaid + CompareFloridaOutputCHIP + CompareFloridaOutputHIXPTC</definedName>
    <definedName name="CompareFloridaOutputComboMedicalAssistance">CompareFloridaOutputMedicaid + CompareFloridaOutputCHIP + CompareFloridaOutputHIXPTC</definedName>
    <definedName name="CompareFloridaOutputComboNetEarnings" localSheetId="2">CompareFloridaAdjusted_Gross_Income - CompareFloridaOutputFICA - CompareFloridaOutputFedTax - CompareFloridaOutputStateTax</definedName>
    <definedName name="CompareFloridaOutputComboNetEarnings">CompareFloridaAdjusted_Gross_Income - CompareFloridaOutputFICA - CompareFloridaOutputFedTax - CompareFloridaOutputStateTax</definedName>
    <definedName name="CompareFloridaOutputComboRefundableTaxCredits" localSheetId="2">CompareFloridaOutputEITC + CompareFloridaOutputACTC + CompareFloridaOutputStateEITC + CompareFloridaOutputCTC</definedName>
    <definedName name="CompareFloridaOutputComboRefundableTaxCredits">CompareFloridaOutputEITC + CompareFloridaOutputACTC + CompareFloridaOutputStateEITC + CompareFloridaOutputCTC</definedName>
    <definedName name="CompareFloridaOutputMedicaidAndCHIP" localSheetId="2">CompareFloridaOutputMedicaid + CompareFloridaOutputCHIP</definedName>
    <definedName name="CompareFloridaOutputMedicaidAndCHIP">CompareFloridaOutputMedicaid + CompareFloridaOutputCHIP</definedName>
    <definedName name="CompareFloridaOutputStackPlusCashAssistance" localSheetId="2">'CHIP Premiums'!CompareFloridaOutputStackPlusRefundableTaxCredits + 'CHIP Premiums'!CompareFloridaOutputComboCashAssistance</definedName>
    <definedName name="CompareFloridaOutputStackPlusCashAssistance">CompareFloridaOutputStackPlusRefundableTaxCredits + CompareFloridaOutputComboCashAssistance</definedName>
    <definedName name="CompareFloridaOutputStackPlusChildCareFinal" localSheetId="2">'CHIP Premiums'!CompareFloridaOutputStackPlusMedicalAssistance + CompareFloridaOutputChildCareSubsidyFinal</definedName>
    <definedName name="CompareFloridaOutputStackPlusChildCareFinal">CompareFloridaOutputStackPlusMedicalAssistance + CompareFloridaOutputChildCareSubsidyFinal</definedName>
    <definedName name="CompareFloridaOutputStackPlusFoodAssistance" localSheetId="2">'CHIP Premiums'!CompareFloridaOutputStackPlusCashAssistance + 'CHIP Premiums'!CompareFloridaOutputComboFoodAssistance</definedName>
    <definedName name="CompareFloridaOutputStackPlusFoodAssistance">CompareFloridaOutputStackPlusCashAssistance + CompareFloridaOutputComboFoodAssistance</definedName>
    <definedName name="CompareFloridaOutputStackPlusHIXPTC" localSheetId="2">'CHIP Premiums'!CompareFloridaOutputStackPlusMedicaidAndCHIP + CompareFloridaOutputHIXPTC</definedName>
    <definedName name="CompareFloridaOutputStackPlusHIXPTC">CompareFloridaOutputStackPlusMedicaidAndCHIP + CompareFloridaOutputHIXPTC</definedName>
    <definedName name="CompareFloridaOutputStackPlusMedicaidAndCHIP" localSheetId="2">'CHIP Premiums'!CompareFloridaOutputStackPlusFoodAssistance + CompareFloridaOutputMedicaid + CompareFloridaOutputCHIP</definedName>
    <definedName name="CompareFloridaOutputStackPlusMedicaidAndCHIP">CompareFloridaOutputStackPlusFoodAssistance + CompareFloridaOutputMedicaid + CompareFloridaOutputCHIP</definedName>
    <definedName name="CompareFloridaOutputStackPlusMedicalAssistance" localSheetId="2">'CHIP Premiums'!CompareFloridaOutputStackPlusFoodAssistance + 'CHIP Premiums'!CompareFloridaOutputComboMedicalAssistance</definedName>
    <definedName name="CompareFloridaOutputStackPlusMedicalAssistance">CompareFloridaOutputStackPlusFoodAssistance + CompareFloridaOutputComboMedicalAssistance</definedName>
    <definedName name="CompareFloridaOutputStackPlusRefundableTaxCredits" localSheetId="2">'CHIP Premiums'!CompareFloridaOutputComboNetEarnings+'CHIP Premiums'!CompareFloridaOutputComboRefundableTaxCredits</definedName>
    <definedName name="CompareFloridaOutputStackPlusRefundableTaxCredits">CompareFloridaOutputComboNetEarnings+CompareFloridaOutputComboRefundableTaxCredits</definedName>
    <definedName name="CompareFloridaOutputStackPlusSec8Entry" localSheetId="2">'CHIP Premiums'!CompareFloridaOutputStackPlusChildCareFinal + CompareFloridaOutputSec8Entry</definedName>
    <definedName name="CompareFloridaOutputStackPlusSec8Entry">CompareFloridaOutputStackPlusChildCareFinal + CompareFloridaOutputSec8Entry</definedName>
    <definedName name="CompareFloridaOutputStackPlusSec8Entry_Graph" localSheetId="2">'CHIP Premiums'!CompareFloridaOutputStackPlusChildCareFinal + CompareFloridaOutputSec8Final</definedName>
    <definedName name="CompareFloridaOutputStackPlusSec8Entry_Graph">CompareFloridaOutputStackPlusChildCareFinal + CompareFloridaOutputSec8Final</definedName>
    <definedName name="CompareFloridaOutputStackPlusSec8Extended" localSheetId="2">'CHIP Premiums'!CompareFloridaOutputStackPlusSec8Entry + CompareFloridaOutputSec8Extended</definedName>
    <definedName name="CompareFloridaOutputStackPlusSec8Extended">CompareFloridaOutputStackPlusSec8Entry + CompareFloridaOutputSec8Extended</definedName>
    <definedName name="CompareGeorgiaOutputComboCashAssistance" localSheetId="2">CompareGeorgiaOutputTANF + CompareGeorgiaOutputSSI +CompareGeorgiaOutputLIHEAP</definedName>
    <definedName name="CompareGeorgiaOutputComboCashAssistance">CompareGeorgiaOutputTANF + CompareGeorgiaOutputSSI +CompareGeorgiaOutputLIHEAP</definedName>
    <definedName name="CompareGeorgiaOutputComboFoodAssistance" localSheetId="2">CompareGeorgiaOutputSNAP + CompareGeorgiaOutputWIC + CompareGeorgiaOutputSubsidizedSchoolMeals</definedName>
    <definedName name="CompareGeorgiaOutputComboFoodAssistance">CompareGeorgiaOutputSNAP + CompareGeorgiaOutputWIC + CompareGeorgiaOutputSubsidizedSchoolMeals</definedName>
    <definedName name="CompareGeorgiaOutputComboMedicalAssistance" localSheetId="2">CompareGeorgiaOutputMedicaid + CompareGeorgiaOutputCHIP + CompareGeorgiaOutputHIXPTC</definedName>
    <definedName name="CompareGeorgiaOutputComboMedicalAssistance">CompareGeorgiaOutputMedicaid + CompareGeorgiaOutputCHIP + CompareGeorgiaOutputHIXPTC</definedName>
    <definedName name="CompareGeorgiaOutputComboNetEarnings" localSheetId="2">CompareGeorgiaAdjusted_Gross_Income - CompareGeorgiaOutputFICA - CompareGeorgiaOutputFedTax - CompareGeorgiaOutputStateTax</definedName>
    <definedName name="CompareGeorgiaOutputComboNetEarnings">CompareGeorgiaAdjusted_Gross_Income - CompareGeorgiaOutputFICA - CompareGeorgiaOutputFedTax - CompareGeorgiaOutputStateTax</definedName>
    <definedName name="CompareGeorgiaOutputComboRefundableTaxCredits" localSheetId="2">CompareGeorgiaOutputEITC + CompareGeorgiaOutputACTC + CompareGeorgiaOutputStateEITC + CompareGeorgiaOutputCTC</definedName>
    <definedName name="CompareGeorgiaOutputComboRefundableTaxCredits">CompareGeorgiaOutputEITC + CompareGeorgiaOutputACTC + CompareGeorgiaOutputStateEITC + CompareGeorgiaOutputCTC</definedName>
    <definedName name="CompareGeorgiaOutputMedicaidAndCHIP" localSheetId="2">CompareGeorgiaOutputMedicaid + CompareGeorgiaOutputCHIP</definedName>
    <definedName name="CompareGeorgiaOutputMedicaidAndCHIP">CompareGeorgiaOutputMedicaid + CompareGeorgiaOutputCHIP</definedName>
    <definedName name="CompareGeorgiaOutputStackPlusCashAssistance" localSheetId="2">'CHIP Premiums'!CompareGeorgiaOutputStackPlusRefundableTaxCredits + 'CHIP Premiums'!CompareGeorgiaOutputComboCashAssistance</definedName>
    <definedName name="CompareGeorgiaOutputStackPlusCashAssistance">CompareGeorgiaOutputStackPlusRefundableTaxCredits + CompareGeorgiaOutputComboCashAssistance</definedName>
    <definedName name="CompareGeorgiaOutputStackPlusChildCareFinal" localSheetId="2">'CHIP Premiums'!CompareGeorgiaOutputStackPlusMedicalAssistance + CompareGeorgiaOutputChildCareSubsidyFinal</definedName>
    <definedName name="CompareGeorgiaOutputStackPlusChildCareFinal">CompareGeorgiaOutputStackPlusMedicalAssistance + CompareGeorgiaOutputChildCareSubsidyFinal</definedName>
    <definedName name="CompareGeorgiaOutputStackPlusFoodAssistance" localSheetId="2">'CHIP Premiums'!CompareGeorgiaOutputStackPlusCashAssistance + 'CHIP Premiums'!CompareGeorgiaOutputComboFoodAssistance</definedName>
    <definedName name="CompareGeorgiaOutputStackPlusFoodAssistance">CompareGeorgiaOutputStackPlusCashAssistance + CompareGeorgiaOutputComboFoodAssistance</definedName>
    <definedName name="CompareGeorgiaOutputStackPlusHIXPTC" localSheetId="2">'CHIP Premiums'!CompareGeorgiaOutputStackPlusMedicaidAndCHIP + CompareGeorgiaOutputHIXPTC</definedName>
    <definedName name="CompareGeorgiaOutputStackPlusHIXPTC">CompareGeorgiaOutputStackPlusMedicaidAndCHIP + CompareGeorgiaOutputHIXPTC</definedName>
    <definedName name="CompareGeorgiaOutputStackPlusMedicaidAndCHIP" localSheetId="2">'CHIP Premiums'!CompareGeorgiaOutputStackPlusFoodAssistance + CompareGeorgiaOutputMedicaid + CompareGeorgiaOutputCHIP</definedName>
    <definedName name="CompareGeorgiaOutputStackPlusMedicaidAndCHIP">CompareGeorgiaOutputStackPlusFoodAssistance + CompareGeorgiaOutputMedicaid + CompareGeorgiaOutputCHIP</definedName>
    <definedName name="CompareGeorgiaOutputStackPlusMedicalAssistance" localSheetId="2">'CHIP Premiums'!CompareGeorgiaOutputStackPlusFoodAssistance + 'CHIP Premiums'!CompareGeorgiaOutputComboMedicalAssistance</definedName>
    <definedName name="CompareGeorgiaOutputStackPlusMedicalAssistance">CompareGeorgiaOutputStackPlusFoodAssistance + CompareGeorgiaOutputComboMedicalAssistance</definedName>
    <definedName name="CompareGeorgiaOutputStackPlusRefundableTaxCredits" localSheetId="2">'CHIP Premiums'!CompareGeorgiaOutputComboNetEarnings+'CHIP Premiums'!CompareGeorgiaOutputComboRefundableTaxCredits</definedName>
    <definedName name="CompareGeorgiaOutputStackPlusRefundableTaxCredits">CompareGeorgiaOutputComboNetEarnings+CompareGeorgiaOutputComboRefundableTaxCredits</definedName>
    <definedName name="CompareGeorgiaOutputStackPlusSec8Entry" localSheetId="2">'CHIP Premiums'!CompareGeorgiaOutputStackPlusChildCareFinal + CompareGeorgiaOutputSec8Entry</definedName>
    <definedName name="CompareGeorgiaOutputStackPlusSec8Entry">CompareGeorgiaOutputStackPlusChildCareFinal + CompareGeorgiaOutputSec8Entry</definedName>
    <definedName name="CompareGeorgiaOutputStackPlusSec8Entry_Graph" localSheetId="2">'CHIP Premiums'!CompareGeorgiaOutputStackPlusChildCareFinal + CompareGeorgiaOutputSec8Final</definedName>
    <definedName name="CompareGeorgiaOutputStackPlusSec8Entry_Graph">CompareGeorgiaOutputStackPlusChildCareFinal + CompareGeorgiaOutputSec8Final</definedName>
    <definedName name="CompareGeorgiaOutputStackPlusSec8Extended" localSheetId="2">'CHIP Premiums'!CompareGeorgiaOutputStackPlusSec8Entry + CompareGeorgiaOutputSec8Extended</definedName>
    <definedName name="CompareGeorgiaOutputStackPlusSec8Extended">CompareGeorgiaOutputStackPlusSec8Entry + CompareGeorgiaOutputSec8Extended</definedName>
    <definedName name="CompareLouisianaOutputComboCashAssistance" localSheetId="2">CompareLouisianaOutputTANF + CompareLouisianaOutputSSI + CompareLouisianaOutputLIHEAP</definedName>
    <definedName name="CompareLouisianaOutputComboCashAssistance">CompareLouisianaOutputTANF + CompareLouisianaOutputSSI + CompareLouisianaOutputLIHEAP</definedName>
    <definedName name="CompareLouisianaOutputComboFoodAssistance" localSheetId="2">CompareLouisianaOutputSNAP + CompareLouisianaOutputWIC + CompareLouisianaOutputSubsidizedSchoolMeals</definedName>
    <definedName name="CompareLouisianaOutputComboFoodAssistance">CompareLouisianaOutputSNAP + CompareLouisianaOutputWIC + CompareLouisianaOutputSubsidizedSchoolMeals</definedName>
    <definedName name="CompareLouisianaOutputComboMedicalAssistance" localSheetId="2">CompareLouisianaOutputMedicaid + CompareLouisianaOutputCHIP + CompareLouisianaOutputHIXPTC</definedName>
    <definedName name="CompareLouisianaOutputComboMedicalAssistance">CompareLouisianaOutputMedicaid + CompareLouisianaOutputCHIP + CompareLouisianaOutputHIXPTC</definedName>
    <definedName name="CompareLouisianaOutputComboNetEarnings" localSheetId="2">CompareLouisianaAdjusted_Gross_Income - CompareLouisianaOutputFICA - CompareLouisianaOutputFedTax - CompareLouisianaOutputStateTax</definedName>
    <definedName name="CompareLouisianaOutputComboNetEarnings">CompareLouisianaAdjusted_Gross_Income - CompareLouisianaOutputFICA - CompareLouisianaOutputFedTax - CompareLouisianaOutputStateTax</definedName>
    <definedName name="CompareLouisianaOutputComboRefundableTaxCredits" localSheetId="2">CompareLouisianaOutputEITC + CompareLouisianaOutputACTC + CompareLouisianaOutputStateEITC + CompareLouisianaOutputCTC</definedName>
    <definedName name="CompareLouisianaOutputComboRefundableTaxCredits">CompareLouisianaOutputEITC + CompareLouisianaOutputACTC + CompareLouisianaOutputStateEITC + CompareLouisianaOutputCTC</definedName>
    <definedName name="CompareLouisianaOutputMedicaidAndCHIP" localSheetId="2">CompareLouisianaOutputMedicaid + CompareLouisianaOutputCHIP</definedName>
    <definedName name="CompareLouisianaOutputMedicaidAndCHIP">CompareLouisianaOutputMedicaid + CompareLouisianaOutputCHIP</definedName>
    <definedName name="CompareLouisianaOutputStackPlusCashAssistance" localSheetId="2">'CHIP Premiums'!CompareLouisianaOutputStackPlusRefundableTaxCredits + 'CHIP Premiums'!CompareLouisianaOutputComboCashAssistance</definedName>
    <definedName name="CompareLouisianaOutputStackPlusCashAssistance">CompareLouisianaOutputStackPlusRefundableTaxCredits + CompareLouisianaOutputComboCashAssistance</definedName>
    <definedName name="CompareLouisianaOutputStackPlusChildCareFinal" localSheetId="2">'CHIP Premiums'!CompareLouisianaOutputStackPlusMedicalAssistance + CompareLouisianaOutputChildCareSubsidyFinal</definedName>
    <definedName name="CompareLouisianaOutputStackPlusChildCareFinal">CompareLouisianaOutputStackPlusMedicalAssistance + CompareLouisianaOutputChildCareSubsidyFinal</definedName>
    <definedName name="CompareLouisianaOutputStackPlusFoodAssistance" localSheetId="2">'CHIP Premiums'!CompareLouisianaOutputStackPlusCashAssistance + 'CHIP Premiums'!CompareLouisianaOutputComboFoodAssistance</definedName>
    <definedName name="CompareLouisianaOutputStackPlusFoodAssistance">CompareLouisianaOutputStackPlusCashAssistance + CompareLouisianaOutputComboFoodAssistance</definedName>
    <definedName name="CompareLouisianaOutputStackPlusHIXPTC" localSheetId="2">'CHIP Premiums'!CompareLouisianaOutputStackPlusMedicaidAndCHIP + CompareLouisianaOutputHIXPTC</definedName>
    <definedName name="CompareLouisianaOutputStackPlusHIXPTC">CompareLouisianaOutputStackPlusMedicaidAndCHIP + CompareLouisianaOutputHIXPTC</definedName>
    <definedName name="CompareLouisianaOutputStackPlusMedicaidAndCHIP" localSheetId="2">'CHIP Premiums'!CompareLouisianaOutputStackPlusFoodAssistance + CompareLouisianaOutputMedicaid + CompareLouisianaOutputCHIP</definedName>
    <definedName name="CompareLouisianaOutputStackPlusMedicaidAndCHIP">CompareLouisianaOutputStackPlusFoodAssistance + CompareLouisianaOutputMedicaid + CompareLouisianaOutputCHIP</definedName>
    <definedName name="CompareLouisianaOutputStackPlusMedicalAssistance" localSheetId="2">'CHIP Premiums'!CompareLouisianaOutputStackPlusFoodAssistance + 'CHIP Premiums'!CompareLouisianaOutputComboMedicalAssistance</definedName>
    <definedName name="CompareLouisianaOutputStackPlusMedicalAssistance">CompareLouisianaOutputStackPlusFoodAssistance + CompareLouisianaOutputComboMedicalAssistance</definedName>
    <definedName name="CompareLouisianaOutputStackPlusRefundableTaxCredits" localSheetId="2">'CHIP Premiums'!CompareLouisianaOutputComboNetEarnings+'CHIP Premiums'!CompareLouisianaOutputComboRefundableTaxCredits</definedName>
    <definedName name="CompareLouisianaOutputStackPlusRefundableTaxCredits">CompareLouisianaOutputComboNetEarnings+CompareLouisianaOutputComboRefundableTaxCredits</definedName>
    <definedName name="CompareLouisianaOutputStackPlusSec8Entry" localSheetId="2">'CHIP Premiums'!CompareLouisianaOutputStackPlusChildCareFinal + CompareLouisianaOutputSec8Entry</definedName>
    <definedName name="CompareLouisianaOutputStackPlusSec8Entry">CompareLouisianaOutputStackPlusChildCareFinal + CompareLouisianaOutputSec8Entry</definedName>
    <definedName name="CompareLouisianaOutputStackPlusSec8Entry_Graph" localSheetId="2">'CHIP Premiums'!CompareLouisianaOutputStackPlusChildCareFinal + CompareLouisianaOutputSec8Final</definedName>
    <definedName name="CompareLouisianaOutputStackPlusSec8Entry_Graph">CompareLouisianaOutputStackPlusChildCareFinal + CompareLouisianaOutputSec8Final</definedName>
    <definedName name="CompareLouisianaOutputStackPlusSec8Extended" localSheetId="2">'CHIP Premiums'!CompareLouisianaOutputStackPlusSec8Entry + CompareLouisianaOutputSec8Extended</definedName>
    <definedName name="CompareLouisianaOutputStackPlusSec8Extended">CompareLouisianaOutputStackPlusSec8Entry + CompareLouisianaOutputSec8Extended</definedName>
    <definedName name="CompareMississippiOutputComboCashAssistance" localSheetId="2">CompareMississippiOutputTANF + CompareMississippiOutputSSI + CompareMississippiOutputLIHEAP</definedName>
    <definedName name="CompareMississippiOutputComboCashAssistance">CompareMississippiOutputTANF + CompareMississippiOutputSSI + CompareMississippiOutputLIHEAP</definedName>
    <definedName name="CompareMississippiOutputComboFoodAssistance" localSheetId="2">CompareMississippiOutputSNAP + CompareMississippiOutputWIC + CompareMississippiOutputSubsidizedSchoolMeals</definedName>
    <definedName name="CompareMississippiOutputComboFoodAssistance">CompareMississippiOutputSNAP + CompareMississippiOutputWIC + CompareMississippiOutputSubsidizedSchoolMeals</definedName>
    <definedName name="CompareMississippiOutputComboMedicalAssistance" localSheetId="2">CompareMississippiOutputMedicaid + CompareMississippiOutputCHIP + CompareMississippiOutputHIXPTC</definedName>
    <definedName name="CompareMississippiOutputComboMedicalAssistance">CompareMississippiOutputMedicaid + CompareMississippiOutputCHIP + CompareMississippiOutputHIXPTC</definedName>
    <definedName name="CompareMississippiOutputComboNetEarnings" localSheetId="2">CompareMississippiAdjusted_Gross_Income - CompareMississippiOutputFICA - CompareMississippiOutputFedTax - CompareMississippiOutputStateTax</definedName>
    <definedName name="CompareMississippiOutputComboNetEarnings">CompareMississippiAdjusted_Gross_Income - CompareMississippiOutputFICA - CompareMississippiOutputFedTax - CompareMississippiOutputStateTax</definedName>
    <definedName name="CompareMississippiOutputComboRefundableTaxCredits" localSheetId="2">CompareMississippiOutputEITC + CompareMississippiOutputACTC + CompareMississippiOutputStateEITC + CompareMississippiOutputCTC</definedName>
    <definedName name="CompareMississippiOutputComboRefundableTaxCredits">CompareMississippiOutputEITC + CompareMississippiOutputACTC + CompareMississippiOutputStateEITC + CompareMississippiOutputCTC</definedName>
    <definedName name="CompareMississippiOutputMedicaidAndCHIP" localSheetId="2">CompareMississippiOutputMedicaid + CompareMississippiOutputCHIP</definedName>
    <definedName name="CompareMississippiOutputMedicaidAndCHIP">CompareMississippiOutputMedicaid + CompareMississippiOutputCHIP</definedName>
    <definedName name="CompareMississippiOutputStackPlusCashAssistance" localSheetId="2">'CHIP Premiums'!CompareMississippiOutputStackPlusRefundableTaxCredits + 'CHIP Premiums'!CompareMississippiOutputComboCashAssistance</definedName>
    <definedName name="CompareMississippiOutputStackPlusCashAssistance">CompareMississippiOutputStackPlusRefundableTaxCredits + CompareMississippiOutputComboCashAssistance</definedName>
    <definedName name="CompareMississippiOutputStackPlusChildCareFinal" localSheetId="2">'CHIP Premiums'!CompareMississippiOutputStackPlusMedicalAssistance + CompareMississippiOutputChildCareSubsidyFinal</definedName>
    <definedName name="CompareMississippiOutputStackPlusChildCareFinal">CompareMississippiOutputStackPlusMedicalAssistance + CompareMississippiOutputChildCareSubsidyFinal</definedName>
    <definedName name="CompareMississippiOutputStackPlusFoodAssistance" localSheetId="2">'CHIP Premiums'!CompareMississippiOutputStackPlusCashAssistance + 'CHIP Premiums'!CompareMississippiOutputComboFoodAssistance</definedName>
    <definedName name="CompareMississippiOutputStackPlusFoodAssistance">CompareMississippiOutputStackPlusCashAssistance + CompareMississippiOutputComboFoodAssistance</definedName>
    <definedName name="CompareMississippiOutputStackPlusHIXPTC" localSheetId="2">'CHIP Premiums'!CompareMississippiOutputStackPlusMedicaidAndCHIP + CompareMississippiOutputHIXPTC</definedName>
    <definedName name="CompareMississippiOutputStackPlusHIXPTC">CompareMississippiOutputStackPlusMedicaidAndCHIP + CompareMississippiOutputHIXPTC</definedName>
    <definedName name="CompareMississippiOutputStackPlusMedicaidAndCHIP" localSheetId="2">'CHIP Premiums'!CompareMississippiOutputStackPlusFoodAssistance + CompareMississippiOutputMedicaid + CompareMississippiOutputCHIP</definedName>
    <definedName name="CompareMississippiOutputStackPlusMedicaidAndCHIP">CompareMississippiOutputStackPlusFoodAssistance + CompareMississippiOutputMedicaid + CompareMississippiOutputCHIP</definedName>
    <definedName name="CompareMississippiOutputStackPlusMedicalAssistance" localSheetId="2">'CHIP Premiums'!CompareMississippiOutputStackPlusFoodAssistance + 'CHIP Premiums'!CompareMississippiOutputComboMedicalAssistance</definedName>
    <definedName name="CompareMississippiOutputStackPlusMedicalAssistance">CompareMississippiOutputStackPlusFoodAssistance + CompareMississippiOutputComboMedicalAssistance</definedName>
    <definedName name="CompareMississippiOutputStackPlusRefundableTaxCredits" localSheetId="2">'CHIP Premiums'!CompareMississippiOutputComboNetEarnings+'CHIP Premiums'!CompareMississippiOutputComboRefundableTaxCredits</definedName>
    <definedName name="CompareMississippiOutputStackPlusRefundableTaxCredits">CompareMississippiOutputComboNetEarnings+CompareMississippiOutputComboRefundableTaxCredits</definedName>
    <definedName name="CompareMississippiOutputStackPlusSec8Entry" localSheetId="2">'CHIP Premiums'!CompareMississippiOutputStackPlusChildCareFinal + CompareMississippiOutputSec8Entry</definedName>
    <definedName name="CompareMississippiOutputStackPlusSec8Entry">CompareMississippiOutputStackPlusChildCareFinal + CompareMississippiOutputSec8Entry</definedName>
    <definedName name="CompareMississippiOutputStackPlusSec8Entry_Graph" localSheetId="2">'CHIP Premiums'!CompareMississippiOutputStackPlusChildCareFinal + CompareMississippiOutputSec8Final</definedName>
    <definedName name="CompareMississippiOutputStackPlusSec8Entry_Graph">CompareMississippiOutputStackPlusChildCareFinal + CompareMississippiOutputSec8Final</definedName>
    <definedName name="CompareMississippiOutputStackPlusSec8Extended" localSheetId="2">'CHIP Premiums'!CompareMississippiOutputStackPlusSec8Entry + CompareMississippiOutputSec8Extended</definedName>
    <definedName name="CompareMississippiOutputStackPlusSec8Extended">CompareMississippiOutputStackPlusSec8Entry + CompareMississippiOutputSec8Extended</definedName>
    <definedName name="CompareNorthCarolinaOutputComboCashAssistance" localSheetId="2">CompareNorthCarolinaOutputTANF + CompareNorthCarolinaOutputSSI +CompareNorthCarolinaOutputLIHEAP</definedName>
    <definedName name="CompareNorthCarolinaOutputComboCashAssistance">CompareNorthCarolinaOutputTANF + CompareNorthCarolinaOutputSSI +CompareNorthCarolinaOutputLIHEAP</definedName>
    <definedName name="CompareNorthCarolinaOutputComboFoodAssistance" localSheetId="2">CompareNorthCarolinaOutputSNAP + CompareNorthCarolinaOutputWIC + CompareNorthCarolinaOutputSubsidizedSchoolMeals</definedName>
    <definedName name="CompareNorthCarolinaOutputComboFoodAssistance">CompareNorthCarolinaOutputSNAP + CompareNorthCarolinaOutputWIC + CompareNorthCarolinaOutputSubsidizedSchoolMeals</definedName>
    <definedName name="CompareNorthCarolinaOutputComboMedicalAssistance" localSheetId="2">CompareNorthCarolinaOutputMedicaid + CompareNorthCarolinaOutputCHIP + CompareNorthCarolinaOutputHIXPTC</definedName>
    <definedName name="CompareNorthCarolinaOutputComboMedicalAssistance">CompareNorthCarolinaOutputMedicaid + CompareNorthCarolinaOutputCHIP + CompareNorthCarolinaOutputHIXPTC</definedName>
    <definedName name="CompareNorthCarolinaOutputComboNetEarnings" localSheetId="2">CompareNorthCarolinaAdjusted_Gross_Income - CompareNorthCarolinaOutputFICA - CompareNorthCarolinaOutputFedTax - CompareNorthCarolinaOutputStateTax</definedName>
    <definedName name="CompareNorthCarolinaOutputComboNetEarnings">CompareNorthCarolinaAdjusted_Gross_Income - CompareNorthCarolinaOutputFICA - CompareNorthCarolinaOutputFedTax - CompareNorthCarolinaOutputStateTax</definedName>
    <definedName name="CompareNorthCarolinaOutputComboRefundableTaxCredits" localSheetId="2">CompareNorthCarolinaOutputEITC + CompareNorthCarolinaOutputACTC + CompareNorthCarolinaOutputStateEITC + CompareNorthCarolinaOutputCTC</definedName>
    <definedName name="CompareNorthCarolinaOutputComboRefundableTaxCredits">CompareNorthCarolinaOutputEITC + CompareNorthCarolinaOutputACTC + CompareNorthCarolinaOutputStateEITC + CompareNorthCarolinaOutputCTC</definedName>
    <definedName name="CompareNorthCarolinaOutputMedicaidAndCHIP" localSheetId="2">CompareNorthCarolinaOutputMedicaid + CompareNorthCarolinaOutputCHIP</definedName>
    <definedName name="CompareNorthCarolinaOutputMedicaidAndCHIP">CompareNorthCarolinaOutputMedicaid + CompareNorthCarolinaOutputCHIP</definedName>
    <definedName name="CompareNorthCarolinaOutputStackPlusCashAssistance" localSheetId="2">'CHIP Premiums'!CompareNorthCarolinaOutputStackPlusRefundableTaxCredits + 'CHIP Premiums'!CompareNorthCarolinaOutputComboCashAssistance</definedName>
    <definedName name="CompareNorthCarolinaOutputStackPlusCashAssistance">CompareNorthCarolinaOutputStackPlusRefundableTaxCredits + CompareNorthCarolinaOutputComboCashAssistance</definedName>
    <definedName name="CompareNorthCarolinaOutputStackPlusChildCareFinal" localSheetId="2">'CHIP Premiums'!CompareNorthCarolinaOutputStackPlusMedicalAssistance + CompareNorthCarolinaOutputChildCareSubsidyFinal</definedName>
    <definedName name="CompareNorthCarolinaOutputStackPlusChildCareFinal">CompareNorthCarolinaOutputStackPlusMedicalAssistance + CompareNorthCarolinaOutputChildCareSubsidyFinal</definedName>
    <definedName name="CompareNorthCarolinaOutputStackPlusFoodAssistance" localSheetId="2">'CHIP Premiums'!CompareNorthCarolinaOutputStackPlusCashAssistance + 'CHIP Premiums'!CompareNorthCarolinaOutputComboFoodAssistance</definedName>
    <definedName name="CompareNorthCarolinaOutputStackPlusFoodAssistance">CompareNorthCarolinaOutputStackPlusCashAssistance + CompareNorthCarolinaOutputComboFoodAssistance</definedName>
    <definedName name="CompareNorthCarolinaOutputStackPlusHIXPTC" localSheetId="2">'CHIP Premiums'!CompareNorthCarolinaOutputStackPlusMedicaidAndCHIP + CompareNorthCarolinaOutputHIXPTC</definedName>
    <definedName name="CompareNorthCarolinaOutputStackPlusHIXPTC">CompareNorthCarolinaOutputStackPlusMedicaidAndCHIP + CompareNorthCarolinaOutputHIXPTC</definedName>
    <definedName name="CompareNorthCarolinaOutputStackPlusMedicaidAndCHIP" localSheetId="2">'CHIP Premiums'!CompareNorthCarolinaOutputStackPlusFoodAssistance + CompareNorthCarolinaOutputMedicaid + CompareNorthCarolinaOutputCHIP</definedName>
    <definedName name="CompareNorthCarolinaOutputStackPlusMedicaidAndCHIP">CompareNorthCarolinaOutputStackPlusFoodAssistance + CompareNorthCarolinaOutputMedicaid + CompareNorthCarolinaOutputCHIP</definedName>
    <definedName name="CompareNorthCarolinaOutputStackPlusMedicalAssistance" localSheetId="2">'CHIP Premiums'!CompareNorthCarolinaOutputStackPlusFoodAssistance + 'CHIP Premiums'!CompareNorthCarolinaOutputComboMedicalAssistance</definedName>
    <definedName name="CompareNorthCarolinaOutputStackPlusMedicalAssistance">CompareNorthCarolinaOutputStackPlusFoodAssistance + CompareNorthCarolinaOutputComboMedicalAssistance</definedName>
    <definedName name="CompareNorthCarolinaOutputStackPlusRefundableTaxCredits" localSheetId="2">'CHIP Premiums'!CompareNorthCarolinaOutputComboNetEarnings+'CHIP Premiums'!CompareNorthCarolinaOutputComboRefundableTaxCredits</definedName>
    <definedName name="CompareNorthCarolinaOutputStackPlusRefundableTaxCredits">CompareNorthCarolinaOutputComboNetEarnings+CompareNorthCarolinaOutputComboRefundableTaxCredits</definedName>
    <definedName name="CompareNorthCarolinaOutputStackPlusSec8Entry" localSheetId="2">'CHIP Premiums'!CompareNorthCarolinaOutputStackPlusChildCareFinal + CompareNorthCarolinaOutputSec8Entry</definedName>
    <definedName name="CompareNorthCarolinaOutputStackPlusSec8Entry">CompareNorthCarolinaOutputStackPlusChildCareFinal + CompareNorthCarolinaOutputSec8Entry</definedName>
    <definedName name="CompareNorthCarolinaOutputStackPlusSec8Entry_Graph" localSheetId="2">'CHIP Premiums'!CompareNorthCarolinaOutputStackPlusChildCareFinal + CompareNorthCarolinaOutputSec8Final</definedName>
    <definedName name="CompareNorthCarolinaOutputStackPlusSec8Entry_Graph">CompareNorthCarolinaOutputStackPlusChildCareFinal + CompareNorthCarolinaOutputSec8Final</definedName>
    <definedName name="CompareNorthCarolinaOutputStackPlusSec8Extended" localSheetId="2">'CHIP Premiums'!CompareNorthCarolinaOutputStackPlusSec8Entry + CompareNorthCarolinaOutputSec8Extended</definedName>
    <definedName name="CompareNorthCarolinaOutputStackPlusSec8Extended">CompareNorthCarolinaOutputStackPlusSec8Entry + CompareNorthCarolinaOutputSec8Extended</definedName>
    <definedName name="CompareOriginalIncomeOutputComboCashAssistance" localSheetId="2">CompareOriginalIncomeOutputTANF + CompareOriginalIncomeOutputSSI + CompareOriginalIncomeOutputLIHEAP</definedName>
    <definedName name="CompareOriginalIncomeOutputComboCashAssistance">CompareOriginalIncomeOutputTANF + CompareOriginalIncomeOutputSSI + CompareOriginalIncomeOutputLIHEAP</definedName>
    <definedName name="CompareOriginalIncomeOutputComboFoodAssistance" localSheetId="2">CompareOriginalIncomeOutputSNAP + CompareOriginalIncomeOutputWIC + CompareOriginalIncomeOutputSubsidizedSchoolMeals</definedName>
    <definedName name="CompareOriginalIncomeOutputComboFoodAssistance">CompareOriginalIncomeOutputSNAP + CompareOriginalIncomeOutputWIC + CompareOriginalIncomeOutputSubsidizedSchoolMeals</definedName>
    <definedName name="CompareOriginalIncomeOutputComboMedicalAssistance" localSheetId="2">CompareOriginalIncomeOutputMedicaid + CompareOriginalIncomeOutputCHIP + CompareOriginalIncomeOutputHIXPTC</definedName>
    <definedName name="CompareOriginalIncomeOutputComboMedicalAssistance">CompareOriginalIncomeOutputMedicaid + CompareOriginalIncomeOutputCHIP + CompareOriginalIncomeOutputHIXPTC</definedName>
    <definedName name="CompareOriginalIncomeOutputComboNetEarnings" localSheetId="2">CompareOriginalIncomeAdjusted_Gross_Income - CompareOriginalIncomeOutputFICA - CompareOriginalIncomeOutputFedTax - CompareOriginalIncomeOutputStateTax</definedName>
    <definedName name="CompareOriginalIncomeOutputComboNetEarnings">CompareOriginalIncomeAdjusted_Gross_Income - CompareOriginalIncomeOutputFICA - CompareOriginalIncomeOutputFedTax - CompareOriginalIncomeOutputStateTax</definedName>
    <definedName name="CompareOriginalIncomeOutputComboRefundableTaxCredits" localSheetId="2">CompareOriginalIncomeOutputEITC + CompareOriginalIncomeOutputACTC + CompareOriginalIncomeOutputStateEITC + CompareOriginalIncomeOutputCTC</definedName>
    <definedName name="CompareOriginalIncomeOutputComboRefundableTaxCredits">CompareOriginalIncomeOutputEITC + CompareOriginalIncomeOutputACTC + CompareOriginalIncomeOutputStateEITC + CompareOriginalIncomeOutputCTC</definedName>
    <definedName name="CompareOriginalIncomeOutputMedicaidAndCHIP" localSheetId="2">CompareOriginalIncomeOutputMedicaid + CompareOriginalIncomeOutputCHIP</definedName>
    <definedName name="CompareOriginalIncomeOutputMedicaidAndCHIP">CompareOriginalIncomeOutputMedicaid + CompareOriginalIncomeOutputCHIP</definedName>
    <definedName name="CompareOriginalIncomeOutputStackPlusCashAssistance" localSheetId="2">'CHIP Premiums'!CompareOriginalIncomeOutputStackPlusRefundableTaxCredits + 'CHIP Premiums'!CompareOriginalIncomeOutputComboCashAssistance</definedName>
    <definedName name="CompareOriginalIncomeOutputStackPlusCashAssistance">CompareOriginalIncomeOutputStackPlusRefundableTaxCredits + CompareOriginalIncomeOutputComboCashAssistance</definedName>
    <definedName name="CompareOriginalIncomeOutputStackPlusChildCareFinal" localSheetId="2">'CHIP Premiums'!CompareOriginalIncomeOutputStackPlusMedicalAssistance + CompareOriginalIncomeOutputChildCareSubsidyFinal</definedName>
    <definedName name="CompareOriginalIncomeOutputStackPlusChildCareFinal">CompareOriginalIncomeOutputStackPlusMedicalAssistance + CompareOriginalIncomeOutputChildCareSubsidyFinal</definedName>
    <definedName name="CompareOriginalIncomeOutputStackPlusFoodAssistance" localSheetId="2">'CHIP Premiums'!CompareOriginalIncomeOutputStackPlusCashAssistance + 'CHIP Premiums'!CompareOriginalIncomeOutputComboFoodAssistance</definedName>
    <definedName name="CompareOriginalIncomeOutputStackPlusFoodAssistance">CompareOriginalIncomeOutputStackPlusCashAssistance + CompareOriginalIncomeOutputComboFoodAssistance</definedName>
    <definedName name="CompareOriginalIncomeOutputStackPlusHIXPTC" localSheetId="2">'CHIP Premiums'!CompareOriginalIncomeOutputStackPlusMedicaidAndCHIP + CompareOriginalIncomeOutputHIXPTC</definedName>
    <definedName name="CompareOriginalIncomeOutputStackPlusHIXPTC">CompareOriginalIncomeOutputStackPlusMedicaidAndCHIP + CompareOriginalIncomeOutputHIXPTC</definedName>
    <definedName name="CompareOriginalIncomeOutputStackPlusMedicaidAndCHIP" localSheetId="2">'CHIP Premiums'!CompareOriginalIncomeOutputStackPlusFoodAssistance + CompareOriginalIncomeOutputMedicaid + CompareOriginalIncomeOutputCHIP</definedName>
    <definedName name="CompareOriginalIncomeOutputStackPlusMedicaidAndCHIP">CompareOriginalIncomeOutputStackPlusFoodAssistance + CompareOriginalIncomeOutputMedicaid + CompareOriginalIncomeOutputCHIP</definedName>
    <definedName name="CompareOriginalIncomeOutputStackPlusMedicalAssistance" localSheetId="2">'CHIP Premiums'!CompareOriginalIncomeOutputStackPlusFoodAssistance + 'CHIP Premiums'!CompareOriginalIncomeOutputComboMedicalAssistance</definedName>
    <definedName name="CompareOriginalIncomeOutputStackPlusMedicalAssistance">CompareOriginalIncomeOutputStackPlusFoodAssistance + CompareOriginalIncomeOutputComboMedicalAssistance</definedName>
    <definedName name="CompareOriginalIncomeOutputStackPlusRefundableTaxCredits" localSheetId="2">'CHIP Premiums'!CompareOriginalIncomeOutputComboNetEarnings+'CHIP Premiums'!CompareOriginalIncomeOutputComboRefundableTaxCredits</definedName>
    <definedName name="CompareOriginalIncomeOutputStackPlusRefundableTaxCredits">CompareOriginalIncomeOutputComboNetEarnings+CompareOriginalIncomeOutputComboRefundableTaxCredits</definedName>
    <definedName name="CompareOriginalIncomeOutputStackPlusSec8Entry" localSheetId="2">'CHIP Premiums'!CompareOriginalIncomeOutputStackPlusChildCareFinal + CompareOriginalIncomeOutputSec8Entry</definedName>
    <definedName name="CompareOriginalIncomeOutputStackPlusSec8Entry">CompareOriginalIncomeOutputStackPlusChildCareFinal + CompareOriginalIncomeOutputSec8Entry</definedName>
    <definedName name="CompareOriginalIncomeOutputStackPlusSec8Entry_Graph" localSheetId="2">'CHIP Premiums'!CompareOriginalIncomeOutputStackPlusChildCareFinal + CompareOriginalIncomeOutputSec8Final</definedName>
    <definedName name="CompareOriginalIncomeOutputStackPlusSec8Entry_Graph">CompareOriginalIncomeOutputStackPlusChildCareFinal + CompareOriginalIncomeOutputSec8Final</definedName>
    <definedName name="CompareOriginalIncomeOutputStackPlusSec8Extended" localSheetId="2">'CHIP Premiums'!CompareOriginalIncomeOutputStackPlusSec8Entry + CompareOriginalIncomeOutputSec8Extended</definedName>
    <definedName name="CompareOriginalIncomeOutputStackPlusSec8Extended">CompareOriginalIncomeOutputStackPlusSec8Entry + CompareOriginalIncomeOutputSec8Extended</definedName>
    <definedName name="CompareProspectiveIncomeOutputComboCashAssistance" localSheetId="2">CompareProspectiveIncomeOutputTANF + CompareProspectiveIncomeOutputSSI + CompareProspectiveIncomeOutputLIHEAP</definedName>
    <definedName name="CompareProspectiveIncomeOutputComboCashAssistance">CompareProspectiveIncomeOutputTANF + CompareProspectiveIncomeOutputSSI + CompareProspectiveIncomeOutputLIHEAP</definedName>
    <definedName name="CompareProspectiveIncomeOutputComboFoodAssistance" localSheetId="2">CompareProspectiveIncomeOutputSNAP + CompareProspectiveIncomeOutputWIC + CompareProspectiveIncomeOutputSubsidizedSchoolMeals</definedName>
    <definedName name="CompareProspectiveIncomeOutputComboFoodAssistance">CompareProspectiveIncomeOutputSNAP + CompareProspectiveIncomeOutputWIC + CompareProspectiveIncomeOutputSubsidizedSchoolMeals</definedName>
    <definedName name="CompareProspectiveIncomeOutputComboMedicalAssistance" localSheetId="2">CompareProspectiveIncomeOutputMedicaid + CompareProspectiveIncomeOutputCHIP + CompareProspectiveIncomeOutputHIXPTC</definedName>
    <definedName name="CompareProspectiveIncomeOutputComboMedicalAssistance">CompareProspectiveIncomeOutputMedicaid + CompareProspectiveIncomeOutputCHIP + CompareProspectiveIncomeOutputHIXPTC</definedName>
    <definedName name="CompareProspectiveIncomeOutputComboNetEarnings" localSheetId="2">CompareProspectiveIncomeAdjusted_Gross_Income - CompareProspectiveIncomeOutputFICA - CompareProspectiveIncomeOutputFedTax - CompareProspectiveIncomeOutputStateTax</definedName>
    <definedName name="CompareProspectiveIncomeOutputComboNetEarnings">CompareProspectiveIncomeAdjusted_Gross_Income - CompareProspectiveIncomeOutputFICA - CompareProspectiveIncomeOutputFedTax - CompareProspectiveIncomeOutputStateTax</definedName>
    <definedName name="CompareProspectiveIncomeOutputComboRefundableTaxCredits" localSheetId="2">CompareProspectiveIncomeOutputEITC + CompareProspectiveIncomeOutputACTC + CompareProspectiveIncomeOutputStateEITC</definedName>
    <definedName name="CompareProspectiveIncomeOutputComboRefundableTaxCredits">CompareProspectiveIncomeOutputEITC + CompareProspectiveIncomeOutputACTC + CompareProspectiveIncomeOutputStateEITC</definedName>
    <definedName name="CompareProspectiveIncomeOutputMedicaidAndCHIP" localSheetId="2">CompareProspectiveIncomeOutputMedicaid + CompareProspectiveIncomeOutputCHIP</definedName>
    <definedName name="CompareProspectiveIncomeOutputMedicaidAndCHIP">CompareProspectiveIncomeOutputMedicaid + CompareProspectiveIncomeOutputCHIP</definedName>
    <definedName name="CompareProspectiveIncomeOutputStackPlusCashAssistance" localSheetId="2">'CHIP Premiums'!CompareProspectiveIncomeOutputStackPlusRefundableTaxCredits + 'CHIP Premiums'!CompareProspectiveIncomeOutputComboCashAssistance</definedName>
    <definedName name="CompareProspectiveIncomeOutputStackPlusCashAssistance">CompareProspectiveIncomeOutputStackPlusRefundableTaxCredits + CompareProspectiveIncomeOutputComboCashAssistance</definedName>
    <definedName name="CompareProspectiveIncomeOutputStackPlusChildCareFinal" localSheetId="2">'CHIP Premiums'!CompareProspectiveIncomeOutputStackPlusMedicalAssistance + CompareProspectiveIncomeOutputChildCareSubsidyFinal</definedName>
    <definedName name="CompareProspectiveIncomeOutputStackPlusChildCareFinal">CompareProspectiveIncomeOutputStackPlusMedicalAssistance + CompareProspectiveIncomeOutputChildCareSubsidyFinal</definedName>
    <definedName name="CompareProspectiveIncomeOutputStackPlusFoodAssistance" localSheetId="2">'CHIP Premiums'!CompareProspectiveIncomeOutputStackPlusCashAssistance + 'CHIP Premiums'!CompareProspectiveIncomeOutputComboFoodAssistance</definedName>
    <definedName name="CompareProspectiveIncomeOutputStackPlusFoodAssistance">CompareProspectiveIncomeOutputStackPlusCashAssistance + CompareProspectiveIncomeOutputComboFoodAssistance</definedName>
    <definedName name="CompareProspectiveIncomeOutputStackPlusHIXPTC" localSheetId="2">'CHIP Premiums'!CompareProspectiveIncomeOutputStackPlusMedicaidAndCHIP + CompareProspectiveIncomeOutputHIXPTC</definedName>
    <definedName name="CompareProspectiveIncomeOutputStackPlusHIXPTC">CompareProspectiveIncomeOutputStackPlusMedicaidAndCHIP + CompareProspectiveIncomeOutputHIXPTC</definedName>
    <definedName name="CompareProspectiveIncomeOutputStackPlusMedicaidAndCHIP" localSheetId="2">'CHIP Premiums'!CompareProspectiveIncomeOutputStackPlusFoodAssistance + CompareProspectiveIncomeOutputMedicaid + CompareProspectiveIncomeOutputCHIP</definedName>
    <definedName name="CompareProspectiveIncomeOutputStackPlusMedicaidAndCHIP">CompareProspectiveIncomeOutputStackPlusFoodAssistance + CompareProspectiveIncomeOutputMedicaid + CompareProspectiveIncomeOutputCHIP</definedName>
    <definedName name="CompareProspectiveIncomeOutputStackPlusMedicalAssistance" localSheetId="2">'CHIP Premiums'!CompareProspectiveIncomeOutputStackPlusFoodAssistance + 'CHIP Premiums'!CompareProspectiveIncomeOutputComboMedicalAssistance</definedName>
    <definedName name="CompareProspectiveIncomeOutputStackPlusMedicalAssistance">CompareProspectiveIncomeOutputStackPlusFoodAssistance + CompareProspectiveIncomeOutputComboMedicalAssistance</definedName>
    <definedName name="CompareProspectiveIncomeOutputStackPlusRefundableTaxCredits" localSheetId="2">'CHIP Premiums'!CompareProspectiveIncomeOutputComboNetEarnings+'CHIP Premiums'!CompareProspectiveIncomeOutputComboRefundableTaxCredits</definedName>
    <definedName name="CompareProspectiveIncomeOutputStackPlusRefundableTaxCredits">CompareProspectiveIncomeOutputComboNetEarnings+CompareProspectiveIncomeOutputComboRefundableTaxCredits</definedName>
    <definedName name="CompareProspectiveIncomeOutputStackPlusSec8Entry" localSheetId="2">'CHIP Premiums'!CompareProspectiveIncomeOutputStackPlusChildCareFinal + CompareProspectiveIncomeOutputSec8Entry</definedName>
    <definedName name="CompareProspectiveIncomeOutputStackPlusSec8Entry">CompareProspectiveIncomeOutputStackPlusChildCareFinal + CompareProspectiveIncomeOutputSec8Entry</definedName>
    <definedName name="CompareProspectiveIncomeOutputStackPlusSec8Entry_Graph" localSheetId="2">'CHIP Premiums'!CompareProspectiveIncomeOutputStackPlusChildCareFinal + CompareProspectiveIncomeOutputSec8Final</definedName>
    <definedName name="CompareProspectiveIncomeOutputStackPlusSec8Entry_Graph">CompareProspectiveIncomeOutputStackPlusChildCareFinal + CompareProspectiveIncomeOutputSec8Final</definedName>
    <definedName name="CompareProspectiveIncomeOutputStackPlusSec8Extended" localSheetId="2">'CHIP Premiums'!CompareProspectiveIncomeOutputStackPlusSec8Entry + CompareProspectiveIncomeOutputSec8Extended</definedName>
    <definedName name="CompareProspectiveIncomeOutputStackPlusSec8Extended">CompareProspectiveIncomeOutputStackPlusSec8Entry + CompareProspectiveIncomeOutputSec8Extended</definedName>
    <definedName name="CompareSouthCarolinaOutputComboCashAssistance" localSheetId="2">CompareSouthCarolinaOutputTANF + CompareSouthCarolinaOutputSSI + CompareSouthCarolinaOutputLIHEAP</definedName>
    <definedName name="CompareSouthCarolinaOutputComboCashAssistance">CompareSouthCarolinaOutputTANF + CompareSouthCarolinaOutputSSI + CompareSouthCarolinaOutputLIHEAP</definedName>
    <definedName name="CompareSouthCarolinaOutputComboFoodAssistance" localSheetId="2">CompareSouthCarolinaOutputSNAP + CompareSouthCarolinaOutputWIC + CompareSouthCarolinaOutputSubsidizedSchoolMeals</definedName>
    <definedName name="CompareSouthCarolinaOutputComboFoodAssistance">CompareSouthCarolinaOutputSNAP + CompareSouthCarolinaOutputWIC + CompareSouthCarolinaOutputSubsidizedSchoolMeals</definedName>
    <definedName name="CompareSouthCarolinaOutputComboMedicalAssistance" localSheetId="2">CompareSouthCarolinaOutputMedicaid + CompareSouthCarolinaOutputCHIP + CompareSouthCarolinaOutputHIXPTC</definedName>
    <definedName name="CompareSouthCarolinaOutputComboMedicalAssistance">CompareSouthCarolinaOutputMedicaid + CompareSouthCarolinaOutputCHIP + CompareSouthCarolinaOutputHIXPTC</definedName>
    <definedName name="CompareSouthCarolinaOutputComboNetEarnings" localSheetId="2">CompareSouthCarolinaAdjusted_Gross_Income - CompareSouthCarolinaOutputFICA - CompareSouthCarolinaOutputFedTax - CompareSouthCarolinaOutputStateTax</definedName>
    <definedName name="CompareSouthCarolinaOutputComboNetEarnings">CompareSouthCarolinaAdjusted_Gross_Income - CompareSouthCarolinaOutputFICA - CompareSouthCarolinaOutputFedTax - CompareSouthCarolinaOutputStateTax</definedName>
    <definedName name="CompareSouthCarolinaOutputComboRefundableTaxCredits" localSheetId="2">CompareSouthCarolinaOutputEITC + CompareSouthCarolinaOutputACTC + CompareSouthCarolinaOutputStateEITC + CompareSouthCarolinaOutputCTC</definedName>
    <definedName name="CompareSouthCarolinaOutputComboRefundableTaxCredits">CompareSouthCarolinaOutputEITC + CompareSouthCarolinaOutputACTC + CompareSouthCarolinaOutputStateEITC + CompareSouthCarolinaOutputCTC</definedName>
    <definedName name="CompareSouthCarolinaOutputMedicaidAndCHIP" localSheetId="2">CompareSouthCarolinaOutputMedicaid + CompareSouthCarolinaOutputCHIP</definedName>
    <definedName name="CompareSouthCarolinaOutputMedicaidAndCHIP">CompareSouthCarolinaOutputMedicaid + CompareSouthCarolinaOutputCHIP</definedName>
    <definedName name="CompareSouthCarolinaOutputStackPlusCashAssistance" localSheetId="2">'CHIP Premiums'!CompareSouthCarolinaOutputStackPlusRefundableTaxCredits + 'CHIP Premiums'!CompareSouthCarolinaOutputComboCashAssistance</definedName>
    <definedName name="CompareSouthCarolinaOutputStackPlusCashAssistance">CompareSouthCarolinaOutputStackPlusRefundableTaxCredits + CompareSouthCarolinaOutputComboCashAssistance</definedName>
    <definedName name="CompareSouthCarolinaOutputStackPlusChildCareFinal" localSheetId="2">'CHIP Premiums'!CompareSouthCarolinaOutputStackPlusMedicalAssistance + CompareSouthCarolinaOutputChildCareSubsidyFinal</definedName>
    <definedName name="CompareSouthCarolinaOutputStackPlusChildCareFinal">CompareSouthCarolinaOutputStackPlusMedicalAssistance + CompareSouthCarolinaOutputChildCareSubsidyFinal</definedName>
    <definedName name="CompareSouthCarolinaOutputStackPlusFoodAssistance" localSheetId="2">'CHIP Premiums'!CompareSouthCarolinaOutputStackPlusCashAssistance + 'CHIP Premiums'!CompareSouthCarolinaOutputComboFoodAssistance</definedName>
    <definedName name="CompareSouthCarolinaOutputStackPlusFoodAssistance">CompareSouthCarolinaOutputStackPlusCashAssistance + CompareSouthCarolinaOutputComboFoodAssistance</definedName>
    <definedName name="CompareSouthCarolinaOutputStackPlusHIXPTC" localSheetId="2">'CHIP Premiums'!CompareSouthCarolinaOutputStackPlusMedicaidAndCHIP + CompareSouthCarolinaOutputHIXPTC</definedName>
    <definedName name="CompareSouthCarolinaOutputStackPlusHIXPTC">CompareSouthCarolinaOutputStackPlusMedicaidAndCHIP + CompareSouthCarolinaOutputHIXPTC</definedName>
    <definedName name="CompareSouthCarolinaOutputStackPlusMedicaidAndCHIP" localSheetId="2">'CHIP Premiums'!CompareSouthCarolinaOutputStackPlusFoodAssistance + CompareSouthCarolinaOutputMedicaid + CompareSouthCarolinaOutputCHIP</definedName>
    <definedName name="CompareSouthCarolinaOutputStackPlusMedicaidAndCHIP">CompareSouthCarolinaOutputStackPlusFoodAssistance + CompareSouthCarolinaOutputMedicaid + CompareSouthCarolinaOutputCHIP</definedName>
    <definedName name="CompareSouthCarolinaOutputStackPlusMedicalAssistance" localSheetId="2">'CHIP Premiums'!CompareSouthCarolinaOutputStackPlusFoodAssistance + 'CHIP Premiums'!CompareSouthCarolinaOutputComboMedicalAssistance</definedName>
    <definedName name="CompareSouthCarolinaOutputStackPlusMedicalAssistance">CompareSouthCarolinaOutputStackPlusFoodAssistance + CompareSouthCarolinaOutputComboMedicalAssistance</definedName>
    <definedName name="CompareSouthCarolinaOutputStackPlusRefundableTaxCredits" localSheetId="2">'CHIP Premiums'!CompareSouthCarolinaOutputComboNetEarnings+'CHIP Premiums'!CompareSouthCarolinaOutputComboRefundableTaxCredits</definedName>
    <definedName name="CompareSouthCarolinaOutputStackPlusRefundableTaxCredits">CompareSouthCarolinaOutputComboNetEarnings+CompareSouthCarolinaOutputComboRefundableTaxCredits</definedName>
    <definedName name="CompareSouthCarolinaOutputStackPlusSec8Entry" localSheetId="2">'CHIP Premiums'!CompareSouthCarolinaOutputStackPlusChildCareFinal + CompareSouthCarolinaOutputSec8Entry</definedName>
    <definedName name="CompareSouthCarolinaOutputStackPlusSec8Entry">CompareSouthCarolinaOutputStackPlusChildCareFinal + CompareSouthCarolinaOutputSec8Entry</definedName>
    <definedName name="CompareSouthCarolinaOutputStackPlusSec8Entry_Graph" localSheetId="2">'CHIP Premiums'!CompareSouthCarolinaOutputStackPlusChildCareFinal + CompareSouthCarolinaOutputSec8Final</definedName>
    <definedName name="CompareSouthCarolinaOutputStackPlusSec8Entry_Graph">CompareSouthCarolinaOutputStackPlusChildCareFinal + CompareSouthCarolinaOutputSec8Final</definedName>
    <definedName name="CompareSouthCarolinaOutputStackPlusSec8Extended" localSheetId="2">'CHIP Premiums'!CompareSouthCarolinaOutputStackPlusSec8Entry + CompareSouthCarolinaOutputSec8Extended</definedName>
    <definedName name="CompareSouthCarolinaOutputStackPlusSec8Extended">CompareSouthCarolinaOutputStackPlusSec8Entry + CompareSouthCarolinaOutputSec8Extended</definedName>
    <definedName name="CompareTennesseeOutputComboCashAssistance" localSheetId="2">CompareTennesseeOutputTANF + CompareTennesseeOutputSSI + CompareTennesseeOutputLIHEAP</definedName>
    <definedName name="CompareTennesseeOutputComboCashAssistance">CompareTennesseeOutputTANF + CompareTennesseeOutputSSI + CompareTennesseeOutputLIHEAP</definedName>
    <definedName name="CompareTennesseeOutputComboFoodAssistance" localSheetId="2">CompareTennesseeOutputSNAP + CompareTennesseeOutputWIC + CompareTennesseeOutputSubsidizedSchoolMeals</definedName>
    <definedName name="CompareTennesseeOutputComboFoodAssistance">CompareTennesseeOutputSNAP + CompareTennesseeOutputWIC + CompareTennesseeOutputSubsidizedSchoolMeals</definedName>
    <definedName name="CompareTennesseeOutputComboMedicalAssistance" localSheetId="2">CompareTennesseeOutputMedicaid + CompareTennesseeOutputCHIP + CompareTennesseeOutputHIXPTC</definedName>
    <definedName name="CompareTennesseeOutputComboMedicalAssistance">CompareTennesseeOutputMedicaid + CompareTennesseeOutputCHIP + CompareTennesseeOutputHIXPTC</definedName>
    <definedName name="CompareTennesseeOutputComboNetEarnings" localSheetId="2">CompareTennesseeAdjusted_Gross_Income - CompareTennesseeOutputFICA - CompareTennesseeOutputFedTax - CompareTennesseeOutputStateTax</definedName>
    <definedName name="CompareTennesseeOutputComboNetEarnings">CompareTennesseeAdjusted_Gross_Income - CompareTennesseeOutputFICA - CompareTennesseeOutputFedTax - CompareTennesseeOutputStateTax</definedName>
    <definedName name="CompareTennesseeOutputComboRefundableTaxCredits" localSheetId="2">CompareTennesseeOutputEITC + CompareTennesseeOutputACTC + CompareTennesseeOutputStateEITC + CompareTennesseeOutputCTC</definedName>
    <definedName name="CompareTennesseeOutputComboRefundableTaxCredits">CompareTennesseeOutputEITC + CompareTennesseeOutputACTC + CompareTennesseeOutputStateEITC + CompareTennesseeOutputCTC</definedName>
    <definedName name="CompareTennesseeOutputMedicaidAndCHIP" localSheetId="2">CompareTennesseeOutputMedicaid + CompareTennesseeOutputCHIP</definedName>
    <definedName name="CompareTennesseeOutputMedicaidAndCHIP">CompareTennesseeOutputMedicaid + CompareTennesseeOutputCHIP</definedName>
    <definedName name="CompareTennesseeOutputStackPlusCashAssistance" localSheetId="2">'CHIP Premiums'!CompareTennesseeOutputStackPlusRefundableTaxCredits + 'CHIP Premiums'!CompareTennesseeOutputComboCashAssistance</definedName>
    <definedName name="CompareTennesseeOutputStackPlusCashAssistance">CompareTennesseeOutputStackPlusRefundableTaxCredits + CompareTennesseeOutputComboCashAssistance</definedName>
    <definedName name="CompareTennesseeOutputStackPlusChildCareFinal" localSheetId="2">'CHIP Premiums'!CompareTennesseeOutputStackPlusMedicalAssistance + CompareTennesseeOutputChildCareSubsidyFinal</definedName>
    <definedName name="CompareTennesseeOutputStackPlusChildCareFinal">CompareTennesseeOutputStackPlusMedicalAssistance + CompareTennesseeOutputChildCareSubsidyFinal</definedName>
    <definedName name="CompareTennesseeOutputStackPlusFoodAssistance" localSheetId="2">'CHIP Premiums'!CompareTennesseeOutputStackPlusCashAssistance + 'CHIP Premiums'!CompareTennesseeOutputComboFoodAssistance</definedName>
    <definedName name="CompareTennesseeOutputStackPlusFoodAssistance">CompareTennesseeOutputStackPlusCashAssistance + CompareTennesseeOutputComboFoodAssistance</definedName>
    <definedName name="CompareTennesseeOutputStackPlusHIXPTC" localSheetId="2">'CHIP Premiums'!CompareTennesseeOutputStackPlusMedicaidAndCHIP + CompareTennesseeOutputHIXPTC</definedName>
    <definedName name="CompareTennesseeOutputStackPlusHIXPTC">CompareTennesseeOutputStackPlusMedicaidAndCHIP + CompareTennesseeOutputHIXPTC</definedName>
    <definedName name="CompareTennesseeOutputStackPlusMedicaidAndCHIP" localSheetId="2">'CHIP Premiums'!CompareTennesseeOutputStackPlusFoodAssistance + CompareTennesseeOutputMedicaid + CompareTennesseeOutputCHIP</definedName>
    <definedName name="CompareTennesseeOutputStackPlusMedicaidAndCHIP">CompareTennesseeOutputStackPlusFoodAssistance + CompareTennesseeOutputMedicaid + CompareTennesseeOutputCHIP</definedName>
    <definedName name="CompareTennesseeOutputStackPlusMedicalAssistance" localSheetId="2">'CHIP Premiums'!CompareTennesseeOutputStackPlusFoodAssistance + 'CHIP Premiums'!CompareTennesseeOutputComboMedicalAssistance</definedName>
    <definedName name="CompareTennesseeOutputStackPlusMedicalAssistance">CompareTennesseeOutputStackPlusFoodAssistance + CompareTennesseeOutputComboMedicalAssistance</definedName>
    <definedName name="CompareTennesseeOutputStackPlusRefundableTaxCredits" localSheetId="2">'CHIP Premiums'!CompareTennesseeOutputComboNetEarnings+'CHIP Premiums'!CompareTennesseeOutputComboRefundableTaxCredits</definedName>
    <definedName name="CompareTennesseeOutputStackPlusRefundableTaxCredits">CompareTennesseeOutputComboNetEarnings+CompareTennesseeOutputComboRefundableTaxCredits</definedName>
    <definedName name="CompareTennesseeOutputStackPlusSec8Entry" localSheetId="2">'CHIP Premiums'!CompareTennesseeOutputStackPlusChildCareFinal + CompareTennesseeOutputSec8Entry</definedName>
    <definedName name="CompareTennesseeOutputStackPlusSec8Entry">CompareTennesseeOutputStackPlusChildCareFinal + CompareTennesseeOutputSec8Entry</definedName>
    <definedName name="CompareTennesseeOutputStackPlusSec8Entry_Graph" localSheetId="2">'CHIP Premiums'!CompareTennesseeOutputStackPlusChildCareFinal + CompareTennesseeOutputSec8Final</definedName>
    <definedName name="CompareTennesseeOutputStackPlusSec8Entry_Graph">CompareTennesseeOutputStackPlusChildCareFinal + CompareTennesseeOutputSec8Final</definedName>
    <definedName name="CompareTennesseeOutputStackPlusSec8Extended" localSheetId="2">'CHIP Premiums'!CompareTennesseeOutputStackPlusSec8Entry + CompareTennesseeOutputSec8Extended</definedName>
    <definedName name="CompareTennesseeOutputStackPlusSec8Extended">CompareTennesseeOutputStackPlusSec8Entry + CompareTennesseeOutputSec8Extended</definedName>
    <definedName name="CompareTexasOutputComboCashAssistance" localSheetId="2">CompareTexasOutputTANF + CompareTexasOutputSSI + CompareTexasOutputLIHEAP</definedName>
    <definedName name="CompareTexasOutputComboCashAssistance">CompareTexasOutputTANF + CompareTexasOutputSSI + CompareTexasOutputLIHEAP</definedName>
    <definedName name="CompareTexasOutputComboFoodAssistance" localSheetId="2">CompareTexasOutputSNAP + CompareTexasOutputWIC + CompareTexasOutputSubsidizedSchoolMeals</definedName>
    <definedName name="CompareTexasOutputComboFoodAssistance">CompareTexasOutputSNAP + CompareTexasOutputWIC + CompareTexasOutputSubsidizedSchoolMeals</definedName>
    <definedName name="CompareTexasOutputComboMedicalAssistance" localSheetId="2">CompareTexasOutputMedicaid + CompareTexasOutputCHIP + CompareTexasOutputHIXPTC</definedName>
    <definedName name="CompareTexasOutputComboMedicalAssistance">CompareTexasOutputMedicaid + CompareTexasOutputCHIP + CompareTexasOutputHIXPTC</definedName>
    <definedName name="CompareTexasOutputComboNetEarnings" localSheetId="2">CompareTexasAdjusted_Gross_Income - CompareTexasOutputFICA - CompareTexasOutputFedTax - CompareTexasOutputStateTax</definedName>
    <definedName name="CompareTexasOutputComboNetEarnings">CompareTexasAdjusted_Gross_Income - CompareTexasOutputFICA - CompareTexasOutputFedTax - CompareTexasOutputStateTax</definedName>
    <definedName name="CompareTexasOutputComboRefundableTaxCredits" localSheetId="2">CompareTexasOutputEITC + CompareTexasOutputACTC + CompareTexasOutputStateEITC + CompareTexasOutputCTC</definedName>
    <definedName name="CompareTexasOutputComboRefundableTaxCredits">CompareTexasOutputEITC + CompareTexasOutputACTC + CompareTexasOutputStateEITC + CompareTexasOutputCTC</definedName>
    <definedName name="CompareTexasOutputMedicaidAndCHIP" localSheetId="2">CompareTexasOutputMedicaid + CompareTexasOutputCHIP</definedName>
    <definedName name="CompareTexasOutputMedicaidAndCHIP">CompareTexasOutputMedicaid + CompareTexasOutputCHIP</definedName>
    <definedName name="CompareTexasOutputStackPlusCashAssistance" localSheetId="2">'CHIP Premiums'!CompareTexasOutputStackPlusRefundableTaxCredits + 'CHIP Premiums'!CompareTexasOutputComboCashAssistance</definedName>
    <definedName name="CompareTexasOutputStackPlusCashAssistance">CompareTexasOutputStackPlusRefundableTaxCredits + CompareTexasOutputComboCashAssistance</definedName>
    <definedName name="CompareTexasOutputStackPlusChildCareFinal" localSheetId="2">'CHIP Premiums'!CompareTexasOutputStackPlusMedicalAssistance + CompareTexasOutputChildCareSubsidyFinal</definedName>
    <definedName name="CompareTexasOutputStackPlusChildCareFinal">CompareTexasOutputStackPlusMedicalAssistance + CompareTexasOutputChildCareSubsidyFinal</definedName>
    <definedName name="CompareTexasOutputStackPlusFoodAssistance" localSheetId="2">'CHIP Premiums'!CompareTexasOutputStackPlusCashAssistance + 'CHIP Premiums'!CompareTexasOutputComboFoodAssistance</definedName>
    <definedName name="CompareTexasOutputStackPlusFoodAssistance">CompareTexasOutputStackPlusCashAssistance + CompareTexasOutputComboFoodAssistance</definedName>
    <definedName name="CompareTexasOutputStackPlusHIXPTC" localSheetId="2">'CHIP Premiums'!CompareTexasOutputStackPlusMedicaidAndCHIP + CompareTexasOutputHIXPTC</definedName>
    <definedName name="CompareTexasOutputStackPlusHIXPTC">CompareTexasOutputStackPlusMedicaidAndCHIP + CompareTexasOutputHIXPTC</definedName>
    <definedName name="CompareTexasOutputStackPlusMedicaidAndCHIP" localSheetId="2">'CHIP Premiums'!CompareTexasOutputStackPlusFoodAssistance + CompareTexasOutputMedicaid + CompareTexasOutputCHIP</definedName>
    <definedName name="CompareTexasOutputStackPlusMedicaidAndCHIP">CompareTexasOutputStackPlusFoodAssistance + CompareTexasOutputMedicaid + CompareTexasOutputCHIP</definedName>
    <definedName name="CompareTexasOutputStackPlusMedicalAssistance" localSheetId="2">'CHIP Premiums'!CompareTexasOutputStackPlusFoodAssistance + 'CHIP Premiums'!CompareTexasOutputComboMedicalAssistance</definedName>
    <definedName name="CompareTexasOutputStackPlusMedicalAssistance">CompareTexasOutputStackPlusFoodAssistance + CompareTexasOutputComboMedicalAssistance</definedName>
    <definedName name="CompareTexasOutputStackPlusRefundableTaxCredits" localSheetId="2">'CHIP Premiums'!CompareTexasOutputComboNetEarnings+'CHIP Premiums'!CompareTexasOutputComboRefundableTaxCredits</definedName>
    <definedName name="CompareTexasOutputStackPlusRefundableTaxCredits">CompareTexasOutputComboNetEarnings+CompareTexasOutputComboRefundableTaxCredits</definedName>
    <definedName name="CompareTexasOutputStackPlusSec8Entry" localSheetId="2">'CHIP Premiums'!CompareTexasOutputStackPlusChildCareFinal + CompareTexasOutputSec8Entry</definedName>
    <definedName name="CompareTexasOutputStackPlusSec8Entry">CompareTexasOutputStackPlusChildCareFinal + CompareTexasOutputSec8Entry</definedName>
    <definedName name="CompareTexasOutputStackPlusSec8Entry_Graph" localSheetId="2">'CHIP Premiums'!CompareTexasOutputStackPlusChildCareFinal + CompareTexasOutputSec8Final</definedName>
    <definedName name="CompareTexasOutputStackPlusSec8Entry_Graph">CompareTexasOutputStackPlusChildCareFinal + CompareTexasOutputSec8Final</definedName>
    <definedName name="CompareTexasOutputStackPlusSec8Extended" localSheetId="2">'CHIP Premiums'!CompareTexasOutputStackPlusSec8Entry + CompareTexasOutputSec8Extended</definedName>
    <definedName name="CompareTexasOutputStackPlusSec8Extended">CompareTexasOutputStackPlusSec8Entry + CompareTexasOutputSec8Extended</definedName>
    <definedName name="FICAlist" localSheetId="2">[1]!FICAtbl[#Headers]</definedName>
    <definedName name="FICAlist">[1]!FICAtbl[#Headers]</definedName>
    <definedName name="InputDad">[1]Inputs!$C$12</definedName>
    <definedName name="InputDadAge">[1]Inputs!$D$12</definedName>
    <definedName name="InputMarried">[1]Inputs!$H$11</definedName>
    <definedName name="InputMom">[1]Inputs!$C$11</definedName>
    <definedName name="InputMomAge">[1]Inputs!$D$11</definedName>
    <definedName name="InputMomPregnant">[1]Inputs!$E$11</definedName>
    <definedName name="InputStateName">[1]Inputs!$C$6</definedName>
    <definedName name="InputYear">[1]Inputs!$C$5</definedName>
    <definedName name="OnACTC">[1]Inputs!$D$29</definedName>
    <definedName name="OnCHIP">[1]Inputs!$D$36</definedName>
    <definedName name="OnCTC">[1]Inputs!$D$28</definedName>
    <definedName name="OnEITC">[1]Inputs!$D$26</definedName>
    <definedName name="OnFedTax">[1]Inputs!$D$24</definedName>
    <definedName name="OnFICA">[1]Inputs!$D$23</definedName>
    <definedName name="OnHIX_PTC">[1]Inputs!$D$37</definedName>
    <definedName name="OnLIHEAP">[1]Inputs!$D$40</definedName>
    <definedName name="OnMedicaid">[1]Inputs!$D$35</definedName>
    <definedName name="OnPandemic">[1]Inputs!$D$22</definedName>
    <definedName name="OnSchoolMealsSubsidy">[1]Inputs!$D$33</definedName>
    <definedName name="OnSec8_Housing">[1]Inputs!$D$39</definedName>
    <definedName name="OnSNAP">[1]Inputs!$D$32</definedName>
    <definedName name="OnSSI">[1]Inputs!$D$31</definedName>
    <definedName name="OnstateEITC">[1]Inputs!$D$27</definedName>
    <definedName name="OnStateTax">[1]Inputs!$D$25</definedName>
    <definedName name="OnSubsidizedChildcare">[1]Inputs!$D$38</definedName>
    <definedName name="OnTANF">[1]Inputs!$D$30</definedName>
    <definedName name="OnWIC">[1]Inputs!$D$34</definedName>
    <definedName name="OutputACTC">[1]Calc1!$N$99:$HF$99</definedName>
    <definedName name="OutputChildCareSubsidyFinal">[1]Calc1!$N$259:$HF$259</definedName>
    <definedName name="OutputCHIP">[1]Calc1!$N$249:$HF$249</definedName>
    <definedName name="OutputComboCashAssistance">OutputTANF + OutputSSI + OutputLIHEAP</definedName>
    <definedName name="OutputComboFoodAssistance">OutputSNAP + OutputWIC + OutputSubsidizedSchoolMeals</definedName>
    <definedName name="OutputComboMedicalAssistance">OutputMedicaid + OutputCHIP + OutputHIXPTC</definedName>
    <definedName name="OutputComboNetEarnings">OutputEarnings - OutputFICA - OutputFedTax - OutputStateTax</definedName>
    <definedName name="OutputComboRefundableTaxCredits">OutputEITC + OutputCTC + OutputACTC + OutputStateEITC</definedName>
    <definedName name="OutputCTC">[1]Calc1!$N$66:$HF$66</definedName>
    <definedName name="OutputEarnings">[1]Calc1!$N$15:$HF$15</definedName>
    <definedName name="OutputEITC">[1]Calc1!$N$80:$HF$80</definedName>
    <definedName name="OutputFedTax">[1]Calc1!$N$60:$HF$60</definedName>
    <definedName name="OutputFICA">[1]Calc1!$N$19:$HF$19</definedName>
    <definedName name="OutputHIXPTC">[1]Calc1!$N$255:$HF$255</definedName>
    <definedName name="OutputInterval">[1]Calc1!$N$2:$HF$2</definedName>
    <definedName name="OutputLIHEAP">[1]Calc1!$N$275:$HF$275</definedName>
    <definedName name="OutputMedicaid">[1]Calc1!$N$211:$HF$211</definedName>
    <definedName name="OutputMedicaidAndCHIP">OutputMedicaid + OutputCHIP</definedName>
    <definedName name="OutputMomHourlyWage">[1]Calc1!$N$5:$HF$5</definedName>
    <definedName name="OutputMomWeeklyHours">[1]Calc1!$N$4:$HF$4</definedName>
    <definedName name="OutputSec8Entry">[1]Calc1!$N$263:$HF$263</definedName>
    <definedName name="OutputSec8Extended">[1]Calc1!$N$268:$HF$268</definedName>
    <definedName name="OutputSec8Final">[1]Calc1!$N$266:$HF$266</definedName>
    <definedName name="OutputSNAP">[1]Calc1!$N$157:$HF$157</definedName>
    <definedName name="OutputSSI">[1]Calc1!$N$124:$HF$124</definedName>
    <definedName name="OutputStackPlusCashAssistance">OutputStackPlusRefundableTaxCredits + OutputComboCashAssistance</definedName>
    <definedName name="OutputStackPlusChildCareFinal">OutputStackPlusMedicalAssistance + OutputChildCareSubsidyFinal</definedName>
    <definedName name="OutputStackPlusFoodAssistance">OutputStackPlusCashAssistance + OutputComboFoodAssistance</definedName>
    <definedName name="OutputStackPlusHIXPTC">OutputStackPlusMedicaidAndCHIP + OutputHIXPTC</definedName>
    <definedName name="OutputStackPlusMedicaidAndCHIP">OutputStackPlusFoodAssistance + OutputMedicaid + OutputCHIP</definedName>
    <definedName name="OutputStackPlusMedicalAssistance">OutputStackPlusFoodAssistance + OutputComboMedicalAssistance</definedName>
    <definedName name="OutputStackPlusRefundableTaxCredits">OutputComboNetEarnings+OutputComboRefundableTaxCredits</definedName>
    <definedName name="OutputStackPlusSec8Entry">OutputStackPlusChildCareFinal + OutputSec8Entry</definedName>
    <definedName name="OutputStackPlusSec8Entry_Graph">OutputStackPlusChildCareFinal + OutputSec8Final</definedName>
    <definedName name="OutputStackPlusSec8Extended">OutputStackPlusSec8Entry + OutputSec8Extended</definedName>
    <definedName name="OutputStateEITC">[1]Calc1!$N$107:$HF$107</definedName>
    <definedName name="OutputStateTax">[1]Calc1!$N$103:$HF$103</definedName>
    <definedName name="OutputSubsidizedSchoolMeals">[1]Calc1!$N$186:$HF$186</definedName>
    <definedName name="OutputTANF">[1]Calc1!$N$111:$HF$111</definedName>
    <definedName name="OutputWIC">[1]Calc1!$N$175:$HF$175</definedName>
    <definedName name="Sex">[1]Lists!$D$15:$D$16</definedName>
    <definedName name="South_Carolina">#REF!</definedName>
    <definedName name="State_List" localSheetId="2">[1]!StateAreasTbl[#Headers]</definedName>
    <definedName name="State_List">[1]!StateAreasTbl[#Headers]</definedName>
    <definedName name="StateColNum" localSheetId="2">MATCH([0]!InputStateName,'CHIP Premiums'!State_List,0)</definedName>
    <definedName name="StateColNum">MATCH(InputStateName,State_List,0)</definedName>
    <definedName name="StateEntireCol" localSheetId="2">INDEX([1]!StateAreasTbl[#Data],,'CHIP Premiums'!StateColNum)</definedName>
    <definedName name="StateEntireCol">INDEX([1]!StateAreasTbl[#Data],,StateColNum)</definedName>
    <definedName name="StateLookup" localSheetId="2">INDEX([1]!StateAreasTbl[#Data],1,'CHIP Premiums'!StateColNum):INDEX([1]!StateAreasTbl[#Data],COUNTA('CHIP Premiums'!StateEntireCol),'CHIP Premiums'!StateColNum)</definedName>
    <definedName name="StateLookup">INDEX([1]!StateAreasTbl[#Data],1,StateColNum):INDEX([1]!StateAreasTbl[#Data],COUNTA(StateEntireCol),StateColNum)</definedName>
    <definedName name="StateLookup2">#N/A</definedName>
    <definedName name="SubdivisionName">[1]Inputs!$C$7</definedName>
    <definedName name="YearSelect">[1]Lists!$B$11:$B$15</definedName>
    <definedName name="YesNo">[1]Lists!$D$10:$D$11</definedName>
  </definedNames>
  <calcPr calcId="191029" iterate="1"/>
</workbook>
</file>

<file path=xl/calcChain.xml><?xml version="1.0" encoding="utf-8"?>
<calcChain xmlns="http://schemas.openxmlformats.org/spreadsheetml/2006/main">
  <c r="O71" i="2" l="1"/>
  <c r="M71" i="2"/>
  <c r="K71" i="2"/>
  <c r="I71" i="2"/>
  <c r="G72" i="2"/>
  <c r="O70" i="2" a="1"/>
  <c r="O70" i="2" s="1"/>
  <c r="O69" i="2" a="1"/>
  <c r="O69" i="2" s="1"/>
  <c r="O68" i="2" a="1"/>
  <c r="O68" i="2" s="1"/>
  <c r="O67" i="2" a="1"/>
  <c r="O67" i="2" s="1"/>
  <c r="O66" i="2" a="1"/>
  <c r="O66" i="2" s="1"/>
  <c r="O65" i="2" a="1"/>
  <c r="O65" i="2" s="1"/>
  <c r="O64" i="2" a="1"/>
  <c r="O64" i="2" s="1"/>
  <c r="O63" i="2" a="1"/>
  <c r="O63" i="2" s="1"/>
  <c r="O62" i="2" a="1"/>
  <c r="O62" i="2" s="1"/>
  <c r="O61" i="2" a="1"/>
  <c r="O61" i="2" s="1"/>
  <c r="O60" i="2" a="1"/>
  <c r="O60" i="2" s="1"/>
  <c r="O59" i="2" a="1"/>
  <c r="O59" i="2" s="1"/>
  <c r="O58" i="2" a="1"/>
  <c r="O58" i="2" s="1"/>
  <c r="O57" i="2" a="1"/>
  <c r="O57" i="2" s="1"/>
  <c r="O56" i="2" a="1"/>
  <c r="O56" i="2" s="1"/>
  <c r="O55" i="2" a="1"/>
  <c r="O55" i="2" s="1"/>
  <c r="O54" i="2" a="1"/>
  <c r="O54" i="2" s="1"/>
  <c r="O53" i="2" a="1"/>
  <c r="O53" i="2" s="1"/>
  <c r="O52" i="2" a="1"/>
  <c r="O52" i="2" s="1"/>
  <c r="O51" i="2" a="1"/>
  <c r="O51" i="2" s="1"/>
  <c r="O50" i="2" a="1"/>
  <c r="O50" i="2" s="1"/>
  <c r="O49" i="2" a="1"/>
  <c r="O49" i="2" s="1"/>
  <c r="O48" i="2" a="1"/>
  <c r="O48" i="2" s="1"/>
  <c r="O47" i="2" a="1"/>
  <c r="O47" i="2" s="1"/>
  <c r="O46" i="2" a="1"/>
  <c r="O46" i="2" s="1"/>
  <c r="O45" i="2" a="1"/>
  <c r="O45" i="2" s="1"/>
  <c r="O44" i="2" a="1"/>
  <c r="O44" i="2" s="1"/>
  <c r="O43" i="2" a="1"/>
  <c r="O43" i="2" s="1"/>
  <c r="O42" i="2" a="1"/>
  <c r="O42" i="2" s="1"/>
  <c r="O41" i="2" a="1"/>
  <c r="O41" i="2" s="1"/>
  <c r="M70" i="2" a="1"/>
  <c r="M70" i="2" s="1"/>
  <c r="M69" i="2" a="1"/>
  <c r="M69" i="2" s="1"/>
  <c r="M68" i="2" a="1"/>
  <c r="M68" i="2" s="1"/>
  <c r="M67" i="2" a="1"/>
  <c r="M67" i="2" s="1"/>
  <c r="M66" i="2" a="1"/>
  <c r="M66" i="2" s="1"/>
  <c r="M65" i="2" a="1"/>
  <c r="M65" i="2" s="1"/>
  <c r="M64" i="2" a="1"/>
  <c r="M64" i="2" s="1"/>
  <c r="M63" i="2" a="1"/>
  <c r="M63" i="2" s="1"/>
  <c r="M62" i="2" a="1"/>
  <c r="M62" i="2" s="1"/>
  <c r="M61" i="2" a="1"/>
  <c r="M61" i="2" s="1"/>
  <c r="M60" i="2" a="1"/>
  <c r="M60" i="2" s="1"/>
  <c r="M59" i="2" a="1"/>
  <c r="M59" i="2" s="1"/>
  <c r="M58" i="2" a="1"/>
  <c r="M58" i="2" s="1"/>
  <c r="M57" i="2" a="1"/>
  <c r="M57" i="2" s="1"/>
  <c r="M56" i="2" a="1"/>
  <c r="M56" i="2" s="1"/>
  <c r="M55" i="2" a="1"/>
  <c r="M55" i="2" s="1"/>
  <c r="M54" i="2" a="1"/>
  <c r="M54" i="2" s="1"/>
  <c r="M53" i="2" a="1"/>
  <c r="M53" i="2" s="1"/>
  <c r="M52" i="2" a="1"/>
  <c r="M52" i="2" s="1"/>
  <c r="M51" i="2" a="1"/>
  <c r="M51" i="2" s="1"/>
  <c r="M50" i="2" a="1"/>
  <c r="M50" i="2" s="1"/>
  <c r="M49" i="2" a="1"/>
  <c r="M49" i="2" s="1"/>
  <c r="M48" i="2" a="1"/>
  <c r="M48" i="2" s="1"/>
  <c r="M47" i="2" a="1"/>
  <c r="M47" i="2" s="1"/>
  <c r="M46" i="2" a="1"/>
  <c r="M46" i="2" s="1"/>
  <c r="M45" i="2" a="1"/>
  <c r="M45" i="2" s="1"/>
  <c r="M44" i="2" a="1"/>
  <c r="M44" i="2" s="1"/>
  <c r="M43" i="2" a="1"/>
  <c r="M43" i="2" s="1"/>
  <c r="M42" i="2" a="1"/>
  <c r="M42" i="2" s="1"/>
  <c r="M41" i="2" a="1"/>
  <c r="M41" i="2" s="1"/>
  <c r="K70" i="2" a="1"/>
  <c r="K70" i="2" s="1"/>
  <c r="K69" i="2" a="1"/>
  <c r="K69" i="2" s="1"/>
  <c r="K68" i="2" a="1"/>
  <c r="K68" i="2" s="1"/>
  <c r="K67" i="2"/>
  <c r="K67" i="2" a="1"/>
  <c r="K66" i="2" a="1"/>
  <c r="K66" i="2" s="1"/>
  <c r="K65" i="2" a="1"/>
  <c r="K65" i="2" s="1"/>
  <c r="K64" i="2" a="1"/>
  <c r="K64" i="2" s="1"/>
  <c r="K63" i="2"/>
  <c r="K63" i="2" a="1"/>
  <c r="K62" i="2" a="1"/>
  <c r="K62" i="2" s="1"/>
  <c r="K61" i="2" a="1"/>
  <c r="K61" i="2" s="1"/>
  <c r="K60" i="2" a="1"/>
  <c r="K60" i="2" s="1"/>
  <c r="K59" i="2"/>
  <c r="K59" i="2" a="1"/>
  <c r="K58" i="2" a="1"/>
  <c r="K58" i="2" s="1"/>
  <c r="K57" i="2" a="1"/>
  <c r="K57" i="2" s="1"/>
  <c r="K56" i="2" a="1"/>
  <c r="K56" i="2" s="1"/>
  <c r="K55" i="2"/>
  <c r="K55" i="2" a="1"/>
  <c r="K54" i="2" a="1"/>
  <c r="K54" i="2" s="1"/>
  <c r="K53" i="2" a="1"/>
  <c r="K53" i="2" s="1"/>
  <c r="K52" i="2" a="1"/>
  <c r="K52" i="2" s="1"/>
  <c r="K51" i="2" a="1"/>
  <c r="K51" i="2" s="1"/>
  <c r="K50" i="2" a="1"/>
  <c r="K50" i="2" s="1"/>
  <c r="K49" i="2" a="1"/>
  <c r="K49" i="2" s="1"/>
  <c r="K48" i="2" a="1"/>
  <c r="K48" i="2" s="1"/>
  <c r="K47" i="2" a="1"/>
  <c r="K47" i="2" s="1"/>
  <c r="K46" i="2" a="1"/>
  <c r="K46" i="2" s="1"/>
  <c r="K45" i="2" a="1"/>
  <c r="K45" i="2" s="1"/>
  <c r="K44" i="2" a="1"/>
  <c r="K44" i="2" s="1"/>
  <c r="K43" i="2" a="1"/>
  <c r="K43" i="2" s="1"/>
  <c r="K42" i="2" a="1"/>
  <c r="K42" i="2" s="1"/>
  <c r="K41" i="2" a="1"/>
  <c r="K41" i="2" s="1"/>
  <c r="I70" i="2" a="1"/>
  <c r="I70" i="2" s="1"/>
  <c r="I69" i="2" a="1"/>
  <c r="I69" i="2" s="1"/>
  <c r="I68" i="2" a="1"/>
  <c r="I68" i="2" s="1"/>
  <c r="I67" i="2"/>
  <c r="I67" i="2" a="1"/>
  <c r="I66" i="2" a="1"/>
  <c r="I66" i="2" s="1"/>
  <c r="I65" i="2" a="1"/>
  <c r="I65" i="2" s="1"/>
  <c r="I64" i="2" a="1"/>
  <c r="I64" i="2" s="1"/>
  <c r="I63" i="2"/>
  <c r="I63" i="2" a="1"/>
  <c r="I62" i="2" a="1"/>
  <c r="I62" i="2" s="1"/>
  <c r="I61" i="2" a="1"/>
  <c r="I61" i="2" s="1"/>
  <c r="I60" i="2" a="1"/>
  <c r="I60" i="2" s="1"/>
  <c r="I59" i="2"/>
  <c r="I59" i="2" a="1"/>
  <c r="I58" i="2" a="1"/>
  <c r="I58" i="2" s="1"/>
  <c r="I57" i="2" a="1"/>
  <c r="I57" i="2" s="1"/>
  <c r="I56" i="2" a="1"/>
  <c r="I56" i="2" s="1"/>
  <c r="I55" i="2"/>
  <c r="I55" i="2" a="1"/>
  <c r="I54" i="2" a="1"/>
  <c r="I54" i="2" s="1"/>
  <c r="I53" i="2" a="1"/>
  <c r="I53" i="2" s="1"/>
  <c r="I52" i="2" a="1"/>
  <c r="I52" i="2" s="1"/>
  <c r="I51" i="2" a="1"/>
  <c r="I51" i="2" s="1"/>
  <c r="I50" i="2" a="1"/>
  <c r="I50" i="2" s="1"/>
  <c r="I49" i="2" a="1"/>
  <c r="I49" i="2" s="1"/>
  <c r="I48" i="2" a="1"/>
  <c r="I48" i="2" s="1"/>
  <c r="I47" i="2" a="1"/>
  <c r="I47" i="2" s="1"/>
  <c r="I46" i="2" a="1"/>
  <c r="I46" i="2" s="1"/>
  <c r="I45" i="2" a="1"/>
  <c r="I45" i="2" s="1"/>
  <c r="I44" i="2" a="1"/>
  <c r="I44" i="2" s="1"/>
  <c r="I43" i="2" a="1"/>
  <c r="I43" i="2" s="1"/>
  <c r="I42" i="2" a="1"/>
  <c r="I42" i="2" s="1"/>
  <c r="I41" i="2" a="1"/>
  <c r="I41" i="2" s="1"/>
  <c r="G41" i="2" a="1"/>
  <c r="G41" i="2"/>
  <c r="G70" i="2" a="1"/>
  <c r="G70" i="2" s="1"/>
  <c r="G69" i="2" a="1"/>
  <c r="G69" i="2" s="1"/>
  <c r="G68" i="2" a="1"/>
  <c r="G68" i="2" s="1"/>
  <c r="G67" i="2" a="1"/>
  <c r="G67" i="2" s="1"/>
  <c r="G66" i="2" a="1"/>
  <c r="G66" i="2" s="1"/>
  <c r="G65" i="2" a="1"/>
  <c r="G65" i="2" s="1"/>
  <c r="G64" i="2" a="1"/>
  <c r="G64" i="2" s="1"/>
  <c r="G63" i="2" a="1"/>
  <c r="G63" i="2" s="1"/>
  <c r="G62" i="2" a="1"/>
  <c r="G62" i="2" s="1"/>
  <c r="G61" i="2" a="1"/>
  <c r="G61" i="2" s="1"/>
  <c r="G60" i="2" a="1"/>
  <c r="G60" i="2" s="1"/>
  <c r="G59" i="2" a="1"/>
  <c r="G59" i="2" s="1"/>
  <c r="G58" i="2" a="1"/>
  <c r="G58" i="2" s="1"/>
  <c r="G57" i="2" a="1"/>
  <c r="G57" i="2" s="1"/>
  <c r="G56" i="2" a="1"/>
  <c r="G56" i="2" s="1"/>
  <c r="G55" i="2" a="1"/>
  <c r="G55" i="2" s="1"/>
  <c r="G54" i="2" a="1"/>
  <c r="G54" i="2" s="1"/>
  <c r="G53" i="2" a="1"/>
  <c r="G53" i="2" s="1"/>
  <c r="G52" i="2" a="1"/>
  <c r="G52" i="2" s="1"/>
  <c r="G51" i="2" a="1"/>
  <c r="G51" i="2" s="1"/>
  <c r="G50" i="2" a="1"/>
  <c r="G50" i="2" s="1"/>
  <c r="G49" i="2" a="1"/>
  <c r="G49" i="2" s="1"/>
  <c r="G48" i="2" a="1"/>
  <c r="G48" i="2" s="1"/>
  <c r="G47" i="2" a="1"/>
  <c r="G47" i="2" s="1"/>
  <c r="G46" i="2" a="1"/>
  <c r="G46" i="2" s="1"/>
  <c r="G45" i="2" a="1"/>
  <c r="G45" i="2" s="1"/>
  <c r="G44" i="2" a="1"/>
  <c r="G44" i="2" s="1"/>
  <c r="G43" i="2" a="1"/>
  <c r="G43" i="2" s="1"/>
  <c r="G42" i="2" a="1"/>
  <c r="G42" i="2" s="1"/>
  <c r="E63" i="3" a="1"/>
  <c r="E63" i="3" s="1"/>
  <c r="T30" i="3"/>
  <c r="S30" i="3"/>
  <c r="T29" i="3"/>
  <c r="S29" i="3"/>
  <c r="T28" i="3"/>
  <c r="S28" i="3"/>
  <c r="T27" i="3"/>
  <c r="S27" i="3"/>
  <c r="T26" i="3"/>
  <c r="S26" i="3"/>
  <c r="T25" i="3"/>
  <c r="S25" i="3"/>
  <c r="AN24" i="3"/>
  <c r="AM24" i="3"/>
  <c r="AL24" i="3"/>
  <c r="AK24" i="3"/>
  <c r="AD24" i="3"/>
  <c r="AC24" i="3"/>
  <c r="AJ24" i="3" s="1"/>
  <c r="AB24" i="3"/>
  <c r="AI24" i="3" s="1"/>
  <c r="AA24" i="3"/>
  <c r="AH24" i="3" s="1"/>
  <c r="Z24" i="3"/>
  <c r="Y24" i="3"/>
  <c r="T24" i="3"/>
  <c r="S24" i="3"/>
  <c r="AN23" i="3"/>
  <c r="AM23" i="3"/>
  <c r="AL23" i="3"/>
  <c r="AK23" i="3"/>
  <c r="AD23" i="3"/>
  <c r="AC23" i="3"/>
  <c r="AJ23" i="3" s="1"/>
  <c r="AB23" i="3"/>
  <c r="AI23" i="3" s="1"/>
  <c r="AA23" i="3"/>
  <c r="AH23" i="3" s="1"/>
  <c r="Z23" i="3"/>
  <c r="Y23" i="3"/>
  <c r="T23" i="3"/>
  <c r="S23" i="3"/>
  <c r="AN22" i="3"/>
  <c r="AM22" i="3"/>
  <c r="AL22" i="3"/>
  <c r="AK22" i="3"/>
  <c r="AH22" i="3"/>
  <c r="AF22" i="3"/>
  <c r="AE22" i="3"/>
  <c r="AD22" i="3"/>
  <c r="AC22" i="3"/>
  <c r="AJ22" i="3" s="1"/>
  <c r="AB22" i="3"/>
  <c r="AI22" i="3" s="1"/>
  <c r="AA22" i="3"/>
  <c r="Z22" i="3"/>
  <c r="Y22" i="3"/>
  <c r="V22" i="3"/>
  <c r="U22" i="3"/>
  <c r="S22" i="3"/>
  <c r="AN21" i="3"/>
  <c r="AM21" i="3"/>
  <c r="AL21" i="3"/>
  <c r="AK21" i="3"/>
  <c r="AJ21" i="3"/>
  <c r="AI21" i="3"/>
  <c r="AH21" i="3"/>
  <c r="AG21" i="3"/>
  <c r="AF21" i="3"/>
  <c r="AD21" i="3"/>
  <c r="AC21" i="3"/>
  <c r="AB21" i="3"/>
  <c r="AA21" i="3"/>
  <c r="AE21" i="3" s="1"/>
  <c r="Z21" i="3"/>
  <c r="Y21" i="3"/>
  <c r="AN20" i="3"/>
  <c r="AM20" i="3"/>
  <c r="AL20" i="3"/>
  <c r="AK20" i="3"/>
  <c r="AJ20" i="3"/>
  <c r="AI20" i="3"/>
  <c r="AH20" i="3"/>
  <c r="AG20" i="3"/>
  <c r="AF20" i="3"/>
  <c r="AD20" i="3"/>
  <c r="AC20" i="3"/>
  <c r="AB20" i="3"/>
  <c r="AA20" i="3"/>
  <c r="AE20" i="3" s="1"/>
  <c r="Z20" i="3"/>
  <c r="Y20" i="3"/>
  <c r="T20" i="3"/>
  <c r="AN19" i="3"/>
  <c r="AM19" i="3"/>
  <c r="AL19" i="3"/>
  <c r="AK19" i="3"/>
  <c r="AJ19" i="3"/>
  <c r="AI19" i="3"/>
  <c r="AG19" i="3"/>
  <c r="AD19" i="3"/>
  <c r="AC19" i="3"/>
  <c r="AB19" i="3"/>
  <c r="AF19" i="3" s="1"/>
  <c r="AA19" i="3"/>
  <c r="AH19" i="3" s="1"/>
  <c r="Z19" i="3"/>
  <c r="Y19" i="3"/>
  <c r="S19" i="3"/>
  <c r="Q44" i="2"/>
  <c r="Q45" i="2"/>
  <c r="Q46" i="2"/>
  <c r="Q47" i="2"/>
  <c r="Q48" i="2"/>
  <c r="Q49" i="2"/>
  <c r="Q50" i="2"/>
  <c r="Q51" i="2"/>
  <c r="Q52" i="2"/>
  <c r="Q53" i="2"/>
  <c r="Q54" i="2"/>
  <c r="Q55" i="2"/>
  <c r="Q56" i="2"/>
  <c r="Q57" i="2"/>
  <c r="Q58" i="2"/>
  <c r="Q59" i="2"/>
  <c r="Q60" i="2"/>
  <c r="Q61" i="2"/>
  <c r="Q62" i="2"/>
  <c r="Q63" i="2"/>
  <c r="Q64" i="2"/>
  <c r="Q65" i="2"/>
  <c r="Q66" i="2"/>
  <c r="Q67" i="2"/>
  <c r="Q68" i="2"/>
  <c r="Q69" i="2"/>
  <c r="Q70" i="2"/>
  <c r="Q42" i="2"/>
  <c r="Q43" i="2"/>
  <c r="Q41" i="2"/>
  <c r="AG22" i="3" l="1"/>
  <c r="AE19" i="3"/>
  <c r="AG23" i="3"/>
  <c r="AE24" i="3"/>
  <c r="AE23" i="3"/>
  <c r="AF23" i="3"/>
  <c r="AF24" i="3"/>
  <c r="AG24" i="3"/>
</calcChain>
</file>

<file path=xl/sharedStrings.xml><?xml version="1.0" encoding="utf-8"?>
<sst xmlns="http://schemas.openxmlformats.org/spreadsheetml/2006/main" count="899" uniqueCount="159">
  <si>
    <r>
      <rPr>
        <b/>
        <sz val="11.5"/>
        <rFont val="Times New Roman"/>
        <family val="1"/>
      </rPr>
      <t>MO HealthNet for Kids - CHIP Premium Chart Effective April 1, 2022</t>
    </r>
  </si>
  <si>
    <r>
      <rPr>
        <b/>
        <sz val="11.5"/>
        <rFont val="Times New Roman"/>
        <family val="1"/>
      </rPr>
      <t>Family Size</t>
    </r>
  </si>
  <si>
    <r>
      <rPr>
        <b/>
        <sz val="11.5"/>
        <rFont val="Times New Roman"/>
        <family val="1"/>
      </rPr>
      <t>Percent of FPL</t>
    </r>
  </si>
  <si>
    <r>
      <rPr>
        <b/>
        <sz val="11.5"/>
        <rFont val="Times New Roman"/>
        <family val="1"/>
      </rPr>
      <t>Monthly Income</t>
    </r>
  </si>
  <si>
    <r>
      <rPr>
        <b/>
        <sz val="11.5"/>
        <rFont val="Times New Roman"/>
        <family val="1"/>
      </rPr>
      <t>Premium Amount</t>
    </r>
  </si>
  <si>
    <r>
      <rPr>
        <sz val="10"/>
        <rFont val="Times New Roman"/>
        <family val="1"/>
      </rPr>
      <t>&gt;150</t>
    </r>
  </si>
  <si>
    <r>
      <rPr>
        <sz val="10"/>
        <rFont val="Times New Roman"/>
        <family val="1"/>
      </rPr>
      <t>$1,699.00 to $2,096.00</t>
    </r>
  </si>
  <si>
    <r>
      <rPr>
        <sz val="10"/>
        <rFont val="Times New Roman"/>
        <family val="1"/>
      </rPr>
      <t>&gt;185</t>
    </r>
  </si>
  <si>
    <r>
      <rPr>
        <sz val="10"/>
        <rFont val="Times New Roman"/>
        <family val="1"/>
      </rPr>
      <t>$2,096.01 to $2,549.00</t>
    </r>
  </si>
  <si>
    <r>
      <rPr>
        <sz val="10"/>
        <rFont val="Times New Roman"/>
        <family val="1"/>
      </rPr>
      <t>&gt;225</t>
    </r>
  </si>
  <si>
    <r>
      <rPr>
        <sz val="10"/>
        <rFont val="Times New Roman"/>
        <family val="1"/>
      </rPr>
      <t>$2,549.01 to $3398.00</t>
    </r>
  </si>
  <si>
    <r>
      <rPr>
        <sz val="10"/>
        <rFont val="Times New Roman"/>
        <family val="1"/>
      </rPr>
      <t>$2,289.00 to $2,823.00</t>
    </r>
  </si>
  <si>
    <r>
      <rPr>
        <sz val="10"/>
        <rFont val="Times New Roman"/>
        <family val="1"/>
      </rPr>
      <t>$2,823.01 to $3,434.00</t>
    </r>
  </si>
  <si>
    <r>
      <rPr>
        <sz val="10"/>
        <rFont val="Times New Roman"/>
        <family val="1"/>
      </rPr>
      <t>$3,434.01 to $4,578.00</t>
    </r>
  </si>
  <si>
    <r>
      <rPr>
        <sz val="10"/>
        <rFont val="Times New Roman"/>
        <family val="1"/>
      </rPr>
      <t>$2,879.00 to $3,551.00</t>
    </r>
  </si>
  <si>
    <r>
      <rPr>
        <sz val="10"/>
        <rFont val="Times New Roman"/>
        <family val="1"/>
      </rPr>
      <t>$3,551.01 to $4,319.00</t>
    </r>
  </si>
  <si>
    <r>
      <rPr>
        <sz val="10"/>
        <rFont val="Times New Roman"/>
        <family val="1"/>
      </rPr>
      <t>$4,319.01 to $5,758.00</t>
    </r>
  </si>
  <si>
    <r>
      <rPr>
        <sz val="10"/>
        <rFont val="Times New Roman"/>
        <family val="1"/>
      </rPr>
      <t>$3,469.00 to $4279.00</t>
    </r>
  </si>
  <si>
    <r>
      <rPr>
        <sz val="10"/>
        <rFont val="Times New Roman"/>
        <family val="1"/>
      </rPr>
      <t>$4,279.01 to $5,204.00</t>
    </r>
  </si>
  <si>
    <r>
      <rPr>
        <sz val="10"/>
        <rFont val="Times New Roman"/>
        <family val="1"/>
      </rPr>
      <t>$5,204.01 to $6,938.00</t>
    </r>
  </si>
  <si>
    <r>
      <rPr>
        <sz val="10"/>
        <rFont val="Times New Roman"/>
        <family val="1"/>
      </rPr>
      <t>$4,059.00 to $5,006.00</t>
    </r>
  </si>
  <si>
    <r>
      <rPr>
        <sz val="10"/>
        <rFont val="Times New Roman"/>
        <family val="1"/>
      </rPr>
      <t>$5,006.01 to $6,089.00</t>
    </r>
  </si>
  <si>
    <r>
      <rPr>
        <sz val="10"/>
        <rFont val="Times New Roman"/>
        <family val="1"/>
      </rPr>
      <t>$6,089.01 to $8,118.00</t>
    </r>
  </si>
  <si>
    <r>
      <rPr>
        <sz val="10"/>
        <rFont val="Times New Roman"/>
        <family val="1"/>
      </rPr>
      <t>$4,649.00 to $5,734.00</t>
    </r>
  </si>
  <si>
    <r>
      <rPr>
        <sz val="10"/>
        <rFont val="Times New Roman"/>
        <family val="1"/>
      </rPr>
      <t>$5,734.01 to $6,974.00</t>
    </r>
  </si>
  <si>
    <r>
      <rPr>
        <sz val="10"/>
        <rFont val="Times New Roman"/>
        <family val="1"/>
      </rPr>
      <t>$6,974.01 to $9,298.00</t>
    </r>
  </si>
  <si>
    <r>
      <rPr>
        <sz val="10"/>
        <rFont val="Times New Roman"/>
        <family val="1"/>
      </rPr>
      <t>$5,239.00 to $6,462.00</t>
    </r>
  </si>
  <si>
    <r>
      <rPr>
        <sz val="10"/>
        <rFont val="Times New Roman"/>
        <family val="1"/>
      </rPr>
      <t>$6,462.01 to $7,859.00</t>
    </r>
  </si>
  <si>
    <r>
      <rPr>
        <sz val="10"/>
        <rFont val="Times New Roman"/>
        <family val="1"/>
      </rPr>
      <t>$7,859.01 to $10,478.00</t>
    </r>
  </si>
  <si>
    <r>
      <rPr>
        <sz val="10"/>
        <rFont val="Times New Roman"/>
        <family val="1"/>
      </rPr>
      <t>$5,829.00 to $7,189.00</t>
    </r>
  </si>
  <si>
    <r>
      <rPr>
        <sz val="10"/>
        <rFont val="Times New Roman"/>
        <family val="1"/>
      </rPr>
      <t>$7,189.01 to $8,744.00</t>
    </r>
  </si>
  <si>
    <r>
      <rPr>
        <sz val="10"/>
        <rFont val="Times New Roman"/>
        <family val="1"/>
      </rPr>
      <t>$8,744.01 to $11,658.00</t>
    </r>
  </si>
  <si>
    <r>
      <rPr>
        <sz val="10"/>
        <rFont val="Times New Roman"/>
        <family val="1"/>
      </rPr>
      <t>$6,419.00 to $7,917.00</t>
    </r>
  </si>
  <si>
    <r>
      <rPr>
        <sz val="10"/>
        <rFont val="Times New Roman"/>
        <family val="1"/>
      </rPr>
      <t>$7,917.01 to $9,629.00</t>
    </r>
  </si>
  <si>
    <r>
      <rPr>
        <sz val="10"/>
        <rFont val="Times New Roman"/>
        <family val="1"/>
      </rPr>
      <t>$9,629.01 to $12,838.00</t>
    </r>
  </si>
  <si>
    <r>
      <rPr>
        <sz val="10"/>
        <rFont val="Times New Roman"/>
        <family val="1"/>
      </rPr>
      <t>$7,009.00 to $8,645.00</t>
    </r>
  </si>
  <si>
    <r>
      <rPr>
        <sz val="10"/>
        <rFont val="Times New Roman"/>
        <family val="1"/>
      </rPr>
      <t>$8,645.01 to $10,514.00</t>
    </r>
  </si>
  <si>
    <r>
      <rPr>
        <sz val="10"/>
        <rFont val="Times New Roman"/>
        <family val="1"/>
      </rPr>
      <t>$10,514.01 to $14,018.00</t>
    </r>
  </si>
  <si>
    <r>
      <rPr>
        <sz val="10"/>
        <rFont val="Times New Roman"/>
        <family val="1"/>
      </rPr>
      <t>$7,599.00 to $9,372.00</t>
    </r>
  </si>
  <si>
    <r>
      <rPr>
        <sz val="10"/>
        <rFont val="Times New Roman"/>
        <family val="1"/>
      </rPr>
      <t>$9,372.01 to $11,399.00</t>
    </r>
  </si>
  <si>
    <r>
      <rPr>
        <sz val="10"/>
        <rFont val="Times New Roman"/>
        <family val="1"/>
      </rPr>
      <t>$11,399.01 to $15,198.00</t>
    </r>
  </si>
  <si>
    <r>
      <rPr>
        <sz val="10"/>
        <rFont val="Times New Roman"/>
        <family val="1"/>
      </rPr>
      <t>$8,189.00 to $10,100.00</t>
    </r>
  </si>
  <si>
    <r>
      <rPr>
        <sz val="10"/>
        <rFont val="Times New Roman"/>
        <family val="1"/>
      </rPr>
      <t>$10,100.01 to $12,284.00</t>
    </r>
  </si>
  <si>
    <r>
      <rPr>
        <sz val="10"/>
        <rFont val="Times New Roman"/>
        <family val="1"/>
      </rPr>
      <t>$12,284.01 to $16,378.00</t>
    </r>
  </si>
  <si>
    <r>
      <rPr>
        <sz val="10"/>
        <rFont val="Times New Roman"/>
        <family val="1"/>
      </rPr>
      <t>Premium information for family sizes of 13+ is available upon request.</t>
    </r>
  </si>
  <si>
    <r>
      <rPr>
        <sz val="11.5"/>
        <rFont val="Times New Roman"/>
        <family val="1"/>
      </rPr>
      <t>Appendix E (04-22)</t>
    </r>
  </si>
  <si>
    <t>State</t>
  </si>
  <si>
    <t>CHIP Name</t>
  </si>
  <si>
    <t>Group</t>
  </si>
  <si>
    <t>Group Name</t>
  </si>
  <si>
    <t>Factor</t>
  </si>
  <si>
    <t>Condition</t>
  </si>
  <si>
    <t>Comment</t>
  </si>
  <si>
    <t>2018</t>
  </si>
  <si>
    <t>Note 2018</t>
  </si>
  <si>
    <t>2019</t>
  </si>
  <si>
    <t>Note 2019</t>
  </si>
  <si>
    <t>2020</t>
  </si>
  <si>
    <t>Note 2020</t>
  </si>
  <si>
    <t>2021</t>
  </si>
  <si>
    <t>Note 2021</t>
  </si>
  <si>
    <t>2022</t>
  </si>
  <si>
    <t>Note 2022</t>
  </si>
  <si>
    <t>Group 1</t>
  </si>
  <si>
    <t>Annual MAGI Limit</t>
  </si>
  <si>
    <t>Group 2</t>
  </si>
  <si>
    <t>Annual Per Child Premium</t>
  </si>
  <si>
    <t>Maximum Family Annual Premium</t>
  </si>
  <si>
    <t>Group 3</t>
  </si>
  <si>
    <t>CHIP</t>
  </si>
  <si>
    <t>Missouri</t>
  </si>
  <si>
    <t>Family Size</t>
  </si>
  <si>
    <t>FPIG</t>
  </si>
  <si>
    <t>Federal Poverty Income Guidelines</t>
  </si>
  <si>
    <t>U.S. Federal Poverty Guidelines Used to Determine Financial Eligibility for Certain Federal Programs</t>
  </si>
  <si>
    <t>U.S Department of Health and Human Services</t>
  </si>
  <si>
    <t>Office of the Assistant Secretary for Planning Evaluation</t>
  </si>
  <si>
    <t>https://aspe.hhs.gov/poverty-guidelines</t>
  </si>
  <si>
    <t>From the website, accessed 02/21/2020</t>
  </si>
  <si>
    <t>"There are two slightly different versions of the federal poverty measure: poverty thresholds and poverty guidelines."</t>
  </si>
  <si>
    <t>"The poverty thresholds are the original version of the federal poverty measure. They are updated each year by the Census Bureau. The thresholds are used mainly for statistical purposes — for instance, preparing estimates of the number of Americans in poverty each year. (In other words, all official poverty population figures are calculated using the poverty thresholds, not the guidelines). Poverty thresholds since 1973 (and for selected earlier years) and weighted average poverty thresholds since 1959 are available on the Census Bureau’s Web site. For an example of how the Census Bureau applies the thresholds to a family’s income to determine its poverty status, see “How the Census Bureau Measures Poverty” on the Census Bureau’s web site."</t>
  </si>
  <si>
    <r>
      <t xml:space="preserve">"The poverty guidelines are the other version of the federal poverty measure. They are issued each year in the </t>
    </r>
    <r>
      <rPr>
        <sz val="11"/>
        <color rgb="FFFF0000"/>
        <rFont val="Calibri"/>
        <family val="2"/>
        <scheme val="minor"/>
      </rPr>
      <t>Federal Register by the Department of Health and Human Services (HHS</t>
    </r>
    <r>
      <rPr>
        <sz val="10"/>
        <color rgb="FF000000"/>
        <rFont val="Times New Roman"/>
        <charset val="204"/>
      </rPr>
      <t>). The guidelines are a simplification of the poverty thresholds for use for administrative purposes — for instance, determining financial eligibility for certain federal programs."</t>
    </r>
  </si>
  <si>
    <t>"The poverty guidelines are sometimes loosely referred to as the “federal poverty level” (FPL), but that phrase is ambiguous and should be avoided, especially in situations (e.g., legislative or administrative) where precision is important."</t>
  </si>
  <si>
    <t>"Key differences between poverty thresholds and poverty guidelines are outlined in a table under Frequently Asked Questions (FAQs). See also the discussion of this topic on the Institute for Research on Poverty’s web site"</t>
  </si>
  <si>
    <t>"The January 2020 poverty guidelines are calculated by taking the 2018 Census Bureau’s poverty thresholds and adjusting them for price changes between 2018 and 2019 using the Consumer Price Index (CPI-U). The poverty thresholds used by the Census Bureau for statistical purposes are complex and are not composed of standardized increments between family sizes. Since many program officials prefer to use guidelines with uniform increments across family sizes, the poverty guidelines include rounding and standardizing adjustments."</t>
  </si>
  <si>
    <t>LookupTable: FPIG</t>
  </si>
  <si>
    <t>Monthly</t>
  </si>
  <si>
    <t>Persons in Family/Household</t>
  </si>
  <si>
    <t>2011</t>
  </si>
  <si>
    <t>2012</t>
  </si>
  <si>
    <t>2013</t>
  </si>
  <si>
    <t>2014</t>
  </si>
  <si>
    <t>2015</t>
  </si>
  <si>
    <t>2016</t>
  </si>
  <si>
    <t>2017</t>
  </si>
  <si>
    <t>2023</t>
  </si>
  <si>
    <t>48 States</t>
  </si>
  <si>
    <t>add*</t>
  </si>
  <si>
    <t>Alaska</t>
  </si>
  <si>
    <t>Hawaii</t>
  </si>
  <si>
    <t>Notes</t>
  </si>
  <si>
    <t>add* means amount to be added per each additional family/household member over 8 persons</t>
  </si>
  <si>
    <t>48 states mean 48 contiguous states plus the District of Columbia</t>
  </si>
  <si>
    <t>The poverty guidelines are not defined for Puerto Rico, the U.S. Virgin Islands, American Samoa, Guam, the Republic of the Marshall Islands, the Federated States of Micronesia, the Commonwealth of the Northern Mariana Islands, and Palau. In cases in which a Federal program using the poverty guidelines serves any of those jurisdictions, the Federal office which administers the program is responsible for deciding whether to use the contiguous-states-and-D.C. guidelines for those jurisdictions or to follow some other procedure.</t>
  </si>
  <si>
    <t>Formula</t>
  </si>
  <si>
    <t>formula=</t>
  </si>
  <si>
    <t>INDEX(FPIG,MATCH(1,(FPIG[State]=$E$54)*(FPIG[Persons in Family/Household]=$E$55),0),MATCH($E$56,VALUE(FPIG[#Headers]),0))</t>
  </si>
  <si>
    <t>test formula=</t>
  </si>
  <si>
    <t xml:space="preserve">input: state </t>
  </si>
  <si>
    <t>input:  name</t>
  </si>
  <si>
    <t>input: year</t>
  </si>
  <si>
    <t>test result =</t>
  </si>
  <si>
    <t>Sources</t>
  </si>
  <si>
    <t>Most recent year found here: https://aspe.hhs.gov/poverty-guidelines</t>
  </si>
  <si>
    <t>Prior years can be found here: https://aspe.hhs.gov/prior-hhs-poverty-guidelines-and-federal-register-references</t>
  </si>
  <si>
    <t>Federal Register</t>
  </si>
  <si>
    <t>2011 Vol. 76, No. 13, January 20, 2011, pp. 3637-3638</t>
  </si>
  <si>
    <t>2012 Vol. 77, No. 17, January 26, 2012, pp. 4034-4035</t>
  </si>
  <si>
    <t>2013 Vol. 78, No. 16, January 24, 2013, pp. 5182-5183</t>
  </si>
  <si>
    <t>2014 Vol. 79, No. 14, January 22, 2014, pp. 3593-3594</t>
  </si>
  <si>
    <t>2015 Vol. 80, No. 14, January 22, 2015, pp. 3236-3237</t>
  </si>
  <si>
    <t>2016 Vol. 81, No.15 January 25, 2016, pp. 4036-4037</t>
  </si>
  <si>
    <t>2017 Vol. 82, No. 19, January 31, 2017, pp. 8831-8832</t>
  </si>
  <si>
    <t>2018 Vol. 83, No. 12, January 18, 2018, pp. 2642-2644</t>
  </si>
  <si>
    <t>2019 Vol. 84, No. 22, February 1, 2019, pp. 1167-1168</t>
  </si>
  <si>
    <t>The 2020 poverty guidelines are in effect as of January 15, 2020</t>
  </si>
  <si>
    <t>2020 Vol. 85, No. 12, January 17, 2020, pp. 3060-3061</t>
  </si>
  <si>
    <t>The Federal Register notice for the 2020 Poverty Guidelines was published January 17, 2020</t>
  </si>
  <si>
    <t>https://www.federalregister.gov/documents/2020/01/17/2020-00858/annual-update-of-the-hhs-poverty-guidelines</t>
  </si>
  <si>
    <t>$1,699.00 to $2,096.00</t>
  </si>
  <si>
    <t>$2,096.01 to $2,549.00</t>
  </si>
  <si>
    <t>$2,549.01 to $3398.00</t>
  </si>
  <si>
    <t>$2,289.00 to $2,823.00</t>
  </si>
  <si>
    <t>$2,823.01 to $3,434.00</t>
  </si>
  <si>
    <t>$3,434.01 to $4,578.00</t>
  </si>
  <si>
    <t>$2,879.00 to $3,551.00</t>
  </si>
  <si>
    <t>$3,551.01 to $4,319.00</t>
  </si>
  <si>
    <t>$4,319.01 to $5,758.00</t>
  </si>
  <si>
    <t>$3,469.00 to $4279.00</t>
  </si>
  <si>
    <t>$4,279.01 to $5,204.00</t>
  </si>
  <si>
    <t>$5,204.01 to $6,938.00</t>
  </si>
  <si>
    <t>$4,059.00 to $5,006.00</t>
  </si>
  <si>
    <t>$5,006.01 to $6,089.00</t>
  </si>
  <si>
    <t>$6,089.01 to $8,118.00</t>
  </si>
  <si>
    <t>$4,649.00 to $5,734.00</t>
  </si>
  <si>
    <t>$5,734.01 to $6,974.00</t>
  </si>
  <si>
    <t>$6,974.01 to $9,298.00</t>
  </si>
  <si>
    <t>$5,239.00 to $6,462.00</t>
  </si>
  <si>
    <t>$6,462.01 to $7,859.00</t>
  </si>
  <si>
    <t>$7,859.01 to $10,478.00</t>
  </si>
  <si>
    <t>$5,829.00 to $7,189.00</t>
  </si>
  <si>
    <t>$7,189.01 to $8,744.00</t>
  </si>
  <si>
    <t>$8,744.01 to $11,658.00</t>
  </si>
  <si>
    <t>$6,419.00 to $7,917.00</t>
  </si>
  <si>
    <t>$7,917.01 to $9,629.00</t>
  </si>
  <si>
    <t>$9,629.01 to $12,838.00</t>
  </si>
  <si>
    <t>$7,009.00 to $8,645.00</t>
  </si>
  <si>
    <t>$8,645.01 to $10,514.00</t>
  </si>
  <si>
    <t>$10,514.01 to $14,018.00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</si>
</sst>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0"/>
    <numFmt numFmtId="165" formatCode="0.0%"/>
    <numFmt numFmtId="166" formatCode="&quot;$&quot;#,##0"/>
  </numFmts>
  <fonts count="14" x14ac:knownFonts="1">
    <font>
      <sz val="10"/>
      <color rgb="FF000000"/>
      <name val="Times New Roman"/>
      <charset val="204"/>
    </font>
    <font>
      <sz val="11"/>
      <color theme="1"/>
      <name val="Calibri"/>
      <family val="2"/>
      <scheme val="minor"/>
    </font>
    <font>
      <b/>
      <sz val="11.5"/>
      <name val="Times New Roman"/>
      <family val="1"/>
    </font>
    <font>
      <sz val="10"/>
      <color rgb="FF000000"/>
      <name val="Times New Roman"/>
      <family val="2"/>
    </font>
    <font>
      <sz val="10"/>
      <name val="Times New Roman"/>
      <family val="1"/>
    </font>
    <font>
      <sz val="9"/>
      <color rgb="FF000000"/>
      <name val="Arial"/>
      <family val="2"/>
    </font>
    <font>
      <sz val="11.5"/>
      <name val="Times New Roman"/>
      <family val="1"/>
    </font>
    <font>
      <sz val="11"/>
      <color rgb="FFFF0000"/>
      <name val="Calibri"/>
      <family val="2"/>
      <scheme val="minor"/>
    </font>
    <font>
      <b/>
      <sz val="11"/>
      <color theme="1"/>
      <name val="Calibri"/>
      <family val="2"/>
      <scheme val="minor"/>
    </font>
    <font>
      <sz val="10"/>
      <color rgb="FF000000"/>
      <name val="Times New Roman"/>
      <family val="1"/>
      <charset val="204"/>
    </font>
    <font>
      <i/>
      <sz val="12"/>
      <color rgb="FF2F2F2F"/>
      <name val="Arial"/>
      <family val="2"/>
    </font>
    <font>
      <u/>
      <sz val="11"/>
      <color theme="10"/>
      <name val="Calibri"/>
      <family val="2"/>
      <scheme val="minor"/>
    </font>
    <font>
      <sz val="10"/>
      <color rgb="FF333333"/>
      <name val="Arial"/>
      <family val="2"/>
    </font>
    <font>
      <b/>
      <sz val="11"/>
      <color rgb="FFFF000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4">
    <xf numFmtId="0" fontId="0" fillId="0" borderId="0"/>
    <xf numFmtId="0" fontId="1" fillId="0" borderId="0"/>
    <xf numFmtId="0" fontId="11" fillId="0" borderId="0" applyNumberFormat="0" applyFill="0" applyBorder="0" applyAlignment="0" applyProtection="0"/>
    <xf numFmtId="9" fontId="1" fillId="0" borderId="0" applyFont="0" applyFill="0" applyBorder="0" applyAlignment="0" applyProtection="0"/>
  </cellStyleXfs>
  <cellXfs count="45">
    <xf numFmtId="0" fontId="0" fillId="0" borderId="0" xfId="0" applyFill="1" applyBorder="1" applyAlignment="1">
      <alignment horizontal="left" vertical="top"/>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indent="4"/>
    </xf>
    <xf numFmtId="1" fontId="3" fillId="0" borderId="1" xfId="0" applyNumberFormat="1" applyFont="1" applyFill="1" applyBorder="1" applyAlignment="1">
      <alignment horizontal="center" vertical="top" shrinkToFit="1"/>
    </xf>
    <xf numFmtId="0" fontId="4" fillId="0" borderId="1" xfId="0" applyFont="1" applyFill="1" applyBorder="1" applyAlignment="1">
      <alignment horizontal="center" vertical="top" wrapText="1"/>
    </xf>
    <xf numFmtId="0" fontId="4" fillId="0" borderId="1" xfId="0" applyFont="1" applyFill="1" applyBorder="1" applyAlignment="1">
      <alignment horizontal="right" vertical="top" wrapText="1" indent="3"/>
    </xf>
    <xf numFmtId="164" fontId="5" fillId="0" borderId="1" xfId="0" applyNumberFormat="1" applyFont="1" applyFill="1" applyBorder="1" applyAlignment="1">
      <alignment horizontal="center" vertical="top" shrinkToFit="1"/>
    </xf>
    <xf numFmtId="0" fontId="4" fillId="0" borderId="1" xfId="0" applyFont="1" applyFill="1" applyBorder="1" applyAlignment="1">
      <alignment horizontal="left" vertical="top" wrapText="1" indent="3"/>
    </xf>
    <xf numFmtId="0" fontId="4" fillId="0" borderId="1" xfId="0" applyFont="1" applyFill="1" applyBorder="1" applyAlignment="1">
      <alignment horizontal="right" vertical="top" wrapText="1" indent="2"/>
    </xf>
    <xf numFmtId="164" fontId="3" fillId="0" borderId="1" xfId="0" applyNumberFormat="1" applyFont="1" applyFill="1" applyBorder="1" applyAlignment="1">
      <alignment horizontal="center" vertical="top" shrinkToFit="1"/>
    </xf>
    <xf numFmtId="0" fontId="2" fillId="0" borderId="2" xfId="0" applyFont="1" applyFill="1" applyBorder="1" applyAlignment="1">
      <alignment horizontal="left" vertical="top" wrapText="1" indent="16"/>
    </xf>
    <xf numFmtId="0" fontId="2" fillId="0" borderId="3" xfId="0" applyFont="1" applyFill="1" applyBorder="1" applyAlignment="1">
      <alignment horizontal="left" vertical="top" wrapText="1" indent="16"/>
    </xf>
    <xf numFmtId="0" fontId="2" fillId="0" borderId="4" xfId="0" applyFont="1" applyFill="1" applyBorder="1" applyAlignment="1">
      <alignment horizontal="left" vertical="top" wrapText="1" indent="16"/>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6" fillId="0" borderId="0" xfId="0" applyFont="1" applyFill="1" applyBorder="1" applyAlignment="1">
      <alignment horizontal="left" vertical="top" wrapText="1" indent="1"/>
    </xf>
    <xf numFmtId="0" fontId="0" fillId="0" borderId="0" xfId="0"/>
    <xf numFmtId="0" fontId="0" fillId="0" borderId="0" xfId="0" applyAlignment="1">
      <alignment horizontal="center"/>
    </xf>
    <xf numFmtId="9" fontId="0" fillId="0" borderId="0" xfId="0" applyNumberFormat="1" applyAlignment="1">
      <alignment horizontal="center"/>
    </xf>
    <xf numFmtId="2" fontId="0" fillId="0" borderId="0" xfId="0" applyNumberFormat="1" applyAlignment="1">
      <alignment horizontal="center"/>
    </xf>
    <xf numFmtId="0" fontId="9" fillId="0" borderId="0" xfId="0" applyFont="1" applyAlignment="1">
      <alignment horizontal="center"/>
    </xf>
    <xf numFmtId="0" fontId="0" fillId="0" borderId="0" xfId="0" applyFill="1" applyBorder="1" applyAlignment="1">
      <alignment horizontal="center" vertical="top"/>
    </xf>
    <xf numFmtId="2" fontId="0" fillId="0" borderId="0" xfId="0" applyNumberFormat="1"/>
    <xf numFmtId="0" fontId="8" fillId="0" borderId="0" xfId="1" applyFont="1"/>
    <xf numFmtId="0" fontId="1" fillId="0" borderId="0" xfId="1"/>
    <xf numFmtId="0" fontId="10" fillId="0" borderId="0" xfId="1" applyFont="1"/>
    <xf numFmtId="6" fontId="1" fillId="0" borderId="0" xfId="1" applyNumberFormat="1"/>
    <xf numFmtId="0" fontId="11" fillId="0" borderId="0" xfId="2"/>
    <xf numFmtId="0" fontId="12" fillId="0" borderId="0" xfId="1" applyFont="1"/>
    <xf numFmtId="0" fontId="13" fillId="0" borderId="0" xfId="1" applyFont="1"/>
    <xf numFmtId="0" fontId="1" fillId="0" borderId="0" xfId="1" applyAlignment="1">
      <alignment horizontal="center"/>
    </xf>
    <xf numFmtId="9" fontId="1" fillId="0" borderId="0" xfId="1" applyNumberFormat="1"/>
    <xf numFmtId="8" fontId="1" fillId="0" borderId="0" xfId="1" applyNumberFormat="1"/>
    <xf numFmtId="165" fontId="0" fillId="0" borderId="0" xfId="3" applyNumberFormat="1" applyFont="1"/>
    <xf numFmtId="166" fontId="1" fillId="0" borderId="0" xfId="1" applyNumberFormat="1"/>
    <xf numFmtId="0" fontId="1" fillId="0" borderId="0" xfId="1" applyAlignment="1">
      <alignment horizontal="right"/>
    </xf>
    <xf numFmtId="0" fontId="1" fillId="2" borderId="5" xfId="1" applyFill="1" applyBorder="1"/>
    <xf numFmtId="0" fontId="1" fillId="2" borderId="6" xfId="1" applyFill="1" applyBorder="1" applyAlignment="1">
      <alignment horizontal="center"/>
    </xf>
    <xf numFmtId="0" fontId="1" fillId="0" borderId="5" xfId="1" applyBorder="1"/>
    <xf numFmtId="0" fontId="1" fillId="0" borderId="6" xfId="1" applyBorder="1" applyAlignment="1">
      <alignment horizontal="center"/>
    </xf>
    <xf numFmtId="0" fontId="7" fillId="0" borderId="0" xfId="1" applyFont="1" applyAlignment="1">
      <alignment horizontal="right"/>
    </xf>
    <xf numFmtId="6" fontId="1" fillId="0" borderId="6" xfId="1" applyNumberFormat="1" applyBorder="1"/>
    <xf numFmtId="1" fontId="0" fillId="0" borderId="0" xfId="0" applyNumberFormat="1"/>
    <xf numFmtId="1" fontId="0" fillId="0" borderId="0" xfId="0" applyNumberFormat="1" applyAlignment="1">
      <alignment horizontal="right"/>
    </xf>
  </cellXfs>
  <cellStyles count="4">
    <cellStyle name="Hyperlink 2" xfId="2" xr:uid="{0B87942E-9F30-4711-AD15-8CFF0F811D40}"/>
    <cellStyle name="Normal" xfId="0" builtinId="0"/>
    <cellStyle name="Normal 2" xfId="1" xr:uid="{B1087F7D-27E8-4047-A9C5-3CF5488A2D6E}"/>
    <cellStyle name="Percent 2" xfId="3" xr:uid="{43E6C95C-0418-4564-9885-658385310C94}"/>
  </cellStyles>
  <dxfs count="27">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alignment horizontal="center" textRotation="0" wrapText="0" indent="0" justifyLastLine="0" shrinkToFit="0" readingOrder="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apac/Documents/Just%20Saying%20That/Consulting/GCO/Cliff%20Production/GCO%20Cliff%20Model%20PROD%20v1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aphs"/>
      <sheetName val="Export"/>
      <sheetName val="Analysis"/>
      <sheetName val="Output"/>
      <sheetName val="Inputs"/>
      <sheetName val="Calc1"/>
      <sheetName val="AL"/>
      <sheetName val="AR"/>
      <sheetName val="FL"/>
      <sheetName val="GA"/>
      <sheetName val="LA"/>
      <sheetName val="MS"/>
      <sheetName val="MO"/>
      <sheetName val="NC"/>
      <sheetName val="SC"/>
      <sheetName val="TN"/>
      <sheetName val="TX"/>
      <sheetName val="UT"/>
      <sheetName val="FPIG"/>
      <sheetName val="FICA"/>
      <sheetName val="fTax"/>
      <sheetName val="CTC"/>
      <sheetName val="EITC"/>
      <sheetName val="TANF"/>
      <sheetName val="sTax"/>
      <sheetName val="sTax2"/>
      <sheetName val="sEITC"/>
      <sheetName val="SSI"/>
      <sheetName val="sSSI"/>
      <sheetName val="SNAP"/>
      <sheetName val="WIC"/>
      <sheetName val="NSLP"/>
      <sheetName val="Mcaid"/>
      <sheetName val="CHIP"/>
      <sheetName val="HIX"/>
      <sheetName val="CCare"/>
      <sheetName val="Sec8"/>
      <sheetName val="LIHEAP"/>
      <sheetName val="States"/>
      <sheetName val="Subdivisions"/>
      <sheetName val="Lists"/>
      <sheetName val="Codes"/>
      <sheetName val="Federal Sources"/>
      <sheetName val="State Sources"/>
      <sheetName val="Tables"/>
    </sheetNames>
    <sheetDataSet>
      <sheetData sheetId="0"/>
      <sheetData sheetId="1"/>
      <sheetData sheetId="2"/>
      <sheetData sheetId="3"/>
      <sheetData sheetId="4">
        <row r="5">
          <cell r="C5">
            <v>2021</v>
          </cell>
        </row>
        <row r="6">
          <cell r="C6" t="str">
            <v>Missouri</v>
          </cell>
        </row>
        <row r="7">
          <cell r="C7" t="str">
            <v>Statewide Average</v>
          </cell>
        </row>
        <row r="11">
          <cell r="C11" t="str">
            <v>Yes</v>
          </cell>
          <cell r="D11">
            <v>24</v>
          </cell>
          <cell r="E11" t="str">
            <v>No</v>
          </cell>
          <cell r="H11" t="str">
            <v>Yes</v>
          </cell>
        </row>
        <row r="12">
          <cell r="C12" t="str">
            <v>Yes</v>
          </cell>
          <cell r="D12">
            <v>25</v>
          </cell>
        </row>
        <row r="22">
          <cell r="D22" t="b">
            <v>1</v>
          </cell>
        </row>
        <row r="23">
          <cell r="D23" t="b">
            <v>1</v>
          </cell>
        </row>
        <row r="24">
          <cell r="D24" t="b">
            <v>1</v>
          </cell>
        </row>
        <row r="25">
          <cell r="D25" t="b">
            <v>1</v>
          </cell>
        </row>
        <row r="26">
          <cell r="D26" t="b">
            <v>1</v>
          </cell>
        </row>
        <row r="27">
          <cell r="D27" t="b">
            <v>1</v>
          </cell>
        </row>
        <row r="28">
          <cell r="D28" t="b">
            <v>1</v>
          </cell>
        </row>
        <row r="29">
          <cell r="D29" t="b">
            <v>1</v>
          </cell>
        </row>
        <row r="30">
          <cell r="D30" t="b">
            <v>1</v>
          </cell>
        </row>
        <row r="31">
          <cell r="D31" t="b">
            <v>1</v>
          </cell>
        </row>
        <row r="32">
          <cell r="D32" t="b">
            <v>1</v>
          </cell>
        </row>
        <row r="33">
          <cell r="D33" t="b">
            <v>1</v>
          </cell>
        </row>
        <row r="34">
          <cell r="D34" t="b">
            <v>1</v>
          </cell>
        </row>
        <row r="35">
          <cell r="D35" t="b">
            <v>1</v>
          </cell>
        </row>
        <row r="36">
          <cell r="D36" t="b">
            <v>1</v>
          </cell>
        </row>
        <row r="37">
          <cell r="D37" t="b">
            <v>1</v>
          </cell>
        </row>
        <row r="38">
          <cell r="D38" t="b">
            <v>1</v>
          </cell>
        </row>
        <row r="39">
          <cell r="D39" t="b">
            <v>1</v>
          </cell>
        </row>
        <row r="40">
          <cell r="D40" t="b">
            <v>1</v>
          </cell>
        </row>
      </sheetData>
      <sheetData sheetId="5">
        <row r="2">
          <cell r="N2">
            <v>1</v>
          </cell>
          <cell r="O2">
            <v>2</v>
          </cell>
          <cell r="P2">
            <v>3</v>
          </cell>
          <cell r="Q2">
            <v>4</v>
          </cell>
          <cell r="R2">
            <v>5</v>
          </cell>
          <cell r="S2">
            <v>6</v>
          </cell>
          <cell r="T2">
            <v>7</v>
          </cell>
          <cell r="U2">
            <v>8</v>
          </cell>
          <cell r="V2">
            <v>9</v>
          </cell>
          <cell r="W2">
            <v>10</v>
          </cell>
          <cell r="X2">
            <v>11</v>
          </cell>
          <cell r="Y2">
            <v>12</v>
          </cell>
          <cell r="Z2">
            <v>13</v>
          </cell>
          <cell r="AA2">
            <v>14</v>
          </cell>
          <cell r="AB2">
            <v>15</v>
          </cell>
          <cell r="AC2">
            <v>16</v>
          </cell>
          <cell r="AD2">
            <v>17</v>
          </cell>
          <cell r="AE2">
            <v>18</v>
          </cell>
          <cell r="AF2">
            <v>19</v>
          </cell>
          <cell r="AG2">
            <v>20</v>
          </cell>
          <cell r="AH2">
            <v>21</v>
          </cell>
          <cell r="AI2">
            <v>22</v>
          </cell>
          <cell r="AJ2">
            <v>23</v>
          </cell>
          <cell r="AK2">
            <v>24</v>
          </cell>
          <cell r="AL2">
            <v>25</v>
          </cell>
          <cell r="AM2">
            <v>26</v>
          </cell>
          <cell r="AN2">
            <v>27</v>
          </cell>
          <cell r="AO2">
            <v>28</v>
          </cell>
          <cell r="AP2">
            <v>29</v>
          </cell>
          <cell r="AQ2">
            <v>30</v>
          </cell>
          <cell r="AR2">
            <v>31</v>
          </cell>
          <cell r="AS2">
            <v>32</v>
          </cell>
          <cell r="AT2">
            <v>33</v>
          </cell>
          <cell r="AU2">
            <v>34</v>
          </cell>
          <cell r="AV2">
            <v>35</v>
          </cell>
          <cell r="AW2">
            <v>36</v>
          </cell>
          <cell r="AX2">
            <v>37</v>
          </cell>
          <cell r="AY2">
            <v>38</v>
          </cell>
          <cell r="AZ2">
            <v>39</v>
          </cell>
          <cell r="BA2">
            <v>40</v>
          </cell>
          <cell r="BB2">
            <v>41</v>
          </cell>
          <cell r="BC2">
            <v>42</v>
          </cell>
          <cell r="BD2">
            <v>43</v>
          </cell>
          <cell r="BE2">
            <v>44</v>
          </cell>
          <cell r="BF2">
            <v>45</v>
          </cell>
          <cell r="BG2">
            <v>46</v>
          </cell>
          <cell r="BH2">
            <v>47</v>
          </cell>
          <cell r="BI2">
            <v>48</v>
          </cell>
          <cell r="BJ2">
            <v>49</v>
          </cell>
          <cell r="BK2">
            <v>50</v>
          </cell>
          <cell r="BL2">
            <v>51</v>
          </cell>
          <cell r="BM2">
            <v>52</v>
          </cell>
          <cell r="BN2">
            <v>53</v>
          </cell>
          <cell r="BO2">
            <v>54</v>
          </cell>
          <cell r="BP2">
            <v>55</v>
          </cell>
          <cell r="BQ2">
            <v>56</v>
          </cell>
          <cell r="BR2">
            <v>57</v>
          </cell>
          <cell r="BS2">
            <v>58</v>
          </cell>
          <cell r="BT2">
            <v>59</v>
          </cell>
          <cell r="BU2">
            <v>60</v>
          </cell>
          <cell r="BV2">
            <v>61</v>
          </cell>
          <cell r="BW2">
            <v>62</v>
          </cell>
          <cell r="BX2">
            <v>63</v>
          </cell>
          <cell r="BY2">
            <v>64</v>
          </cell>
          <cell r="BZ2">
            <v>65</v>
          </cell>
          <cell r="CA2">
            <v>66</v>
          </cell>
          <cell r="CB2">
            <v>67</v>
          </cell>
          <cell r="CC2">
            <v>68</v>
          </cell>
          <cell r="CD2">
            <v>69</v>
          </cell>
          <cell r="CE2">
            <v>70</v>
          </cell>
          <cell r="CF2">
            <v>71</v>
          </cell>
          <cell r="CG2">
            <v>72</v>
          </cell>
          <cell r="CH2">
            <v>73</v>
          </cell>
          <cell r="CI2">
            <v>74</v>
          </cell>
          <cell r="CJ2">
            <v>75</v>
          </cell>
          <cell r="CK2">
            <v>76</v>
          </cell>
          <cell r="CL2">
            <v>77</v>
          </cell>
          <cell r="CM2">
            <v>78</v>
          </cell>
          <cell r="CN2">
            <v>79</v>
          </cell>
          <cell r="CO2">
            <v>80</v>
          </cell>
          <cell r="CP2">
            <v>81</v>
          </cell>
          <cell r="CQ2">
            <v>82</v>
          </cell>
          <cell r="CR2">
            <v>83</v>
          </cell>
          <cell r="CS2">
            <v>84</v>
          </cell>
          <cell r="CT2">
            <v>85</v>
          </cell>
          <cell r="CU2">
            <v>86</v>
          </cell>
          <cell r="CV2">
            <v>87</v>
          </cell>
          <cell r="CW2">
            <v>88</v>
          </cell>
          <cell r="CX2">
            <v>89</v>
          </cell>
          <cell r="CY2">
            <v>90</v>
          </cell>
          <cell r="CZ2">
            <v>91</v>
          </cell>
          <cell r="DA2">
            <v>92</v>
          </cell>
          <cell r="DB2">
            <v>93</v>
          </cell>
          <cell r="DC2">
            <v>94</v>
          </cell>
          <cell r="DD2">
            <v>95</v>
          </cell>
          <cell r="DE2">
            <v>96</v>
          </cell>
          <cell r="DF2">
            <v>97</v>
          </cell>
          <cell r="DG2">
            <v>98</v>
          </cell>
          <cell r="DH2">
            <v>99</v>
          </cell>
          <cell r="DI2">
            <v>100</v>
          </cell>
          <cell r="DJ2">
            <v>101</v>
          </cell>
          <cell r="DK2">
            <v>102</v>
          </cell>
          <cell r="DL2">
            <v>103</v>
          </cell>
          <cell r="DM2">
            <v>104</v>
          </cell>
          <cell r="DN2">
            <v>105</v>
          </cell>
          <cell r="DO2">
            <v>106</v>
          </cell>
          <cell r="DP2">
            <v>107</v>
          </cell>
          <cell r="DQ2">
            <v>108</v>
          </cell>
          <cell r="DR2">
            <v>109</v>
          </cell>
          <cell r="DS2">
            <v>110</v>
          </cell>
          <cell r="DT2">
            <v>111</v>
          </cell>
          <cell r="DU2">
            <v>112</v>
          </cell>
          <cell r="DV2">
            <v>113</v>
          </cell>
          <cell r="DW2">
            <v>114</v>
          </cell>
          <cell r="DX2">
            <v>115</v>
          </cell>
          <cell r="DY2">
            <v>116</v>
          </cell>
          <cell r="DZ2">
            <v>117</v>
          </cell>
          <cell r="EA2">
            <v>118</v>
          </cell>
          <cell r="EB2">
            <v>119</v>
          </cell>
          <cell r="EC2">
            <v>120</v>
          </cell>
          <cell r="ED2">
            <v>121</v>
          </cell>
          <cell r="EE2">
            <v>122</v>
          </cell>
          <cell r="EF2">
            <v>123</v>
          </cell>
          <cell r="EG2">
            <v>124</v>
          </cell>
          <cell r="EH2">
            <v>125</v>
          </cell>
          <cell r="EI2">
            <v>126</v>
          </cell>
          <cell r="EJ2">
            <v>127</v>
          </cell>
          <cell r="EK2">
            <v>128</v>
          </cell>
          <cell r="EL2">
            <v>129</v>
          </cell>
          <cell r="EM2">
            <v>130</v>
          </cell>
          <cell r="EN2">
            <v>131</v>
          </cell>
          <cell r="EO2">
            <v>132</v>
          </cell>
          <cell r="EP2">
            <v>133</v>
          </cell>
          <cell r="EQ2">
            <v>134</v>
          </cell>
          <cell r="ER2">
            <v>135</v>
          </cell>
          <cell r="ES2">
            <v>136</v>
          </cell>
          <cell r="ET2">
            <v>137</v>
          </cell>
          <cell r="EU2">
            <v>138</v>
          </cell>
          <cell r="EV2">
            <v>139</v>
          </cell>
          <cell r="EW2">
            <v>140</v>
          </cell>
          <cell r="EX2">
            <v>141</v>
          </cell>
          <cell r="EY2">
            <v>142</v>
          </cell>
          <cell r="EZ2">
            <v>143</v>
          </cell>
          <cell r="FA2">
            <v>144</v>
          </cell>
          <cell r="FB2">
            <v>145</v>
          </cell>
          <cell r="FC2">
            <v>146</v>
          </cell>
          <cell r="FD2">
            <v>147</v>
          </cell>
          <cell r="FE2">
            <v>148</v>
          </cell>
          <cell r="FF2">
            <v>149</v>
          </cell>
          <cell r="FG2">
            <v>150</v>
          </cell>
          <cell r="FH2">
            <v>151</v>
          </cell>
          <cell r="FI2">
            <v>152</v>
          </cell>
          <cell r="FJ2">
            <v>153</v>
          </cell>
          <cell r="FK2">
            <v>154</v>
          </cell>
          <cell r="FL2">
            <v>155</v>
          </cell>
          <cell r="FM2">
            <v>156</v>
          </cell>
          <cell r="FN2">
            <v>157</v>
          </cell>
          <cell r="FO2">
            <v>158</v>
          </cell>
          <cell r="FP2">
            <v>159</v>
          </cell>
          <cell r="FQ2">
            <v>160</v>
          </cell>
          <cell r="FR2">
            <v>161</v>
          </cell>
          <cell r="FS2">
            <v>162</v>
          </cell>
          <cell r="FT2">
            <v>163</v>
          </cell>
          <cell r="FU2">
            <v>164</v>
          </cell>
          <cell r="FV2">
            <v>165</v>
          </cell>
          <cell r="FW2">
            <v>166</v>
          </cell>
          <cell r="FX2">
            <v>167</v>
          </cell>
          <cell r="FY2">
            <v>168</v>
          </cell>
          <cell r="FZ2">
            <v>169</v>
          </cell>
          <cell r="GA2">
            <v>170</v>
          </cell>
          <cell r="GB2">
            <v>171</v>
          </cell>
          <cell r="GC2">
            <v>172</v>
          </cell>
          <cell r="GD2">
            <v>173</v>
          </cell>
          <cell r="GE2">
            <v>174</v>
          </cell>
          <cell r="GF2">
            <v>175</v>
          </cell>
          <cell r="GG2">
            <v>176</v>
          </cell>
          <cell r="GH2">
            <v>177</v>
          </cell>
          <cell r="GI2">
            <v>178</v>
          </cell>
          <cell r="GJ2">
            <v>179</v>
          </cell>
          <cell r="GK2">
            <v>180</v>
          </cell>
          <cell r="GL2">
            <v>181</v>
          </cell>
          <cell r="GM2">
            <v>182</v>
          </cell>
          <cell r="GN2">
            <v>183</v>
          </cell>
          <cell r="GO2">
            <v>184</v>
          </cell>
          <cell r="GP2">
            <v>185</v>
          </cell>
          <cell r="GQ2">
            <v>186</v>
          </cell>
          <cell r="GR2">
            <v>187</v>
          </cell>
          <cell r="GS2">
            <v>188</v>
          </cell>
          <cell r="GT2">
            <v>189</v>
          </cell>
          <cell r="GU2">
            <v>190</v>
          </cell>
          <cell r="GV2">
            <v>191</v>
          </cell>
          <cell r="GW2">
            <v>192</v>
          </cell>
          <cell r="GX2">
            <v>193</v>
          </cell>
          <cell r="GY2">
            <v>194</v>
          </cell>
          <cell r="GZ2">
            <v>195</v>
          </cell>
          <cell r="HA2">
            <v>196</v>
          </cell>
          <cell r="HB2">
            <v>197</v>
          </cell>
          <cell r="HC2">
            <v>198</v>
          </cell>
          <cell r="HD2">
            <v>199</v>
          </cell>
          <cell r="HE2">
            <v>200</v>
          </cell>
          <cell r="HF2">
            <v>201</v>
          </cell>
        </row>
        <row r="3">
          <cell r="C3" t="str">
            <v>Missouri</v>
          </cell>
        </row>
        <row r="4">
          <cell r="N4">
            <v>0</v>
          </cell>
          <cell r="O4">
            <v>1.3217210696499799</v>
          </cell>
          <cell r="P4">
            <v>2.6434421392999599</v>
          </cell>
          <cell r="Q4">
            <v>3.9651632089499396</v>
          </cell>
          <cell r="R4">
            <v>5.2868842785999197</v>
          </cell>
          <cell r="S4">
            <v>6.6086053482498999</v>
          </cell>
          <cell r="T4">
            <v>7.9303264178998791</v>
          </cell>
          <cell r="U4">
            <v>9.2520474875498593</v>
          </cell>
          <cell r="V4">
            <v>10.573768557199839</v>
          </cell>
          <cell r="W4">
            <v>11.89548962684982</v>
          </cell>
          <cell r="X4">
            <v>13.2172106964998</v>
          </cell>
          <cell r="Y4">
            <v>14.53893176614978</v>
          </cell>
          <cell r="Z4">
            <v>15.860652835799758</v>
          </cell>
          <cell r="AA4">
            <v>17.18237390544974</v>
          </cell>
          <cell r="AB4">
            <v>18.504094975099719</v>
          </cell>
          <cell r="AC4">
            <v>19.8258160447497</v>
          </cell>
          <cell r="AD4">
            <v>21.147537114399679</v>
          </cell>
          <cell r="AE4">
            <v>22.469258184049661</v>
          </cell>
          <cell r="AF4">
            <v>23.790979253699639</v>
          </cell>
          <cell r="AG4">
            <v>25.112700323349621</v>
          </cell>
          <cell r="AH4">
            <v>26.434421392999599</v>
          </cell>
          <cell r="AI4">
            <v>27.756142462649578</v>
          </cell>
          <cell r="AJ4">
            <v>29.07786353229956</v>
          </cell>
          <cell r="AK4">
            <v>30.399584601949538</v>
          </cell>
          <cell r="AL4">
            <v>31.721305671599517</v>
          </cell>
          <cell r="AM4">
            <v>33.043026741249498</v>
          </cell>
          <cell r="AN4">
            <v>34.36474781089948</v>
          </cell>
          <cell r="AO4">
            <v>35.686468880549455</v>
          </cell>
          <cell r="AP4">
            <v>37.008189950199437</v>
          </cell>
          <cell r="AQ4">
            <v>38.329911019849419</v>
          </cell>
          <cell r="AR4">
            <v>39.651632089499401</v>
          </cell>
          <cell r="AS4">
            <v>40</v>
          </cell>
          <cell r="AT4">
            <v>40</v>
          </cell>
          <cell r="AU4">
            <v>40</v>
          </cell>
          <cell r="AV4">
            <v>40</v>
          </cell>
          <cell r="AW4">
            <v>40</v>
          </cell>
          <cell r="AX4">
            <v>40</v>
          </cell>
          <cell r="AY4">
            <v>40</v>
          </cell>
          <cell r="AZ4">
            <v>40</v>
          </cell>
          <cell r="BA4">
            <v>40</v>
          </cell>
          <cell r="BB4">
            <v>40</v>
          </cell>
          <cell r="BC4">
            <v>40</v>
          </cell>
          <cell r="BD4">
            <v>40</v>
          </cell>
          <cell r="BE4">
            <v>40</v>
          </cell>
          <cell r="BF4">
            <v>40</v>
          </cell>
          <cell r="BG4">
            <v>40</v>
          </cell>
          <cell r="BH4">
            <v>40</v>
          </cell>
          <cell r="BI4">
            <v>40</v>
          </cell>
          <cell r="BJ4">
            <v>40</v>
          </cell>
          <cell r="BK4">
            <v>40</v>
          </cell>
          <cell r="BL4">
            <v>40</v>
          </cell>
          <cell r="BM4">
            <v>40</v>
          </cell>
          <cell r="BN4">
            <v>40</v>
          </cell>
          <cell r="BO4">
            <v>40</v>
          </cell>
          <cell r="BP4">
            <v>40</v>
          </cell>
          <cell r="BQ4">
            <v>40</v>
          </cell>
          <cell r="BR4">
            <v>40</v>
          </cell>
          <cell r="BS4">
            <v>40</v>
          </cell>
          <cell r="BT4">
            <v>40</v>
          </cell>
          <cell r="BU4">
            <v>40</v>
          </cell>
          <cell r="BV4">
            <v>40</v>
          </cell>
          <cell r="BW4">
            <v>40</v>
          </cell>
          <cell r="BX4">
            <v>40</v>
          </cell>
          <cell r="BY4">
            <v>40</v>
          </cell>
          <cell r="BZ4">
            <v>40</v>
          </cell>
          <cell r="CA4">
            <v>40</v>
          </cell>
          <cell r="CB4">
            <v>40</v>
          </cell>
          <cell r="CC4">
            <v>40</v>
          </cell>
          <cell r="CD4">
            <v>40</v>
          </cell>
          <cell r="CE4">
            <v>40</v>
          </cell>
          <cell r="CF4">
            <v>40</v>
          </cell>
          <cell r="CG4">
            <v>40</v>
          </cell>
          <cell r="CH4">
            <v>40</v>
          </cell>
          <cell r="CI4">
            <v>40</v>
          </cell>
          <cell r="CJ4">
            <v>40</v>
          </cell>
          <cell r="CK4">
            <v>40</v>
          </cell>
          <cell r="CL4">
            <v>40</v>
          </cell>
          <cell r="CM4">
            <v>40</v>
          </cell>
          <cell r="CN4">
            <v>40</v>
          </cell>
          <cell r="CO4">
            <v>40</v>
          </cell>
          <cell r="CP4">
            <v>40</v>
          </cell>
          <cell r="CQ4">
            <v>40</v>
          </cell>
          <cell r="CR4">
            <v>40</v>
          </cell>
          <cell r="CS4">
            <v>40</v>
          </cell>
          <cell r="CT4">
            <v>40</v>
          </cell>
          <cell r="CU4">
            <v>40</v>
          </cell>
          <cell r="CV4">
            <v>40</v>
          </cell>
          <cell r="CW4">
            <v>40</v>
          </cell>
          <cell r="CX4">
            <v>40</v>
          </cell>
          <cell r="CY4">
            <v>40</v>
          </cell>
          <cell r="CZ4">
            <v>40</v>
          </cell>
          <cell r="DA4">
            <v>40</v>
          </cell>
          <cell r="DB4">
            <v>40</v>
          </cell>
          <cell r="DC4">
            <v>40</v>
          </cell>
          <cell r="DD4">
            <v>40</v>
          </cell>
          <cell r="DE4">
            <v>40</v>
          </cell>
          <cell r="DF4">
            <v>40</v>
          </cell>
          <cell r="DG4">
            <v>40</v>
          </cell>
          <cell r="DH4">
            <v>40</v>
          </cell>
          <cell r="DI4">
            <v>40</v>
          </cell>
          <cell r="DJ4">
            <v>40</v>
          </cell>
          <cell r="DK4">
            <v>40</v>
          </cell>
          <cell r="DL4">
            <v>40</v>
          </cell>
          <cell r="DM4">
            <v>40</v>
          </cell>
          <cell r="DN4">
            <v>40</v>
          </cell>
          <cell r="DO4">
            <v>40</v>
          </cell>
          <cell r="DP4">
            <v>40</v>
          </cell>
          <cell r="DQ4">
            <v>40</v>
          </cell>
          <cell r="DR4">
            <v>40</v>
          </cell>
          <cell r="DS4">
            <v>40</v>
          </cell>
          <cell r="DT4">
            <v>40</v>
          </cell>
          <cell r="DU4">
            <v>40</v>
          </cell>
          <cell r="DV4">
            <v>40</v>
          </cell>
          <cell r="DW4">
            <v>40</v>
          </cell>
          <cell r="DX4">
            <v>40</v>
          </cell>
          <cell r="DY4">
            <v>40</v>
          </cell>
          <cell r="DZ4">
            <v>40</v>
          </cell>
          <cell r="EA4">
            <v>40</v>
          </cell>
          <cell r="EB4">
            <v>40</v>
          </cell>
          <cell r="EC4">
            <v>40</v>
          </cell>
          <cell r="ED4">
            <v>40</v>
          </cell>
          <cell r="EE4">
            <v>40</v>
          </cell>
          <cell r="EF4">
            <v>40</v>
          </cell>
          <cell r="EG4">
            <v>40</v>
          </cell>
          <cell r="EH4">
            <v>40</v>
          </cell>
          <cell r="EI4">
            <v>40</v>
          </cell>
          <cell r="EJ4">
            <v>40</v>
          </cell>
          <cell r="EK4">
            <v>40</v>
          </cell>
          <cell r="EL4">
            <v>40</v>
          </cell>
          <cell r="EM4">
            <v>40</v>
          </cell>
          <cell r="EN4">
            <v>40</v>
          </cell>
          <cell r="EO4">
            <v>40</v>
          </cell>
          <cell r="EP4">
            <v>40</v>
          </cell>
          <cell r="EQ4">
            <v>40</v>
          </cell>
          <cell r="ER4">
            <v>40</v>
          </cell>
          <cell r="ES4">
            <v>40</v>
          </cell>
          <cell r="ET4">
            <v>40</v>
          </cell>
          <cell r="EU4">
            <v>40</v>
          </cell>
          <cell r="EV4">
            <v>40</v>
          </cell>
          <cell r="EW4">
            <v>40</v>
          </cell>
          <cell r="EX4">
            <v>40</v>
          </cell>
          <cell r="EY4">
            <v>40</v>
          </cell>
          <cell r="EZ4">
            <v>40</v>
          </cell>
          <cell r="FA4">
            <v>40</v>
          </cell>
          <cell r="FB4">
            <v>40</v>
          </cell>
          <cell r="FC4">
            <v>40</v>
          </cell>
          <cell r="FD4">
            <v>40</v>
          </cell>
          <cell r="FE4">
            <v>40</v>
          </cell>
          <cell r="FF4">
            <v>40</v>
          </cell>
          <cell r="FG4">
            <v>40</v>
          </cell>
          <cell r="FH4">
            <v>40</v>
          </cell>
          <cell r="FI4">
            <v>40</v>
          </cell>
          <cell r="FJ4">
            <v>40</v>
          </cell>
          <cell r="FK4">
            <v>40</v>
          </cell>
          <cell r="FL4">
            <v>40</v>
          </cell>
          <cell r="FM4">
            <v>40</v>
          </cell>
          <cell r="FN4">
            <v>40</v>
          </cell>
          <cell r="FO4">
            <v>40</v>
          </cell>
          <cell r="FP4">
            <v>40</v>
          </cell>
          <cell r="FQ4">
            <v>40</v>
          </cell>
          <cell r="FR4">
            <v>40</v>
          </cell>
          <cell r="FS4">
            <v>40</v>
          </cell>
          <cell r="FT4">
            <v>40</v>
          </cell>
          <cell r="FU4">
            <v>40</v>
          </cell>
          <cell r="FV4">
            <v>40</v>
          </cell>
          <cell r="FW4">
            <v>40</v>
          </cell>
          <cell r="FX4">
            <v>40</v>
          </cell>
          <cell r="FY4">
            <v>40</v>
          </cell>
          <cell r="FZ4">
            <v>40</v>
          </cell>
          <cell r="GA4">
            <v>40</v>
          </cell>
          <cell r="GB4">
            <v>40</v>
          </cell>
          <cell r="GC4">
            <v>40</v>
          </cell>
          <cell r="GD4">
            <v>40</v>
          </cell>
          <cell r="GE4">
            <v>40</v>
          </cell>
          <cell r="GF4">
            <v>40</v>
          </cell>
          <cell r="GG4">
            <v>40</v>
          </cell>
          <cell r="GH4">
            <v>40</v>
          </cell>
          <cell r="GI4">
            <v>40</v>
          </cell>
          <cell r="GJ4">
            <v>40</v>
          </cell>
          <cell r="GK4">
            <v>40</v>
          </cell>
          <cell r="GL4">
            <v>40</v>
          </cell>
          <cell r="GM4">
            <v>40</v>
          </cell>
          <cell r="GN4">
            <v>40</v>
          </cell>
          <cell r="GO4">
            <v>40</v>
          </cell>
          <cell r="GP4">
            <v>40</v>
          </cell>
          <cell r="GQ4">
            <v>40</v>
          </cell>
          <cell r="GR4">
            <v>40</v>
          </cell>
          <cell r="GS4">
            <v>40</v>
          </cell>
          <cell r="GT4">
            <v>40</v>
          </cell>
          <cell r="GU4">
            <v>40</v>
          </cell>
          <cell r="GV4">
            <v>40</v>
          </cell>
          <cell r="GW4">
            <v>40</v>
          </cell>
          <cell r="GX4">
            <v>40</v>
          </cell>
          <cell r="GY4">
            <v>40</v>
          </cell>
          <cell r="GZ4">
            <v>40</v>
          </cell>
          <cell r="HA4">
            <v>40</v>
          </cell>
          <cell r="HB4">
            <v>40</v>
          </cell>
          <cell r="HC4">
            <v>40</v>
          </cell>
          <cell r="HD4">
            <v>40</v>
          </cell>
          <cell r="HE4">
            <v>40</v>
          </cell>
          <cell r="HF4">
            <v>40</v>
          </cell>
        </row>
        <row r="5">
          <cell r="N5">
            <v>0</v>
          </cell>
          <cell r="O5">
            <v>7.2499999999999991</v>
          </cell>
          <cell r="P5">
            <v>7.2499999999999991</v>
          </cell>
          <cell r="Q5">
            <v>7.25</v>
          </cell>
          <cell r="R5">
            <v>7.2499999999999991</v>
          </cell>
          <cell r="S5">
            <v>7.2499999999999991</v>
          </cell>
          <cell r="T5">
            <v>7.25</v>
          </cell>
          <cell r="U5">
            <v>7.25</v>
          </cell>
          <cell r="V5">
            <v>7.2499999999999991</v>
          </cell>
          <cell r="W5">
            <v>7.2499999999999991</v>
          </cell>
          <cell r="X5">
            <v>7.2499999999999991</v>
          </cell>
          <cell r="Y5">
            <v>7.2499999999999991</v>
          </cell>
          <cell r="Z5">
            <v>7.25</v>
          </cell>
          <cell r="AA5">
            <v>7.2499999999999991</v>
          </cell>
          <cell r="AB5">
            <v>7.25</v>
          </cell>
          <cell r="AC5">
            <v>7.2499999999999991</v>
          </cell>
          <cell r="AD5">
            <v>7.2499999999999991</v>
          </cell>
          <cell r="AE5">
            <v>7.2499999999999991</v>
          </cell>
          <cell r="AF5">
            <v>7.2499999999999991</v>
          </cell>
          <cell r="AG5">
            <v>7.2499999999999991</v>
          </cell>
          <cell r="AH5">
            <v>7.2499999999999991</v>
          </cell>
          <cell r="AI5">
            <v>7.25</v>
          </cell>
          <cell r="AJ5">
            <v>7.2499999999999991</v>
          </cell>
          <cell r="AK5">
            <v>7.25</v>
          </cell>
          <cell r="AL5">
            <v>7.25</v>
          </cell>
          <cell r="AM5">
            <v>7.2499999999999991</v>
          </cell>
          <cell r="AN5">
            <v>7.2499999999999991</v>
          </cell>
          <cell r="AO5">
            <v>7.25</v>
          </cell>
          <cell r="AP5">
            <v>7.25</v>
          </cell>
          <cell r="AQ5">
            <v>7.2499999999999991</v>
          </cell>
          <cell r="AR5">
            <v>7.2499999999999991</v>
          </cell>
          <cell r="AS5">
            <v>7.4264202600958242</v>
          </cell>
          <cell r="AT5">
            <v>7.6659822039698833</v>
          </cell>
          <cell r="AU5">
            <v>7.9055441478439423</v>
          </cell>
          <cell r="AV5">
            <v>8.1451060917180005</v>
          </cell>
          <cell r="AW5">
            <v>8.3846680355920604</v>
          </cell>
          <cell r="AX5">
            <v>8.6242299794661186</v>
          </cell>
          <cell r="AY5">
            <v>8.8637919233401767</v>
          </cell>
          <cell r="AZ5">
            <v>9.1033538672142367</v>
          </cell>
          <cell r="BA5">
            <v>9.3429158110882948</v>
          </cell>
          <cell r="BB5">
            <v>9.5824777549623548</v>
          </cell>
          <cell r="BC5">
            <v>9.8220396988364129</v>
          </cell>
          <cell r="BD5">
            <v>10.061601642710471</v>
          </cell>
          <cell r="BE5">
            <v>10.301163586584531</v>
          </cell>
          <cell r="BF5">
            <v>10.540725530458589</v>
          </cell>
          <cell r="BG5">
            <v>10.780287474332649</v>
          </cell>
          <cell r="BH5">
            <v>11.019849418206707</v>
          </cell>
          <cell r="BI5">
            <v>11.259411362080765</v>
          </cell>
          <cell r="BJ5">
            <v>11.498973305954825</v>
          </cell>
          <cell r="BK5">
            <v>11.738535249828884</v>
          </cell>
          <cell r="BL5">
            <v>11.978097193702943</v>
          </cell>
          <cell r="BM5">
            <v>12.217659137577002</v>
          </cell>
          <cell r="BN5">
            <v>12.45722108145106</v>
          </cell>
          <cell r="BO5">
            <v>12.69678302532512</v>
          </cell>
          <cell r="BP5">
            <v>12.936344969199178</v>
          </cell>
          <cell r="BQ5">
            <v>13.175906913073238</v>
          </cell>
          <cell r="BR5">
            <v>13.415468856947296</v>
          </cell>
          <cell r="BS5">
            <v>13.655030800821354</v>
          </cell>
          <cell r="BT5">
            <v>13.894592744695414</v>
          </cell>
          <cell r="BU5">
            <v>14.134154688569472</v>
          </cell>
          <cell r="BV5">
            <v>14.373716632443532</v>
          </cell>
          <cell r="BW5">
            <v>14.61327857631759</v>
          </cell>
          <cell r="BX5">
            <v>14.852840520191648</v>
          </cell>
          <cell r="BY5">
            <v>15.092402464065708</v>
          </cell>
          <cell r="BZ5">
            <v>15.331964407939767</v>
          </cell>
          <cell r="CA5">
            <v>15.571526351813825</v>
          </cell>
          <cell r="CB5">
            <v>15.811088295687885</v>
          </cell>
          <cell r="CC5">
            <v>16.050650239561943</v>
          </cell>
          <cell r="CD5">
            <v>16.290212183436001</v>
          </cell>
          <cell r="CE5">
            <v>16.529774127310063</v>
          </cell>
          <cell r="CF5">
            <v>16.769336071184121</v>
          </cell>
          <cell r="CG5">
            <v>17.008898015058179</v>
          </cell>
          <cell r="CH5">
            <v>17.248459958932237</v>
          </cell>
          <cell r="CI5">
            <v>17.488021902806295</v>
          </cell>
          <cell r="CJ5">
            <v>17.727583846680353</v>
          </cell>
          <cell r="CK5">
            <v>17.967145790554415</v>
          </cell>
          <cell r="CL5">
            <v>18.206707734428473</v>
          </cell>
          <cell r="CM5">
            <v>18.446269678302532</v>
          </cell>
          <cell r="CN5">
            <v>18.68583162217659</v>
          </cell>
          <cell r="CO5">
            <v>18.925393566050648</v>
          </cell>
          <cell r="CP5">
            <v>19.16495550992471</v>
          </cell>
          <cell r="CQ5">
            <v>19.404517453798768</v>
          </cell>
          <cell r="CR5">
            <v>19.644079397672826</v>
          </cell>
          <cell r="CS5">
            <v>19.883641341546884</v>
          </cell>
          <cell r="CT5">
            <v>20.123203285420942</v>
          </cell>
          <cell r="CU5">
            <v>20.362765229295004</v>
          </cell>
          <cell r="CV5">
            <v>20.602327173169062</v>
          </cell>
          <cell r="CW5">
            <v>20.84188911704312</v>
          </cell>
          <cell r="CX5">
            <v>21.081451060917178</v>
          </cell>
          <cell r="CY5">
            <v>21.321013004791237</v>
          </cell>
          <cell r="CZ5">
            <v>21.560574948665298</v>
          </cell>
          <cell r="DA5">
            <v>21.800136892539356</v>
          </cell>
          <cell r="DB5">
            <v>22.039698836413415</v>
          </cell>
          <cell r="DC5">
            <v>22.279260780287473</v>
          </cell>
          <cell r="DD5">
            <v>22.518822724161531</v>
          </cell>
          <cell r="DE5">
            <v>22.758384668035593</v>
          </cell>
          <cell r="DF5">
            <v>22.997946611909651</v>
          </cell>
          <cell r="DG5">
            <v>23.237508555783709</v>
          </cell>
          <cell r="DH5">
            <v>23.477070499657767</v>
          </cell>
          <cell r="DI5">
            <v>23.716632443531825</v>
          </cell>
          <cell r="DJ5">
            <v>23.956194387405887</v>
          </cell>
          <cell r="DK5">
            <v>24.195756331279945</v>
          </cell>
          <cell r="DL5">
            <v>24.435318275154003</v>
          </cell>
          <cell r="DM5">
            <v>24.674880219028061</v>
          </cell>
          <cell r="DN5">
            <v>24.91444216290212</v>
          </cell>
          <cell r="DO5">
            <v>25.154004106776181</v>
          </cell>
          <cell r="DP5">
            <v>25.393566050650239</v>
          </cell>
          <cell r="DQ5">
            <v>25.633127994524298</v>
          </cell>
          <cell r="DR5">
            <v>25.872689938398356</v>
          </cell>
          <cell r="DS5">
            <v>26.112251882272414</v>
          </cell>
          <cell r="DT5">
            <v>26.351813826146476</v>
          </cell>
          <cell r="DU5">
            <v>26.591375770020534</v>
          </cell>
          <cell r="DV5">
            <v>26.830937713894592</v>
          </cell>
          <cell r="DW5">
            <v>27.07049965776865</v>
          </cell>
          <cell r="DX5">
            <v>27.310061601642708</v>
          </cell>
          <cell r="DY5">
            <v>27.54962354551677</v>
          </cell>
          <cell r="DZ5">
            <v>27.789185489390828</v>
          </cell>
          <cell r="EA5">
            <v>28.028747433264886</v>
          </cell>
          <cell r="EB5">
            <v>28.268309377138944</v>
          </cell>
          <cell r="EC5">
            <v>28.507871321013003</v>
          </cell>
          <cell r="ED5">
            <v>28.747433264887064</v>
          </cell>
          <cell r="EE5">
            <v>28.986995208761122</v>
          </cell>
          <cell r="EF5">
            <v>29.226557152635181</v>
          </cell>
          <cell r="EG5">
            <v>29.466119096509239</v>
          </cell>
          <cell r="EH5">
            <v>29.705681040383297</v>
          </cell>
          <cell r="EI5">
            <v>29.945242984257355</v>
          </cell>
          <cell r="EJ5">
            <v>30.184804928131417</v>
          </cell>
          <cell r="EK5">
            <v>30.424366872005475</v>
          </cell>
          <cell r="EL5">
            <v>30.663928815879533</v>
          </cell>
          <cell r="EM5">
            <v>30.903490759753591</v>
          </cell>
          <cell r="EN5">
            <v>31.143052703627649</v>
          </cell>
          <cell r="EO5">
            <v>31.382614647501711</v>
          </cell>
          <cell r="EP5">
            <v>31.622176591375769</v>
          </cell>
          <cell r="EQ5">
            <v>31.861738535249827</v>
          </cell>
          <cell r="ER5">
            <v>32.101300479123886</v>
          </cell>
          <cell r="ES5">
            <v>32.340862422997944</v>
          </cell>
          <cell r="ET5">
            <v>32.580424366872002</v>
          </cell>
          <cell r="EU5">
            <v>32.81998631074606</v>
          </cell>
          <cell r="EV5">
            <v>33.059548254620125</v>
          </cell>
          <cell r="EW5">
            <v>33.299110198494184</v>
          </cell>
          <cell r="EX5">
            <v>33.538672142368242</v>
          </cell>
          <cell r="EY5">
            <v>33.7782340862423</v>
          </cell>
          <cell r="EZ5">
            <v>34.017796030116358</v>
          </cell>
          <cell r="FA5">
            <v>34.257357973990416</v>
          </cell>
          <cell r="FB5">
            <v>34.496919917864474</v>
          </cell>
          <cell r="FC5">
            <v>34.736481861738532</v>
          </cell>
          <cell r="FD5">
            <v>34.976043805612591</v>
          </cell>
          <cell r="FE5">
            <v>35.215605749486649</v>
          </cell>
          <cell r="FF5">
            <v>35.455167693360707</v>
          </cell>
          <cell r="FG5">
            <v>35.694729637234772</v>
          </cell>
          <cell r="FH5">
            <v>35.93429158110883</v>
          </cell>
          <cell r="FI5">
            <v>36.173853524982889</v>
          </cell>
          <cell r="FJ5">
            <v>36.413415468856947</v>
          </cell>
          <cell r="FK5">
            <v>36.652977412731005</v>
          </cell>
          <cell r="FL5">
            <v>36.892539356605063</v>
          </cell>
          <cell r="FM5">
            <v>37.132101300479121</v>
          </cell>
          <cell r="FN5">
            <v>37.371663244353179</v>
          </cell>
          <cell r="FO5">
            <v>37.611225188227237</v>
          </cell>
          <cell r="FP5">
            <v>37.850787132101296</v>
          </cell>
          <cell r="FQ5">
            <v>38.090349075975361</v>
          </cell>
          <cell r="FR5">
            <v>38.329911019849419</v>
          </cell>
          <cell r="FS5">
            <v>38.569472963723477</v>
          </cell>
          <cell r="FT5">
            <v>38.809034907597535</v>
          </cell>
          <cell r="FU5">
            <v>39.048596851471594</v>
          </cell>
          <cell r="FV5">
            <v>39.288158795345652</v>
          </cell>
          <cell r="FW5">
            <v>39.52772073921971</v>
          </cell>
          <cell r="FX5">
            <v>39.767282683093768</v>
          </cell>
          <cell r="FY5">
            <v>40.006844626967826</v>
          </cell>
          <cell r="FZ5">
            <v>40.246406570841884</v>
          </cell>
          <cell r="GA5">
            <v>40.48596851471595</v>
          </cell>
          <cell r="GB5">
            <v>40.725530458590008</v>
          </cell>
          <cell r="GC5">
            <v>40.965092402464066</v>
          </cell>
          <cell r="GD5">
            <v>41.204654346338124</v>
          </cell>
          <cell r="GE5">
            <v>41.444216290212182</v>
          </cell>
          <cell r="GF5">
            <v>41.68377823408624</v>
          </cell>
          <cell r="GG5">
            <v>41.923340177960299</v>
          </cell>
          <cell r="GH5">
            <v>42.162902121834357</v>
          </cell>
          <cell r="GI5">
            <v>42.402464065708415</v>
          </cell>
          <cell r="GJ5">
            <v>42.642026009582473</v>
          </cell>
          <cell r="GK5">
            <v>42.881587953456538</v>
          </cell>
          <cell r="GL5">
            <v>43.121149897330596</v>
          </cell>
          <cell r="GM5">
            <v>43.360711841204655</v>
          </cell>
          <cell r="GN5">
            <v>43.600273785078713</v>
          </cell>
          <cell r="GO5">
            <v>43.839835728952771</v>
          </cell>
          <cell r="GP5">
            <v>44.079397672826829</v>
          </cell>
          <cell r="GQ5">
            <v>44.318959616700887</v>
          </cell>
          <cell r="GR5">
            <v>44.558521560574945</v>
          </cell>
          <cell r="GS5">
            <v>44.798083504449004</v>
          </cell>
          <cell r="GT5">
            <v>45.037645448323062</v>
          </cell>
          <cell r="GU5">
            <v>45.277207392197127</v>
          </cell>
          <cell r="GV5">
            <v>45.516769336071185</v>
          </cell>
          <cell r="GW5">
            <v>45.756331279945243</v>
          </cell>
          <cell r="GX5">
            <v>45.995893223819301</v>
          </cell>
          <cell r="GY5">
            <v>46.23545516769336</v>
          </cell>
          <cell r="GZ5">
            <v>46.475017111567418</v>
          </cell>
          <cell r="HA5">
            <v>46.714579055441476</v>
          </cell>
          <cell r="HB5">
            <v>46.954140999315534</v>
          </cell>
          <cell r="HC5">
            <v>47.193702943189592</v>
          </cell>
          <cell r="HD5">
            <v>47.43326488706365</v>
          </cell>
          <cell r="HE5">
            <v>47.672826830937709</v>
          </cell>
          <cell r="HF5">
            <v>47.912388774811774</v>
          </cell>
        </row>
        <row r="15">
          <cell r="N15">
            <v>0</v>
          </cell>
          <cell r="O15">
            <v>500</v>
          </cell>
          <cell r="P15">
            <v>1000</v>
          </cell>
          <cell r="Q15">
            <v>1500</v>
          </cell>
          <cell r="R15">
            <v>2000</v>
          </cell>
          <cell r="S15">
            <v>2500</v>
          </cell>
          <cell r="T15">
            <v>3000</v>
          </cell>
          <cell r="U15">
            <v>3500</v>
          </cell>
          <cell r="V15">
            <v>4000</v>
          </cell>
          <cell r="W15">
            <v>4500</v>
          </cell>
          <cell r="X15">
            <v>5000</v>
          </cell>
          <cell r="Y15">
            <v>5500</v>
          </cell>
          <cell r="Z15">
            <v>6000</v>
          </cell>
          <cell r="AA15">
            <v>6500</v>
          </cell>
          <cell r="AB15">
            <v>7000</v>
          </cell>
          <cell r="AC15">
            <v>7500</v>
          </cell>
          <cell r="AD15">
            <v>8000</v>
          </cell>
          <cell r="AE15">
            <v>8500</v>
          </cell>
          <cell r="AF15">
            <v>9000</v>
          </cell>
          <cell r="AG15">
            <v>9500</v>
          </cell>
          <cell r="AH15">
            <v>10000</v>
          </cell>
          <cell r="AI15">
            <v>10500</v>
          </cell>
          <cell r="AJ15">
            <v>11000</v>
          </cell>
          <cell r="AK15">
            <v>11500</v>
          </cell>
          <cell r="AL15">
            <v>12000</v>
          </cell>
          <cell r="AM15">
            <v>12500</v>
          </cell>
          <cell r="AN15">
            <v>13000</v>
          </cell>
          <cell r="AO15">
            <v>13500</v>
          </cell>
          <cell r="AP15">
            <v>14000</v>
          </cell>
          <cell r="AQ15">
            <v>14500</v>
          </cell>
          <cell r="AR15">
            <v>15000</v>
          </cell>
          <cell r="AS15">
            <v>15500</v>
          </cell>
          <cell r="AT15">
            <v>16000</v>
          </cell>
          <cell r="AU15">
            <v>16500</v>
          </cell>
          <cell r="AV15">
            <v>17000</v>
          </cell>
          <cell r="AW15">
            <v>17500</v>
          </cell>
          <cell r="AX15">
            <v>18000</v>
          </cell>
          <cell r="AY15">
            <v>18500</v>
          </cell>
          <cell r="AZ15">
            <v>19000</v>
          </cell>
          <cell r="BA15">
            <v>19500</v>
          </cell>
          <cell r="BB15">
            <v>20000</v>
          </cell>
          <cell r="BC15">
            <v>20500</v>
          </cell>
          <cell r="BD15">
            <v>21000</v>
          </cell>
          <cell r="BE15">
            <v>21500</v>
          </cell>
          <cell r="BF15">
            <v>22000</v>
          </cell>
          <cell r="BG15">
            <v>22500</v>
          </cell>
          <cell r="BH15">
            <v>23000</v>
          </cell>
          <cell r="BI15">
            <v>23500</v>
          </cell>
          <cell r="BJ15">
            <v>24000</v>
          </cell>
          <cell r="BK15">
            <v>24500</v>
          </cell>
          <cell r="BL15">
            <v>25000</v>
          </cell>
          <cell r="BM15">
            <v>25500</v>
          </cell>
          <cell r="BN15">
            <v>26000</v>
          </cell>
          <cell r="BO15">
            <v>26500</v>
          </cell>
          <cell r="BP15">
            <v>27000</v>
          </cell>
          <cell r="BQ15">
            <v>27500</v>
          </cell>
          <cell r="BR15">
            <v>28000</v>
          </cell>
          <cell r="BS15">
            <v>28500</v>
          </cell>
          <cell r="BT15">
            <v>29000</v>
          </cell>
          <cell r="BU15">
            <v>29500</v>
          </cell>
          <cell r="BV15">
            <v>30000</v>
          </cell>
          <cell r="BW15">
            <v>30500</v>
          </cell>
          <cell r="BX15">
            <v>31000</v>
          </cell>
          <cell r="BY15">
            <v>31500</v>
          </cell>
          <cell r="BZ15">
            <v>32000</v>
          </cell>
          <cell r="CA15">
            <v>32500</v>
          </cell>
          <cell r="CB15">
            <v>33000</v>
          </cell>
          <cell r="CC15">
            <v>33500</v>
          </cell>
          <cell r="CD15">
            <v>34000</v>
          </cell>
          <cell r="CE15">
            <v>34500</v>
          </cell>
          <cell r="CF15">
            <v>35000</v>
          </cell>
          <cell r="CG15">
            <v>35500</v>
          </cell>
          <cell r="CH15">
            <v>36000</v>
          </cell>
          <cell r="CI15">
            <v>36500</v>
          </cell>
          <cell r="CJ15">
            <v>37000</v>
          </cell>
          <cell r="CK15">
            <v>37500</v>
          </cell>
          <cell r="CL15">
            <v>38000</v>
          </cell>
          <cell r="CM15">
            <v>38500</v>
          </cell>
          <cell r="CN15">
            <v>39000</v>
          </cell>
          <cell r="CO15">
            <v>39500</v>
          </cell>
          <cell r="CP15">
            <v>40000</v>
          </cell>
          <cell r="CQ15">
            <v>40500</v>
          </cell>
          <cell r="CR15">
            <v>41000</v>
          </cell>
          <cell r="CS15">
            <v>41500</v>
          </cell>
          <cell r="CT15">
            <v>42000</v>
          </cell>
          <cell r="CU15">
            <v>42500</v>
          </cell>
          <cell r="CV15">
            <v>43000</v>
          </cell>
          <cell r="CW15">
            <v>43500</v>
          </cell>
          <cell r="CX15">
            <v>44000</v>
          </cell>
          <cell r="CY15">
            <v>44500</v>
          </cell>
          <cell r="CZ15">
            <v>45000</v>
          </cell>
          <cell r="DA15">
            <v>45500</v>
          </cell>
          <cell r="DB15">
            <v>46000</v>
          </cell>
          <cell r="DC15">
            <v>46500</v>
          </cell>
          <cell r="DD15">
            <v>47000</v>
          </cell>
          <cell r="DE15">
            <v>47500</v>
          </cell>
          <cell r="DF15">
            <v>48000</v>
          </cell>
          <cell r="DG15">
            <v>48500</v>
          </cell>
          <cell r="DH15">
            <v>49000</v>
          </cell>
          <cell r="DI15">
            <v>49500</v>
          </cell>
          <cell r="DJ15">
            <v>50000</v>
          </cell>
          <cell r="DK15">
            <v>50500</v>
          </cell>
          <cell r="DL15">
            <v>51000</v>
          </cell>
          <cell r="DM15">
            <v>51500</v>
          </cell>
          <cell r="DN15">
            <v>52000</v>
          </cell>
          <cell r="DO15">
            <v>52500</v>
          </cell>
          <cell r="DP15">
            <v>53000</v>
          </cell>
          <cell r="DQ15">
            <v>53500</v>
          </cell>
          <cell r="DR15">
            <v>54000</v>
          </cell>
          <cell r="DS15">
            <v>54500</v>
          </cell>
          <cell r="DT15">
            <v>55000</v>
          </cell>
          <cell r="DU15">
            <v>55500</v>
          </cell>
          <cell r="DV15">
            <v>56000</v>
          </cell>
          <cell r="DW15">
            <v>56500</v>
          </cell>
          <cell r="DX15">
            <v>57000</v>
          </cell>
          <cell r="DY15">
            <v>57500</v>
          </cell>
          <cell r="DZ15">
            <v>58000</v>
          </cell>
          <cell r="EA15">
            <v>58500</v>
          </cell>
          <cell r="EB15">
            <v>59000</v>
          </cell>
          <cell r="EC15">
            <v>59500</v>
          </cell>
          <cell r="ED15">
            <v>60000</v>
          </cell>
          <cell r="EE15">
            <v>60500</v>
          </cell>
          <cell r="EF15">
            <v>61000</v>
          </cell>
          <cell r="EG15">
            <v>61500</v>
          </cell>
          <cell r="EH15">
            <v>62000</v>
          </cell>
          <cell r="EI15">
            <v>62500</v>
          </cell>
          <cell r="EJ15">
            <v>63000</v>
          </cell>
          <cell r="EK15">
            <v>63500</v>
          </cell>
          <cell r="EL15">
            <v>64000</v>
          </cell>
          <cell r="EM15">
            <v>64500</v>
          </cell>
          <cell r="EN15">
            <v>65000</v>
          </cell>
          <cell r="EO15">
            <v>65500</v>
          </cell>
          <cell r="EP15">
            <v>66000</v>
          </cell>
          <cell r="EQ15">
            <v>66500</v>
          </cell>
          <cell r="ER15">
            <v>67000</v>
          </cell>
          <cell r="ES15">
            <v>67500</v>
          </cell>
          <cell r="ET15">
            <v>68000</v>
          </cell>
          <cell r="EU15">
            <v>68500</v>
          </cell>
          <cell r="EV15">
            <v>69000</v>
          </cell>
          <cell r="EW15">
            <v>69500</v>
          </cell>
          <cell r="EX15">
            <v>70000</v>
          </cell>
          <cell r="EY15">
            <v>70500</v>
          </cell>
          <cell r="EZ15">
            <v>71000</v>
          </cell>
          <cell r="FA15">
            <v>71500</v>
          </cell>
          <cell r="FB15">
            <v>72000</v>
          </cell>
          <cell r="FC15">
            <v>72500</v>
          </cell>
          <cell r="FD15">
            <v>73000</v>
          </cell>
          <cell r="FE15">
            <v>73500</v>
          </cell>
          <cell r="FF15">
            <v>74000</v>
          </cell>
          <cell r="FG15">
            <v>74500</v>
          </cell>
          <cell r="FH15">
            <v>75000</v>
          </cell>
          <cell r="FI15">
            <v>75500</v>
          </cell>
          <cell r="FJ15">
            <v>76000</v>
          </cell>
          <cell r="FK15">
            <v>76500</v>
          </cell>
          <cell r="FL15">
            <v>77000</v>
          </cell>
          <cell r="FM15">
            <v>77500</v>
          </cell>
          <cell r="FN15">
            <v>78000</v>
          </cell>
          <cell r="FO15">
            <v>78500</v>
          </cell>
          <cell r="FP15">
            <v>79000</v>
          </cell>
          <cell r="FQ15">
            <v>79500</v>
          </cell>
          <cell r="FR15">
            <v>80000</v>
          </cell>
          <cell r="FS15">
            <v>80500</v>
          </cell>
          <cell r="FT15">
            <v>81000</v>
          </cell>
          <cell r="FU15">
            <v>81500</v>
          </cell>
          <cell r="FV15">
            <v>82000</v>
          </cell>
          <cell r="FW15">
            <v>82500</v>
          </cell>
          <cell r="FX15">
            <v>83000</v>
          </cell>
          <cell r="FY15">
            <v>83500</v>
          </cell>
          <cell r="FZ15">
            <v>84000</v>
          </cell>
          <cell r="GA15">
            <v>84500</v>
          </cell>
          <cell r="GB15">
            <v>85000</v>
          </cell>
          <cell r="GC15">
            <v>85500</v>
          </cell>
          <cell r="GD15">
            <v>86000</v>
          </cell>
          <cell r="GE15">
            <v>86500</v>
          </cell>
          <cell r="GF15">
            <v>87000</v>
          </cell>
          <cell r="GG15">
            <v>87500</v>
          </cell>
          <cell r="GH15">
            <v>88000</v>
          </cell>
          <cell r="GI15">
            <v>88500</v>
          </cell>
          <cell r="GJ15">
            <v>89000</v>
          </cell>
          <cell r="GK15">
            <v>89500</v>
          </cell>
          <cell r="GL15">
            <v>90000</v>
          </cell>
          <cell r="GM15">
            <v>90500</v>
          </cell>
          <cell r="GN15">
            <v>91000</v>
          </cell>
          <cell r="GO15">
            <v>91500</v>
          </cell>
          <cell r="GP15">
            <v>92000</v>
          </cell>
          <cell r="GQ15">
            <v>92500</v>
          </cell>
          <cell r="GR15">
            <v>93000</v>
          </cell>
          <cell r="GS15">
            <v>93500</v>
          </cell>
          <cell r="GT15">
            <v>94000</v>
          </cell>
          <cell r="GU15">
            <v>94500</v>
          </cell>
          <cell r="GV15">
            <v>95000</v>
          </cell>
          <cell r="GW15">
            <v>95500</v>
          </cell>
          <cell r="GX15">
            <v>96000</v>
          </cell>
          <cell r="GY15">
            <v>96500</v>
          </cell>
          <cell r="GZ15">
            <v>97000</v>
          </cell>
          <cell r="HA15">
            <v>97500</v>
          </cell>
          <cell r="HB15">
            <v>98000</v>
          </cell>
          <cell r="HC15">
            <v>98500</v>
          </cell>
          <cell r="HD15">
            <v>99000</v>
          </cell>
          <cell r="HE15">
            <v>99500</v>
          </cell>
          <cell r="HF15">
            <v>100000</v>
          </cell>
        </row>
        <row r="19">
          <cell r="N19">
            <v>0</v>
          </cell>
          <cell r="O19">
            <v>38</v>
          </cell>
          <cell r="P19">
            <v>77</v>
          </cell>
          <cell r="Q19">
            <v>115</v>
          </cell>
          <cell r="R19">
            <v>153</v>
          </cell>
          <cell r="S19">
            <v>191</v>
          </cell>
          <cell r="T19">
            <v>230</v>
          </cell>
          <cell r="U19">
            <v>268</v>
          </cell>
          <cell r="V19">
            <v>306</v>
          </cell>
          <cell r="W19">
            <v>344</v>
          </cell>
          <cell r="X19">
            <v>383</v>
          </cell>
          <cell r="Y19">
            <v>421</v>
          </cell>
          <cell r="Z19">
            <v>459</v>
          </cell>
          <cell r="AA19">
            <v>497</v>
          </cell>
          <cell r="AB19">
            <v>536</v>
          </cell>
          <cell r="AC19">
            <v>574</v>
          </cell>
          <cell r="AD19">
            <v>612</v>
          </cell>
          <cell r="AE19">
            <v>650</v>
          </cell>
          <cell r="AF19">
            <v>689</v>
          </cell>
          <cell r="AG19">
            <v>727</v>
          </cell>
          <cell r="AH19">
            <v>765</v>
          </cell>
          <cell r="AI19">
            <v>803</v>
          </cell>
          <cell r="AJ19">
            <v>842</v>
          </cell>
          <cell r="AK19">
            <v>880</v>
          </cell>
          <cell r="AL19">
            <v>918</v>
          </cell>
          <cell r="AM19">
            <v>956</v>
          </cell>
          <cell r="AN19">
            <v>995</v>
          </cell>
          <cell r="AO19">
            <v>1033</v>
          </cell>
          <cell r="AP19">
            <v>1071</v>
          </cell>
          <cell r="AQ19">
            <v>1109</v>
          </cell>
          <cell r="AR19">
            <v>1148</v>
          </cell>
          <cell r="AS19">
            <v>1186</v>
          </cell>
          <cell r="AT19">
            <v>1224</v>
          </cell>
          <cell r="AU19">
            <v>1262</v>
          </cell>
          <cell r="AV19">
            <v>1301</v>
          </cell>
          <cell r="AW19">
            <v>1339</v>
          </cell>
          <cell r="AX19">
            <v>1377</v>
          </cell>
          <cell r="AY19">
            <v>1415</v>
          </cell>
          <cell r="AZ19">
            <v>1454</v>
          </cell>
          <cell r="BA19">
            <v>1492</v>
          </cell>
          <cell r="BB19">
            <v>1530</v>
          </cell>
          <cell r="BC19">
            <v>1568</v>
          </cell>
          <cell r="BD19">
            <v>1607</v>
          </cell>
          <cell r="BE19">
            <v>1645</v>
          </cell>
          <cell r="BF19">
            <v>1683</v>
          </cell>
          <cell r="BG19">
            <v>1721</v>
          </cell>
          <cell r="BH19">
            <v>1760</v>
          </cell>
          <cell r="BI19">
            <v>1798</v>
          </cell>
          <cell r="BJ19">
            <v>1836</v>
          </cell>
          <cell r="BK19">
            <v>1874</v>
          </cell>
          <cell r="BL19">
            <v>1913</v>
          </cell>
          <cell r="BM19">
            <v>1951</v>
          </cell>
          <cell r="BN19">
            <v>1989</v>
          </cell>
          <cell r="BO19">
            <v>2027</v>
          </cell>
          <cell r="BP19">
            <v>2066</v>
          </cell>
          <cell r="BQ19">
            <v>2104</v>
          </cell>
          <cell r="BR19">
            <v>2142</v>
          </cell>
          <cell r="BS19">
            <v>2180</v>
          </cell>
          <cell r="BT19">
            <v>2219</v>
          </cell>
          <cell r="BU19">
            <v>2257</v>
          </cell>
          <cell r="BV19">
            <v>2295</v>
          </cell>
          <cell r="BW19">
            <v>2333</v>
          </cell>
          <cell r="BX19">
            <v>2372</v>
          </cell>
          <cell r="BY19">
            <v>2410</v>
          </cell>
          <cell r="BZ19">
            <v>2448</v>
          </cell>
          <cell r="CA19">
            <v>2486</v>
          </cell>
          <cell r="CB19">
            <v>2525</v>
          </cell>
          <cell r="CC19">
            <v>2563</v>
          </cell>
          <cell r="CD19">
            <v>2601</v>
          </cell>
          <cell r="CE19">
            <v>2639</v>
          </cell>
          <cell r="CF19">
            <v>2678</v>
          </cell>
          <cell r="CG19">
            <v>2716</v>
          </cell>
          <cell r="CH19">
            <v>2754</v>
          </cell>
          <cell r="CI19">
            <v>2792</v>
          </cell>
          <cell r="CJ19">
            <v>2831</v>
          </cell>
          <cell r="CK19">
            <v>2869</v>
          </cell>
          <cell r="CL19">
            <v>2907</v>
          </cell>
          <cell r="CM19">
            <v>2945</v>
          </cell>
          <cell r="CN19">
            <v>2984</v>
          </cell>
          <cell r="CO19">
            <v>3022</v>
          </cell>
          <cell r="CP19">
            <v>3060</v>
          </cell>
          <cell r="CQ19">
            <v>3098</v>
          </cell>
          <cell r="CR19">
            <v>3137</v>
          </cell>
          <cell r="CS19">
            <v>3175</v>
          </cell>
          <cell r="CT19">
            <v>3213</v>
          </cell>
          <cell r="CU19">
            <v>3251</v>
          </cell>
          <cell r="CV19">
            <v>3290</v>
          </cell>
          <cell r="CW19">
            <v>3328</v>
          </cell>
          <cell r="CX19">
            <v>3366</v>
          </cell>
          <cell r="CY19">
            <v>3404</v>
          </cell>
          <cell r="CZ19">
            <v>3443</v>
          </cell>
          <cell r="DA19">
            <v>3481</v>
          </cell>
          <cell r="DB19">
            <v>3519</v>
          </cell>
          <cell r="DC19">
            <v>3557</v>
          </cell>
          <cell r="DD19">
            <v>3596</v>
          </cell>
          <cell r="DE19">
            <v>3634</v>
          </cell>
          <cell r="DF19">
            <v>3672</v>
          </cell>
          <cell r="DG19">
            <v>3710</v>
          </cell>
          <cell r="DH19">
            <v>3749</v>
          </cell>
          <cell r="DI19">
            <v>3787</v>
          </cell>
          <cell r="DJ19">
            <v>3825</v>
          </cell>
          <cell r="DK19">
            <v>3863</v>
          </cell>
          <cell r="DL19">
            <v>3902</v>
          </cell>
          <cell r="DM19">
            <v>3940</v>
          </cell>
          <cell r="DN19">
            <v>3978</v>
          </cell>
          <cell r="DO19">
            <v>4016</v>
          </cell>
          <cell r="DP19">
            <v>4055</v>
          </cell>
          <cell r="DQ19">
            <v>4093</v>
          </cell>
          <cell r="DR19">
            <v>4131</v>
          </cell>
          <cell r="DS19">
            <v>4169</v>
          </cell>
          <cell r="DT19">
            <v>4208</v>
          </cell>
          <cell r="DU19">
            <v>4246</v>
          </cell>
          <cell r="DV19">
            <v>4284</v>
          </cell>
          <cell r="DW19">
            <v>4322</v>
          </cell>
          <cell r="DX19">
            <v>4361</v>
          </cell>
          <cell r="DY19">
            <v>4399</v>
          </cell>
          <cell r="DZ19">
            <v>4437</v>
          </cell>
          <cell r="EA19">
            <v>4475</v>
          </cell>
          <cell r="EB19">
            <v>4514</v>
          </cell>
          <cell r="EC19">
            <v>4552</v>
          </cell>
          <cell r="ED19">
            <v>4590</v>
          </cell>
          <cell r="EE19">
            <v>4628</v>
          </cell>
          <cell r="EF19">
            <v>4667</v>
          </cell>
          <cell r="EG19">
            <v>4705</v>
          </cell>
          <cell r="EH19">
            <v>4743</v>
          </cell>
          <cell r="EI19">
            <v>4781</v>
          </cell>
          <cell r="EJ19">
            <v>4820</v>
          </cell>
          <cell r="EK19">
            <v>4858</v>
          </cell>
          <cell r="EL19">
            <v>4896</v>
          </cell>
          <cell r="EM19">
            <v>4934</v>
          </cell>
          <cell r="EN19">
            <v>4973</v>
          </cell>
          <cell r="EO19">
            <v>5011</v>
          </cell>
          <cell r="EP19">
            <v>5049</v>
          </cell>
          <cell r="EQ19">
            <v>5087</v>
          </cell>
          <cell r="ER19">
            <v>5126</v>
          </cell>
          <cell r="ES19">
            <v>5164</v>
          </cell>
          <cell r="ET19">
            <v>5202</v>
          </cell>
          <cell r="EU19">
            <v>5240</v>
          </cell>
          <cell r="EV19">
            <v>5279</v>
          </cell>
          <cell r="EW19">
            <v>5317</v>
          </cell>
          <cell r="EX19">
            <v>5355</v>
          </cell>
          <cell r="EY19">
            <v>5393</v>
          </cell>
          <cell r="EZ19">
            <v>5432</v>
          </cell>
          <cell r="FA19">
            <v>5470</v>
          </cell>
          <cell r="FB19">
            <v>5508</v>
          </cell>
          <cell r="FC19">
            <v>5546</v>
          </cell>
          <cell r="FD19">
            <v>5585</v>
          </cell>
          <cell r="FE19">
            <v>5623</v>
          </cell>
          <cell r="FF19">
            <v>5661</v>
          </cell>
          <cell r="FG19">
            <v>5699</v>
          </cell>
          <cell r="FH19">
            <v>5738</v>
          </cell>
          <cell r="FI19">
            <v>5776</v>
          </cell>
          <cell r="FJ19">
            <v>5814</v>
          </cell>
          <cell r="FK19">
            <v>5852</v>
          </cell>
          <cell r="FL19">
            <v>5891</v>
          </cell>
          <cell r="FM19">
            <v>5929</v>
          </cell>
          <cell r="FN19">
            <v>5967</v>
          </cell>
          <cell r="FO19">
            <v>6005</v>
          </cell>
          <cell r="FP19">
            <v>6044</v>
          </cell>
          <cell r="FQ19">
            <v>6082</v>
          </cell>
          <cell r="FR19">
            <v>6120</v>
          </cell>
          <cell r="FS19">
            <v>6158</v>
          </cell>
          <cell r="FT19">
            <v>6197</v>
          </cell>
          <cell r="FU19">
            <v>6235</v>
          </cell>
          <cell r="FV19">
            <v>6273</v>
          </cell>
          <cell r="FW19">
            <v>6311</v>
          </cell>
          <cell r="FX19">
            <v>6350</v>
          </cell>
          <cell r="FY19">
            <v>6388</v>
          </cell>
          <cell r="FZ19">
            <v>6426</v>
          </cell>
          <cell r="GA19">
            <v>6464</v>
          </cell>
          <cell r="GB19">
            <v>6503</v>
          </cell>
          <cell r="GC19">
            <v>6541</v>
          </cell>
          <cell r="GD19">
            <v>6579</v>
          </cell>
          <cell r="GE19">
            <v>6617</v>
          </cell>
          <cell r="GF19">
            <v>6656</v>
          </cell>
          <cell r="GG19">
            <v>6694</v>
          </cell>
          <cell r="GH19">
            <v>6732</v>
          </cell>
          <cell r="GI19">
            <v>6770</v>
          </cell>
          <cell r="GJ19">
            <v>6809</v>
          </cell>
          <cell r="GK19">
            <v>6847</v>
          </cell>
          <cell r="GL19">
            <v>6885</v>
          </cell>
          <cell r="GM19">
            <v>6923</v>
          </cell>
          <cell r="GN19">
            <v>6962</v>
          </cell>
          <cell r="GO19">
            <v>7000</v>
          </cell>
          <cell r="GP19">
            <v>7038</v>
          </cell>
          <cell r="GQ19">
            <v>7076</v>
          </cell>
          <cell r="GR19">
            <v>7115</v>
          </cell>
          <cell r="GS19">
            <v>7153</v>
          </cell>
          <cell r="GT19">
            <v>7191</v>
          </cell>
          <cell r="GU19">
            <v>7229</v>
          </cell>
          <cell r="GV19">
            <v>7268</v>
          </cell>
          <cell r="GW19">
            <v>7306</v>
          </cell>
          <cell r="GX19">
            <v>7344</v>
          </cell>
          <cell r="GY19">
            <v>7382</v>
          </cell>
          <cell r="GZ19">
            <v>7421</v>
          </cell>
          <cell r="HA19">
            <v>7459</v>
          </cell>
          <cell r="HB19">
            <v>7497</v>
          </cell>
          <cell r="HC19">
            <v>7535</v>
          </cell>
          <cell r="HD19">
            <v>7574</v>
          </cell>
          <cell r="HE19">
            <v>7612</v>
          </cell>
          <cell r="HF19">
            <v>7650</v>
          </cell>
        </row>
        <row r="26">
          <cell r="N26">
            <v>0</v>
          </cell>
          <cell r="O26">
            <v>500</v>
          </cell>
          <cell r="P26">
            <v>1000</v>
          </cell>
          <cell r="Q26">
            <v>1500</v>
          </cell>
          <cell r="R26">
            <v>2000</v>
          </cell>
          <cell r="S26">
            <v>2500</v>
          </cell>
          <cell r="T26">
            <v>3000</v>
          </cell>
          <cell r="U26">
            <v>3500</v>
          </cell>
          <cell r="V26">
            <v>4000</v>
          </cell>
          <cell r="W26">
            <v>4500</v>
          </cell>
          <cell r="X26">
            <v>5000</v>
          </cell>
          <cell r="Y26">
            <v>5500</v>
          </cell>
          <cell r="Z26">
            <v>6000</v>
          </cell>
          <cell r="AA26">
            <v>6500</v>
          </cell>
          <cell r="AB26">
            <v>7000</v>
          </cell>
          <cell r="AC26">
            <v>7500</v>
          </cell>
          <cell r="AD26">
            <v>8000</v>
          </cell>
          <cell r="AE26">
            <v>8500</v>
          </cell>
          <cell r="AF26">
            <v>9000</v>
          </cell>
          <cell r="AG26">
            <v>9500</v>
          </cell>
          <cell r="AH26">
            <v>10000</v>
          </cell>
          <cell r="AI26">
            <v>10500</v>
          </cell>
          <cell r="AJ26">
            <v>11000</v>
          </cell>
          <cell r="AK26">
            <v>11500</v>
          </cell>
          <cell r="AL26">
            <v>12000</v>
          </cell>
          <cell r="AM26">
            <v>12500</v>
          </cell>
          <cell r="AN26">
            <v>13000</v>
          </cell>
          <cell r="AO26">
            <v>13500</v>
          </cell>
          <cell r="AP26">
            <v>14000</v>
          </cell>
          <cell r="AQ26">
            <v>14500</v>
          </cell>
          <cell r="AR26">
            <v>15000</v>
          </cell>
          <cell r="AS26">
            <v>15500</v>
          </cell>
          <cell r="AT26">
            <v>16000</v>
          </cell>
          <cell r="AU26">
            <v>16500</v>
          </cell>
          <cell r="AV26">
            <v>17000</v>
          </cell>
          <cell r="AW26">
            <v>17500</v>
          </cell>
          <cell r="AX26">
            <v>18000</v>
          </cell>
          <cell r="AY26">
            <v>18500</v>
          </cell>
          <cell r="AZ26">
            <v>19000</v>
          </cell>
          <cell r="BA26">
            <v>19500</v>
          </cell>
          <cell r="BB26">
            <v>20000</v>
          </cell>
          <cell r="BC26">
            <v>20500</v>
          </cell>
          <cell r="BD26">
            <v>21000</v>
          </cell>
          <cell r="BE26">
            <v>21500</v>
          </cell>
          <cell r="BF26">
            <v>22000</v>
          </cell>
          <cell r="BG26">
            <v>22500</v>
          </cell>
          <cell r="BH26">
            <v>23000</v>
          </cell>
          <cell r="BI26">
            <v>23500</v>
          </cell>
          <cell r="BJ26">
            <v>24000</v>
          </cell>
          <cell r="BK26">
            <v>24500</v>
          </cell>
          <cell r="BL26">
            <v>25000</v>
          </cell>
          <cell r="BM26">
            <v>25500</v>
          </cell>
          <cell r="BN26">
            <v>26000</v>
          </cell>
          <cell r="BO26">
            <v>26500</v>
          </cell>
          <cell r="BP26">
            <v>27000</v>
          </cell>
          <cell r="BQ26">
            <v>27500</v>
          </cell>
          <cell r="BR26">
            <v>28000</v>
          </cell>
          <cell r="BS26">
            <v>28500</v>
          </cell>
          <cell r="BT26">
            <v>29000</v>
          </cell>
          <cell r="BU26">
            <v>29500</v>
          </cell>
          <cell r="BV26">
            <v>30000</v>
          </cell>
          <cell r="BW26">
            <v>30500</v>
          </cell>
          <cell r="BX26">
            <v>31000</v>
          </cell>
          <cell r="BY26">
            <v>31500</v>
          </cell>
          <cell r="BZ26">
            <v>32000</v>
          </cell>
          <cell r="CA26">
            <v>32500</v>
          </cell>
          <cell r="CB26">
            <v>33000</v>
          </cell>
          <cell r="CC26">
            <v>33500</v>
          </cell>
          <cell r="CD26">
            <v>34000</v>
          </cell>
          <cell r="CE26">
            <v>34500</v>
          </cell>
          <cell r="CF26">
            <v>35000</v>
          </cell>
          <cell r="CG26">
            <v>35500</v>
          </cell>
          <cell r="CH26">
            <v>36000</v>
          </cell>
          <cell r="CI26">
            <v>36500</v>
          </cell>
          <cell r="CJ26">
            <v>37000</v>
          </cell>
          <cell r="CK26">
            <v>37500</v>
          </cell>
          <cell r="CL26">
            <v>38000</v>
          </cell>
          <cell r="CM26">
            <v>38500</v>
          </cell>
          <cell r="CN26">
            <v>39000</v>
          </cell>
          <cell r="CO26">
            <v>39500</v>
          </cell>
          <cell r="CP26">
            <v>40000</v>
          </cell>
          <cell r="CQ26">
            <v>40500</v>
          </cell>
          <cell r="CR26">
            <v>41000</v>
          </cell>
          <cell r="CS26">
            <v>41500</v>
          </cell>
          <cell r="CT26">
            <v>42000</v>
          </cell>
          <cell r="CU26">
            <v>42500</v>
          </cell>
          <cell r="CV26">
            <v>43000</v>
          </cell>
          <cell r="CW26">
            <v>43500</v>
          </cell>
          <cell r="CX26">
            <v>44000</v>
          </cell>
          <cell r="CY26">
            <v>44500</v>
          </cell>
          <cell r="CZ26">
            <v>45000</v>
          </cell>
          <cell r="DA26">
            <v>45500</v>
          </cell>
          <cell r="DB26">
            <v>46000</v>
          </cell>
          <cell r="DC26">
            <v>46500</v>
          </cell>
          <cell r="DD26">
            <v>47000</v>
          </cell>
          <cell r="DE26">
            <v>47500</v>
          </cell>
          <cell r="DF26">
            <v>48000</v>
          </cell>
          <cell r="DG26">
            <v>48500</v>
          </cell>
          <cell r="DH26">
            <v>49000</v>
          </cell>
          <cell r="DI26">
            <v>49500</v>
          </cell>
          <cell r="DJ26">
            <v>50000</v>
          </cell>
          <cell r="DK26">
            <v>50500</v>
          </cell>
          <cell r="DL26">
            <v>51000</v>
          </cell>
          <cell r="DM26">
            <v>51500</v>
          </cell>
          <cell r="DN26">
            <v>52000</v>
          </cell>
          <cell r="DO26">
            <v>52500</v>
          </cell>
          <cell r="DP26">
            <v>53000</v>
          </cell>
          <cell r="DQ26">
            <v>53500</v>
          </cell>
          <cell r="DR26">
            <v>54000</v>
          </cell>
          <cell r="DS26">
            <v>54500</v>
          </cell>
          <cell r="DT26">
            <v>55000</v>
          </cell>
          <cell r="DU26">
            <v>55500</v>
          </cell>
          <cell r="DV26">
            <v>56000</v>
          </cell>
          <cell r="DW26">
            <v>56500</v>
          </cell>
          <cell r="DX26">
            <v>57000</v>
          </cell>
          <cell r="DY26">
            <v>57500</v>
          </cell>
          <cell r="DZ26">
            <v>58000</v>
          </cell>
          <cell r="EA26">
            <v>58500</v>
          </cell>
          <cell r="EB26">
            <v>59000</v>
          </cell>
          <cell r="EC26">
            <v>59500</v>
          </cell>
          <cell r="ED26">
            <v>60000</v>
          </cell>
          <cell r="EE26">
            <v>60500</v>
          </cell>
          <cell r="EF26">
            <v>61000</v>
          </cell>
          <cell r="EG26">
            <v>61500</v>
          </cell>
          <cell r="EH26">
            <v>62000</v>
          </cell>
          <cell r="EI26">
            <v>62500</v>
          </cell>
          <cell r="EJ26">
            <v>63000</v>
          </cell>
          <cell r="EK26">
            <v>63500</v>
          </cell>
          <cell r="EL26">
            <v>64000</v>
          </cell>
          <cell r="EM26">
            <v>64500</v>
          </cell>
          <cell r="EN26">
            <v>65000</v>
          </cell>
          <cell r="EO26">
            <v>65500</v>
          </cell>
          <cell r="EP26">
            <v>66000</v>
          </cell>
          <cell r="EQ26">
            <v>66500</v>
          </cell>
          <cell r="ER26">
            <v>67000</v>
          </cell>
          <cell r="ES26">
            <v>67500</v>
          </cell>
          <cell r="ET26">
            <v>68000</v>
          </cell>
          <cell r="EU26">
            <v>68500</v>
          </cell>
          <cell r="EV26">
            <v>69000</v>
          </cell>
          <cell r="EW26">
            <v>69500</v>
          </cell>
          <cell r="EX26">
            <v>70000</v>
          </cell>
          <cell r="EY26">
            <v>70500</v>
          </cell>
          <cell r="EZ26">
            <v>71000</v>
          </cell>
          <cell r="FA26">
            <v>71500</v>
          </cell>
          <cell r="FB26">
            <v>72000</v>
          </cell>
          <cell r="FC26">
            <v>72500</v>
          </cell>
          <cell r="FD26">
            <v>73000</v>
          </cell>
          <cell r="FE26">
            <v>73500</v>
          </cell>
          <cell r="FF26">
            <v>74000</v>
          </cell>
          <cell r="FG26">
            <v>74500</v>
          </cell>
          <cell r="FH26">
            <v>75000</v>
          </cell>
          <cell r="FI26">
            <v>75500</v>
          </cell>
          <cell r="FJ26">
            <v>76000</v>
          </cell>
          <cell r="FK26">
            <v>76500</v>
          </cell>
          <cell r="FL26">
            <v>77000</v>
          </cell>
          <cell r="FM26">
            <v>77500</v>
          </cell>
          <cell r="FN26">
            <v>78000</v>
          </cell>
          <cell r="FO26">
            <v>78500</v>
          </cell>
          <cell r="FP26">
            <v>79000</v>
          </cell>
          <cell r="FQ26">
            <v>79500</v>
          </cell>
          <cell r="FR26">
            <v>80000</v>
          </cell>
          <cell r="FS26">
            <v>80500</v>
          </cell>
          <cell r="FT26">
            <v>81000</v>
          </cell>
          <cell r="FU26">
            <v>81500</v>
          </cell>
          <cell r="FV26">
            <v>82000</v>
          </cell>
          <cell r="FW26">
            <v>82500</v>
          </cell>
          <cell r="FX26">
            <v>83000</v>
          </cell>
          <cell r="FY26">
            <v>83500</v>
          </cell>
          <cell r="FZ26">
            <v>84000</v>
          </cell>
          <cell r="GA26">
            <v>84500</v>
          </cell>
          <cell r="GB26">
            <v>85000</v>
          </cell>
          <cell r="GC26">
            <v>85500</v>
          </cell>
          <cell r="GD26">
            <v>86000</v>
          </cell>
          <cell r="GE26">
            <v>86500</v>
          </cell>
          <cell r="GF26">
            <v>87000</v>
          </cell>
          <cell r="GG26">
            <v>87500</v>
          </cell>
          <cell r="GH26">
            <v>88000</v>
          </cell>
          <cell r="GI26">
            <v>88500</v>
          </cell>
          <cell r="GJ26">
            <v>89000</v>
          </cell>
          <cell r="GK26">
            <v>89500</v>
          </cell>
          <cell r="GL26">
            <v>90000</v>
          </cell>
          <cell r="GM26">
            <v>90500</v>
          </cell>
          <cell r="GN26">
            <v>91000</v>
          </cell>
          <cell r="GO26">
            <v>91500</v>
          </cell>
          <cell r="GP26">
            <v>92000</v>
          </cell>
          <cell r="GQ26">
            <v>92500</v>
          </cell>
          <cell r="GR26">
            <v>93000</v>
          </cell>
          <cell r="GS26">
            <v>93500</v>
          </cell>
          <cell r="GT26">
            <v>94000</v>
          </cell>
          <cell r="GU26">
            <v>94500</v>
          </cell>
          <cell r="GV26">
            <v>95000</v>
          </cell>
          <cell r="GW26">
            <v>95500</v>
          </cell>
          <cell r="GX26">
            <v>96000</v>
          </cell>
          <cell r="GY26">
            <v>96500</v>
          </cell>
          <cell r="GZ26">
            <v>97000</v>
          </cell>
          <cell r="HA26">
            <v>97500</v>
          </cell>
          <cell r="HB26">
            <v>98000</v>
          </cell>
          <cell r="HC26">
            <v>98500</v>
          </cell>
          <cell r="HD26">
            <v>99000</v>
          </cell>
          <cell r="HE26">
            <v>99500</v>
          </cell>
          <cell r="HF26">
            <v>100000</v>
          </cell>
        </row>
        <row r="60">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cell r="AU60">
            <v>0</v>
          </cell>
          <cell r="AV60">
            <v>0</v>
          </cell>
          <cell r="AW60">
            <v>0</v>
          </cell>
          <cell r="AX60">
            <v>0</v>
          </cell>
          <cell r="AY60">
            <v>0</v>
          </cell>
          <cell r="AZ60">
            <v>0</v>
          </cell>
          <cell r="BA60">
            <v>0</v>
          </cell>
          <cell r="BB60">
            <v>0</v>
          </cell>
          <cell r="BC60">
            <v>0</v>
          </cell>
          <cell r="BD60">
            <v>0</v>
          </cell>
          <cell r="BE60">
            <v>0</v>
          </cell>
          <cell r="BF60">
            <v>0</v>
          </cell>
          <cell r="BG60">
            <v>0</v>
          </cell>
          <cell r="BH60">
            <v>0</v>
          </cell>
          <cell r="BI60">
            <v>0</v>
          </cell>
          <cell r="BJ60">
            <v>0</v>
          </cell>
          <cell r="BK60">
            <v>0</v>
          </cell>
          <cell r="BL60">
            <v>0</v>
          </cell>
          <cell r="BM60">
            <v>28.4</v>
          </cell>
          <cell r="BN60">
            <v>63.900000000000006</v>
          </cell>
          <cell r="BO60">
            <v>99.4</v>
          </cell>
          <cell r="BP60">
            <v>134.9</v>
          </cell>
          <cell r="BQ60">
            <v>172.8</v>
          </cell>
          <cell r="BR60">
            <v>208.8</v>
          </cell>
          <cell r="BS60">
            <v>244.8</v>
          </cell>
          <cell r="BT60">
            <v>280.79999999999995</v>
          </cell>
          <cell r="BU60">
            <v>321.2</v>
          </cell>
          <cell r="BV60">
            <v>357.7</v>
          </cell>
          <cell r="BW60">
            <v>394.2</v>
          </cell>
          <cell r="BX60">
            <v>430.7</v>
          </cell>
          <cell r="BY60">
            <v>473.6</v>
          </cell>
          <cell r="BZ60">
            <v>510.6</v>
          </cell>
          <cell r="CA60">
            <v>547.6</v>
          </cell>
          <cell r="CB60">
            <v>584.6</v>
          </cell>
          <cell r="CC60">
            <v>630</v>
          </cell>
          <cell r="CD60">
            <v>667.5</v>
          </cell>
          <cell r="CE60">
            <v>705</v>
          </cell>
          <cell r="CF60">
            <v>742.5</v>
          </cell>
          <cell r="CG60">
            <v>790.39999999999895</v>
          </cell>
          <cell r="CH60">
            <v>828.39999999999895</v>
          </cell>
          <cell r="CI60">
            <v>866.39999999999895</v>
          </cell>
          <cell r="CJ60">
            <v>904.39999999999884</v>
          </cell>
          <cell r="CK60">
            <v>954.79999999999882</v>
          </cell>
          <cell r="CL60">
            <v>993.2999999999987</v>
          </cell>
          <cell r="CM60">
            <v>1031.7999999999986</v>
          </cell>
          <cell r="CN60">
            <v>1070.2999999999986</v>
          </cell>
          <cell r="CO60">
            <v>1123.1999999999985</v>
          </cell>
          <cell r="CP60">
            <v>1162.1999999999985</v>
          </cell>
          <cell r="CQ60">
            <v>1201.1999999999985</v>
          </cell>
          <cell r="CR60">
            <v>1240.1999999999985</v>
          </cell>
          <cell r="CS60">
            <v>1295.5999999999983</v>
          </cell>
          <cell r="CT60">
            <v>1335.0999999999983</v>
          </cell>
          <cell r="CU60">
            <v>1374.5999999999983</v>
          </cell>
          <cell r="CV60">
            <v>1414.0999999999981</v>
          </cell>
          <cell r="CW60">
            <v>1471.9999999999982</v>
          </cell>
          <cell r="CX60">
            <v>1511.9999999999982</v>
          </cell>
          <cell r="CY60">
            <v>1551.9999999999982</v>
          </cell>
          <cell r="CZ60">
            <v>1591.999999999998</v>
          </cell>
          <cell r="DA60">
            <v>1639.999999999998</v>
          </cell>
          <cell r="DB60">
            <v>1687.9999999999977</v>
          </cell>
          <cell r="DC60">
            <v>1735.9999999999977</v>
          </cell>
          <cell r="DD60">
            <v>1783.9999999999977</v>
          </cell>
          <cell r="DE60">
            <v>1831.9999999999977</v>
          </cell>
          <cell r="DF60">
            <v>1879.9999999999977</v>
          </cell>
          <cell r="DG60">
            <v>1927.9999999999975</v>
          </cell>
          <cell r="DH60">
            <v>1975.9999999999975</v>
          </cell>
          <cell r="DI60">
            <v>2023.9999999999975</v>
          </cell>
          <cell r="DJ60">
            <v>2071.9999999999973</v>
          </cell>
          <cell r="DK60">
            <v>2119.9999999999973</v>
          </cell>
          <cell r="DL60">
            <v>2167.9999999999973</v>
          </cell>
          <cell r="DM60">
            <v>2215.9999999999973</v>
          </cell>
          <cell r="DN60">
            <v>2263.9999999999973</v>
          </cell>
          <cell r="DO60">
            <v>2311.9999999999973</v>
          </cell>
          <cell r="DP60">
            <v>2359.9999999999973</v>
          </cell>
          <cell r="DQ60">
            <v>2407.9999999999968</v>
          </cell>
          <cell r="DR60">
            <v>2455.9999999999968</v>
          </cell>
          <cell r="DS60">
            <v>2503.9999999999968</v>
          </cell>
          <cell r="DT60">
            <v>2551.9999999999968</v>
          </cell>
          <cell r="DU60">
            <v>2599.9999999999968</v>
          </cell>
          <cell r="DV60">
            <v>2647.9999999999968</v>
          </cell>
          <cell r="DW60">
            <v>2695.9999999999964</v>
          </cell>
          <cell r="DX60">
            <v>2743.9999999999964</v>
          </cell>
          <cell r="DY60">
            <v>2791.9999999999964</v>
          </cell>
          <cell r="DZ60">
            <v>2839.9999999999964</v>
          </cell>
          <cell r="EA60">
            <v>2887.9999999999964</v>
          </cell>
          <cell r="EB60">
            <v>2935.9999999999964</v>
          </cell>
          <cell r="EC60">
            <v>2983.9999999999964</v>
          </cell>
          <cell r="ED60">
            <v>3031.9999999999964</v>
          </cell>
          <cell r="EE60">
            <v>3079.9999999999964</v>
          </cell>
          <cell r="EF60">
            <v>3127.9999999999959</v>
          </cell>
          <cell r="EG60">
            <v>3175.9999999999959</v>
          </cell>
          <cell r="EH60">
            <v>3223.9999999999959</v>
          </cell>
          <cell r="EI60">
            <v>3271.9999999999959</v>
          </cell>
          <cell r="EJ60">
            <v>3319.9999999999959</v>
          </cell>
          <cell r="EK60">
            <v>3367.9999999999959</v>
          </cell>
          <cell r="EL60">
            <v>3415.9999999999955</v>
          </cell>
          <cell r="EM60">
            <v>3463.9999999999955</v>
          </cell>
          <cell r="EN60">
            <v>3511.9999999999955</v>
          </cell>
          <cell r="EO60">
            <v>3559.9999999999955</v>
          </cell>
          <cell r="EP60">
            <v>3607.9999999999955</v>
          </cell>
          <cell r="EQ60">
            <v>3655.9999999999955</v>
          </cell>
          <cell r="ER60">
            <v>3703.9999999999955</v>
          </cell>
          <cell r="ES60">
            <v>3751.9999999999955</v>
          </cell>
          <cell r="ET60">
            <v>3799.9999999999955</v>
          </cell>
          <cell r="EU60">
            <v>3847.999999999995</v>
          </cell>
          <cell r="EV60">
            <v>3895.999999999995</v>
          </cell>
          <cell r="EW60">
            <v>3943.999999999995</v>
          </cell>
          <cell r="EX60">
            <v>3991.999999999995</v>
          </cell>
          <cell r="EY60">
            <v>4039.999999999995</v>
          </cell>
          <cell r="EZ60">
            <v>4087.999999999995</v>
          </cell>
          <cell r="FA60">
            <v>4135.9999999999945</v>
          </cell>
          <cell r="FB60">
            <v>4183.9999999999945</v>
          </cell>
          <cell r="FC60">
            <v>4231.9999999999945</v>
          </cell>
          <cell r="FD60">
            <v>4279.9999999999945</v>
          </cell>
          <cell r="FE60">
            <v>4327.9999999999945</v>
          </cell>
          <cell r="FF60">
            <v>4375.9999999999945</v>
          </cell>
          <cell r="FG60">
            <v>4423.9999999999945</v>
          </cell>
          <cell r="FH60">
            <v>4471.9999999999945</v>
          </cell>
          <cell r="FI60">
            <v>4519.9999999999945</v>
          </cell>
          <cell r="FJ60">
            <v>4567.9999999999945</v>
          </cell>
          <cell r="FK60">
            <v>4615.9999999999945</v>
          </cell>
          <cell r="FL60">
            <v>4663.9999999999945</v>
          </cell>
          <cell r="FM60">
            <v>4711.9999999999945</v>
          </cell>
          <cell r="FN60">
            <v>4759.9999999999945</v>
          </cell>
          <cell r="FO60">
            <v>4809.9999999999936</v>
          </cell>
          <cell r="FP60">
            <v>4869.9999999999936</v>
          </cell>
          <cell r="FQ60">
            <v>4929.9999999999936</v>
          </cell>
          <cell r="FR60">
            <v>4989.9999999999936</v>
          </cell>
          <cell r="FS60">
            <v>5049.9999999999936</v>
          </cell>
          <cell r="FT60">
            <v>5109.9999999999936</v>
          </cell>
          <cell r="FU60">
            <v>5169.9999999999936</v>
          </cell>
          <cell r="FV60">
            <v>5229.9999999999936</v>
          </cell>
          <cell r="FW60">
            <v>5289.9999999999936</v>
          </cell>
          <cell r="FX60">
            <v>5349.9999999999936</v>
          </cell>
          <cell r="FY60">
            <v>5409.9999999999936</v>
          </cell>
          <cell r="FZ60">
            <v>5469.9999999999936</v>
          </cell>
          <cell r="GA60">
            <v>5529.9999999999936</v>
          </cell>
          <cell r="GB60">
            <v>5589.9999999999936</v>
          </cell>
          <cell r="GC60">
            <v>5649.9999999999936</v>
          </cell>
          <cell r="GD60">
            <v>5709.9999999999936</v>
          </cell>
          <cell r="GE60">
            <v>5769.9999999999936</v>
          </cell>
          <cell r="GF60">
            <v>5829.9999999999936</v>
          </cell>
          <cell r="GG60">
            <v>5889.9999999999936</v>
          </cell>
          <cell r="GH60">
            <v>5949.9999999999936</v>
          </cell>
          <cell r="GI60">
            <v>6009.9999999999936</v>
          </cell>
          <cell r="GJ60">
            <v>6069.9999999999936</v>
          </cell>
          <cell r="GK60">
            <v>6129.9999999999936</v>
          </cell>
          <cell r="GL60">
            <v>6189.9999999999936</v>
          </cell>
          <cell r="GM60">
            <v>6249.9999999999936</v>
          </cell>
          <cell r="GN60">
            <v>6309.9999999999936</v>
          </cell>
          <cell r="GO60">
            <v>6369.9999999999936</v>
          </cell>
          <cell r="GP60">
            <v>6429.9999999999936</v>
          </cell>
          <cell r="GQ60">
            <v>6489.9999999999936</v>
          </cell>
          <cell r="GR60">
            <v>6549.9999999999936</v>
          </cell>
          <cell r="GS60">
            <v>6609.9999999999936</v>
          </cell>
          <cell r="GT60">
            <v>6669.9999999999936</v>
          </cell>
          <cell r="GU60">
            <v>6729.9999999999936</v>
          </cell>
          <cell r="GV60">
            <v>6789.9999999999936</v>
          </cell>
          <cell r="GW60">
            <v>6849.9999999999936</v>
          </cell>
          <cell r="GX60">
            <v>6909.9999999999936</v>
          </cell>
          <cell r="GY60">
            <v>6969.9999999999936</v>
          </cell>
          <cell r="GZ60">
            <v>7029.9999999999936</v>
          </cell>
          <cell r="HA60">
            <v>7089.9999999999936</v>
          </cell>
          <cell r="HB60">
            <v>7149.9999999999936</v>
          </cell>
          <cell r="HC60">
            <v>7209.9999999999936</v>
          </cell>
          <cell r="HD60">
            <v>7269.9999999999936</v>
          </cell>
          <cell r="HE60">
            <v>7329.9999999999936</v>
          </cell>
          <cell r="HF60">
            <v>7389.9999999999936</v>
          </cell>
        </row>
        <row r="66">
          <cell r="N66">
            <v>6600</v>
          </cell>
          <cell r="O66">
            <v>6600</v>
          </cell>
          <cell r="P66">
            <v>6600</v>
          </cell>
          <cell r="Q66">
            <v>6600</v>
          </cell>
          <cell r="R66">
            <v>6600</v>
          </cell>
          <cell r="S66">
            <v>6600</v>
          </cell>
          <cell r="T66">
            <v>6600</v>
          </cell>
          <cell r="U66">
            <v>6600</v>
          </cell>
          <cell r="V66">
            <v>6600</v>
          </cell>
          <cell r="W66">
            <v>6600</v>
          </cell>
          <cell r="X66">
            <v>6600</v>
          </cell>
          <cell r="Y66">
            <v>6600</v>
          </cell>
          <cell r="Z66">
            <v>6600</v>
          </cell>
          <cell r="AA66">
            <v>6600</v>
          </cell>
          <cell r="AB66">
            <v>6600</v>
          </cell>
          <cell r="AC66">
            <v>6600</v>
          </cell>
          <cell r="AD66">
            <v>6600</v>
          </cell>
          <cell r="AE66">
            <v>6600</v>
          </cell>
          <cell r="AF66">
            <v>6600</v>
          </cell>
          <cell r="AG66">
            <v>6600</v>
          </cell>
          <cell r="AH66">
            <v>6600</v>
          </cell>
          <cell r="AI66">
            <v>6600</v>
          </cell>
          <cell r="AJ66">
            <v>6600</v>
          </cell>
          <cell r="AK66">
            <v>6600</v>
          </cell>
          <cell r="AL66">
            <v>6600</v>
          </cell>
          <cell r="AM66">
            <v>6600</v>
          </cell>
          <cell r="AN66">
            <v>6600</v>
          </cell>
          <cell r="AO66">
            <v>6600</v>
          </cell>
          <cell r="AP66">
            <v>6600</v>
          </cell>
          <cell r="AQ66">
            <v>6600</v>
          </cell>
          <cell r="AR66">
            <v>6600</v>
          </cell>
          <cell r="AS66">
            <v>6600</v>
          </cell>
          <cell r="AT66">
            <v>6600</v>
          </cell>
          <cell r="AU66">
            <v>6600</v>
          </cell>
          <cell r="AV66">
            <v>6600</v>
          </cell>
          <cell r="AW66">
            <v>6600</v>
          </cell>
          <cell r="AX66">
            <v>6600</v>
          </cell>
          <cell r="AY66">
            <v>6600</v>
          </cell>
          <cell r="AZ66">
            <v>6600</v>
          </cell>
          <cell r="BA66">
            <v>6600</v>
          </cell>
          <cell r="BB66">
            <v>6600</v>
          </cell>
          <cell r="BC66">
            <v>6600</v>
          </cell>
          <cell r="BD66">
            <v>6600</v>
          </cell>
          <cell r="BE66">
            <v>6600</v>
          </cell>
          <cell r="BF66">
            <v>6600</v>
          </cell>
          <cell r="BG66">
            <v>6600</v>
          </cell>
          <cell r="BH66">
            <v>6600</v>
          </cell>
          <cell r="BI66">
            <v>6600</v>
          </cell>
          <cell r="BJ66">
            <v>6600</v>
          </cell>
          <cell r="BK66">
            <v>6600</v>
          </cell>
          <cell r="BL66">
            <v>6600</v>
          </cell>
          <cell r="BM66">
            <v>6600</v>
          </cell>
          <cell r="BN66">
            <v>6600</v>
          </cell>
          <cell r="BO66">
            <v>6600</v>
          </cell>
          <cell r="BP66">
            <v>6600</v>
          </cell>
          <cell r="BQ66">
            <v>6600</v>
          </cell>
          <cell r="BR66">
            <v>6600</v>
          </cell>
          <cell r="BS66">
            <v>6600</v>
          </cell>
          <cell r="BT66">
            <v>6600</v>
          </cell>
          <cell r="BU66">
            <v>6600</v>
          </cell>
          <cell r="BV66">
            <v>6600</v>
          </cell>
          <cell r="BW66">
            <v>6600</v>
          </cell>
          <cell r="BX66">
            <v>6600</v>
          </cell>
          <cell r="BY66">
            <v>6600</v>
          </cell>
          <cell r="BZ66">
            <v>6600</v>
          </cell>
          <cell r="CA66">
            <v>6600</v>
          </cell>
          <cell r="CB66">
            <v>6600</v>
          </cell>
          <cell r="CC66">
            <v>6600</v>
          </cell>
          <cell r="CD66">
            <v>6600</v>
          </cell>
          <cell r="CE66">
            <v>6600</v>
          </cell>
          <cell r="CF66">
            <v>6600</v>
          </cell>
          <cell r="CG66">
            <v>6600</v>
          </cell>
          <cell r="CH66">
            <v>6600</v>
          </cell>
          <cell r="CI66">
            <v>6600</v>
          </cell>
          <cell r="CJ66">
            <v>6600</v>
          </cell>
          <cell r="CK66">
            <v>6600</v>
          </cell>
          <cell r="CL66">
            <v>6600</v>
          </cell>
          <cell r="CM66">
            <v>6600</v>
          </cell>
          <cell r="CN66">
            <v>6600</v>
          </cell>
          <cell r="CO66">
            <v>6600</v>
          </cell>
          <cell r="CP66">
            <v>6600</v>
          </cell>
          <cell r="CQ66">
            <v>6600</v>
          </cell>
          <cell r="CR66">
            <v>6600</v>
          </cell>
          <cell r="CS66">
            <v>6600</v>
          </cell>
          <cell r="CT66">
            <v>6600</v>
          </cell>
          <cell r="CU66">
            <v>6600</v>
          </cell>
          <cell r="CV66">
            <v>6600</v>
          </cell>
          <cell r="CW66">
            <v>6600</v>
          </cell>
          <cell r="CX66">
            <v>6600</v>
          </cell>
          <cell r="CY66">
            <v>6600</v>
          </cell>
          <cell r="CZ66">
            <v>6600</v>
          </cell>
          <cell r="DA66">
            <v>6600</v>
          </cell>
          <cell r="DB66">
            <v>6600</v>
          </cell>
          <cell r="DC66">
            <v>6600</v>
          </cell>
          <cell r="DD66">
            <v>6600</v>
          </cell>
          <cell r="DE66">
            <v>6600</v>
          </cell>
          <cell r="DF66">
            <v>6600</v>
          </cell>
          <cell r="DG66">
            <v>6600</v>
          </cell>
          <cell r="DH66">
            <v>6600</v>
          </cell>
          <cell r="DI66">
            <v>6600</v>
          </cell>
          <cell r="DJ66">
            <v>6600</v>
          </cell>
          <cell r="DK66">
            <v>6600</v>
          </cell>
          <cell r="DL66">
            <v>6600</v>
          </cell>
          <cell r="DM66">
            <v>6600</v>
          </cell>
          <cell r="DN66">
            <v>6600</v>
          </cell>
          <cell r="DO66">
            <v>6600</v>
          </cell>
          <cell r="DP66">
            <v>6600</v>
          </cell>
          <cell r="DQ66">
            <v>6600</v>
          </cell>
          <cell r="DR66">
            <v>6600</v>
          </cell>
          <cell r="DS66">
            <v>6600</v>
          </cell>
          <cell r="DT66">
            <v>6600</v>
          </cell>
          <cell r="DU66">
            <v>6600</v>
          </cell>
          <cell r="DV66">
            <v>6600</v>
          </cell>
          <cell r="DW66">
            <v>6600</v>
          </cell>
          <cell r="DX66">
            <v>6600</v>
          </cell>
          <cell r="DY66">
            <v>6600</v>
          </cell>
          <cell r="DZ66">
            <v>6600</v>
          </cell>
          <cell r="EA66">
            <v>6600</v>
          </cell>
          <cell r="EB66">
            <v>6600</v>
          </cell>
          <cell r="EC66">
            <v>6600</v>
          </cell>
          <cell r="ED66">
            <v>6600</v>
          </cell>
          <cell r="EE66">
            <v>6600</v>
          </cell>
          <cell r="EF66">
            <v>6600</v>
          </cell>
          <cell r="EG66">
            <v>6600</v>
          </cell>
          <cell r="EH66">
            <v>6600</v>
          </cell>
          <cell r="EI66">
            <v>6600</v>
          </cell>
          <cell r="EJ66">
            <v>6600</v>
          </cell>
          <cell r="EK66">
            <v>6600</v>
          </cell>
          <cell r="EL66">
            <v>6600</v>
          </cell>
          <cell r="EM66">
            <v>6600</v>
          </cell>
          <cell r="EN66">
            <v>6600</v>
          </cell>
          <cell r="EO66">
            <v>6600</v>
          </cell>
          <cell r="EP66">
            <v>6600</v>
          </cell>
          <cell r="EQ66">
            <v>6600</v>
          </cell>
          <cell r="ER66">
            <v>6600</v>
          </cell>
          <cell r="ES66">
            <v>6600</v>
          </cell>
          <cell r="ET66">
            <v>6600</v>
          </cell>
          <cell r="EU66">
            <v>6600</v>
          </cell>
          <cell r="EV66">
            <v>6600</v>
          </cell>
          <cell r="EW66">
            <v>6600</v>
          </cell>
          <cell r="EX66">
            <v>6600</v>
          </cell>
          <cell r="EY66">
            <v>6600</v>
          </cell>
          <cell r="EZ66">
            <v>6600</v>
          </cell>
          <cell r="FA66">
            <v>6600</v>
          </cell>
          <cell r="FB66">
            <v>6600</v>
          </cell>
          <cell r="FC66">
            <v>6600</v>
          </cell>
          <cell r="FD66">
            <v>6600</v>
          </cell>
          <cell r="FE66">
            <v>6600</v>
          </cell>
          <cell r="FF66">
            <v>6600</v>
          </cell>
          <cell r="FG66">
            <v>6600</v>
          </cell>
          <cell r="FH66">
            <v>6600</v>
          </cell>
          <cell r="FI66">
            <v>6600</v>
          </cell>
          <cell r="FJ66">
            <v>6600</v>
          </cell>
          <cell r="FK66">
            <v>6600</v>
          </cell>
          <cell r="FL66">
            <v>6600</v>
          </cell>
          <cell r="FM66">
            <v>6600</v>
          </cell>
          <cell r="FN66">
            <v>6600</v>
          </cell>
          <cell r="FO66">
            <v>6600</v>
          </cell>
          <cell r="FP66">
            <v>6600</v>
          </cell>
          <cell r="FQ66">
            <v>6600</v>
          </cell>
          <cell r="FR66">
            <v>6600</v>
          </cell>
          <cell r="FS66">
            <v>6600</v>
          </cell>
          <cell r="FT66">
            <v>6600</v>
          </cell>
          <cell r="FU66">
            <v>6600</v>
          </cell>
          <cell r="FV66">
            <v>6600</v>
          </cell>
          <cell r="FW66">
            <v>6600</v>
          </cell>
          <cell r="FX66">
            <v>6600</v>
          </cell>
          <cell r="FY66">
            <v>6600</v>
          </cell>
          <cell r="FZ66">
            <v>6600</v>
          </cell>
          <cell r="GA66">
            <v>6600</v>
          </cell>
          <cell r="GB66">
            <v>6600</v>
          </cell>
          <cell r="GC66">
            <v>6600</v>
          </cell>
          <cell r="GD66">
            <v>6600</v>
          </cell>
          <cell r="GE66">
            <v>6600</v>
          </cell>
          <cell r="GF66">
            <v>6600</v>
          </cell>
          <cell r="GG66">
            <v>6600</v>
          </cell>
          <cell r="GH66">
            <v>6600</v>
          </cell>
          <cell r="GI66">
            <v>6600</v>
          </cell>
          <cell r="GJ66">
            <v>6600</v>
          </cell>
          <cell r="GK66">
            <v>6600</v>
          </cell>
          <cell r="GL66">
            <v>6600</v>
          </cell>
          <cell r="GM66">
            <v>6600</v>
          </cell>
          <cell r="GN66">
            <v>6600</v>
          </cell>
          <cell r="GO66">
            <v>6600</v>
          </cell>
          <cell r="GP66">
            <v>6600</v>
          </cell>
          <cell r="GQ66">
            <v>6600</v>
          </cell>
          <cell r="GR66">
            <v>6600</v>
          </cell>
          <cell r="GS66">
            <v>6600</v>
          </cell>
          <cell r="GT66">
            <v>6600</v>
          </cell>
          <cell r="GU66">
            <v>6600</v>
          </cell>
          <cell r="GV66">
            <v>6600</v>
          </cell>
          <cell r="GW66">
            <v>6600</v>
          </cell>
          <cell r="GX66">
            <v>6600</v>
          </cell>
          <cell r="GY66">
            <v>6600</v>
          </cell>
          <cell r="GZ66">
            <v>6600</v>
          </cell>
          <cell r="HA66">
            <v>6600</v>
          </cell>
          <cell r="HB66">
            <v>6600</v>
          </cell>
          <cell r="HC66">
            <v>6600</v>
          </cell>
          <cell r="HD66">
            <v>6600</v>
          </cell>
          <cell r="HE66">
            <v>6600</v>
          </cell>
          <cell r="HF66">
            <v>6600</v>
          </cell>
        </row>
        <row r="80">
          <cell r="N80">
            <v>0</v>
          </cell>
          <cell r="O80">
            <v>210</v>
          </cell>
          <cell r="P80">
            <v>410</v>
          </cell>
          <cell r="Q80">
            <v>610</v>
          </cell>
          <cell r="R80">
            <v>810</v>
          </cell>
          <cell r="S80">
            <v>1010</v>
          </cell>
          <cell r="T80">
            <v>1210</v>
          </cell>
          <cell r="U80">
            <v>1410</v>
          </cell>
          <cell r="V80">
            <v>1610</v>
          </cell>
          <cell r="W80">
            <v>1810</v>
          </cell>
          <cell r="X80">
            <v>2010</v>
          </cell>
          <cell r="Y80">
            <v>2210</v>
          </cell>
          <cell r="Z80">
            <v>2410</v>
          </cell>
          <cell r="AA80">
            <v>2610</v>
          </cell>
          <cell r="AB80">
            <v>2810</v>
          </cell>
          <cell r="AC80">
            <v>3010</v>
          </cell>
          <cell r="AD80">
            <v>3210</v>
          </cell>
          <cell r="AE80">
            <v>3410</v>
          </cell>
          <cell r="AF80">
            <v>3610</v>
          </cell>
          <cell r="AG80">
            <v>3810</v>
          </cell>
          <cell r="AH80">
            <v>4010</v>
          </cell>
          <cell r="AI80">
            <v>4210</v>
          </cell>
          <cell r="AJ80">
            <v>4410</v>
          </cell>
          <cell r="AK80">
            <v>4610</v>
          </cell>
          <cell r="AL80">
            <v>4810</v>
          </cell>
          <cell r="AM80">
            <v>5010</v>
          </cell>
          <cell r="AN80">
            <v>5210</v>
          </cell>
          <cell r="AO80">
            <v>5410</v>
          </cell>
          <cell r="AP80">
            <v>5610</v>
          </cell>
          <cell r="AQ80">
            <v>5810</v>
          </cell>
          <cell r="AR80">
            <v>5980</v>
          </cell>
          <cell r="AS80">
            <v>5980</v>
          </cell>
          <cell r="AT80">
            <v>5980</v>
          </cell>
          <cell r="AU80">
            <v>5980</v>
          </cell>
          <cell r="AV80">
            <v>5980</v>
          </cell>
          <cell r="AW80">
            <v>5980</v>
          </cell>
          <cell r="AX80">
            <v>5980</v>
          </cell>
          <cell r="AY80">
            <v>5980</v>
          </cell>
          <cell r="AZ80">
            <v>5980</v>
          </cell>
          <cell r="BA80">
            <v>5980</v>
          </cell>
          <cell r="BB80">
            <v>5980</v>
          </cell>
          <cell r="BC80">
            <v>5980</v>
          </cell>
          <cell r="BD80">
            <v>5980</v>
          </cell>
          <cell r="BE80">
            <v>5980</v>
          </cell>
          <cell r="BF80">
            <v>5980</v>
          </cell>
          <cell r="BG80">
            <v>5980</v>
          </cell>
          <cell r="BH80">
            <v>5980</v>
          </cell>
          <cell r="BI80">
            <v>5980</v>
          </cell>
          <cell r="BJ80">
            <v>5980</v>
          </cell>
          <cell r="BK80">
            <v>5980</v>
          </cell>
          <cell r="BL80">
            <v>5980</v>
          </cell>
          <cell r="BM80">
            <v>5968</v>
          </cell>
          <cell r="BN80">
            <v>5863</v>
          </cell>
          <cell r="BO80">
            <v>5758</v>
          </cell>
          <cell r="BP80">
            <v>5653</v>
          </cell>
          <cell r="BQ80">
            <v>5547</v>
          </cell>
          <cell r="BR80">
            <v>5442</v>
          </cell>
          <cell r="BS80">
            <v>5337</v>
          </cell>
          <cell r="BT80">
            <v>5231</v>
          </cell>
          <cell r="BU80">
            <v>5126</v>
          </cell>
          <cell r="BV80">
            <v>5021</v>
          </cell>
          <cell r="BW80">
            <v>4915</v>
          </cell>
          <cell r="BX80">
            <v>4810</v>
          </cell>
          <cell r="BY80">
            <v>4705</v>
          </cell>
          <cell r="BZ80">
            <v>4600</v>
          </cell>
          <cell r="CA80">
            <v>4494</v>
          </cell>
          <cell r="CB80">
            <v>4389</v>
          </cell>
          <cell r="CC80">
            <v>4284</v>
          </cell>
          <cell r="CD80">
            <v>4178</v>
          </cell>
          <cell r="CE80">
            <v>4073</v>
          </cell>
          <cell r="CF80">
            <v>3968</v>
          </cell>
          <cell r="CG80">
            <v>3862</v>
          </cell>
          <cell r="CH80">
            <v>3757</v>
          </cell>
          <cell r="CI80">
            <v>3652</v>
          </cell>
          <cell r="CJ80">
            <v>3547</v>
          </cell>
          <cell r="CK80">
            <v>3441</v>
          </cell>
          <cell r="CL80">
            <v>3336</v>
          </cell>
          <cell r="CM80">
            <v>3231</v>
          </cell>
          <cell r="CN80">
            <v>3125</v>
          </cell>
          <cell r="CO80">
            <v>3020</v>
          </cell>
          <cell r="CP80">
            <v>2915</v>
          </cell>
          <cell r="CQ80">
            <v>2809</v>
          </cell>
          <cell r="CR80">
            <v>2704</v>
          </cell>
          <cell r="CS80">
            <v>2599</v>
          </cell>
          <cell r="CT80">
            <v>2494</v>
          </cell>
          <cell r="CU80">
            <v>2388</v>
          </cell>
          <cell r="CV80">
            <v>2283</v>
          </cell>
          <cell r="CW80">
            <v>2178</v>
          </cell>
          <cell r="CX80">
            <v>2072</v>
          </cell>
          <cell r="CY80">
            <v>1967</v>
          </cell>
          <cell r="CZ80">
            <v>1862</v>
          </cell>
          <cell r="DA80">
            <v>1756</v>
          </cell>
          <cell r="DB80">
            <v>1651</v>
          </cell>
          <cell r="DC80">
            <v>1546</v>
          </cell>
          <cell r="DD80">
            <v>1441</v>
          </cell>
          <cell r="DE80">
            <v>1335</v>
          </cell>
          <cell r="DF80">
            <v>1230</v>
          </cell>
          <cell r="DG80">
            <v>1125</v>
          </cell>
          <cell r="DH80">
            <v>1019</v>
          </cell>
          <cell r="DI80">
            <v>914</v>
          </cell>
          <cell r="DJ80">
            <v>809</v>
          </cell>
          <cell r="DK80">
            <v>703</v>
          </cell>
          <cell r="DL80">
            <v>598</v>
          </cell>
          <cell r="DM80">
            <v>493</v>
          </cell>
          <cell r="DN80">
            <v>388</v>
          </cell>
          <cell r="DO80">
            <v>282</v>
          </cell>
          <cell r="DP80">
            <v>177</v>
          </cell>
          <cell r="DQ80">
            <v>72</v>
          </cell>
          <cell r="DR80">
            <v>0</v>
          </cell>
          <cell r="DS80">
            <v>0</v>
          </cell>
          <cell r="DT80">
            <v>0</v>
          </cell>
          <cell r="DU80">
            <v>0</v>
          </cell>
          <cell r="DV80">
            <v>0</v>
          </cell>
          <cell r="DW80">
            <v>0</v>
          </cell>
          <cell r="DX80">
            <v>0</v>
          </cell>
          <cell r="DY80">
            <v>0</v>
          </cell>
          <cell r="DZ80">
            <v>0</v>
          </cell>
          <cell r="EA80">
            <v>0</v>
          </cell>
          <cell r="EB80">
            <v>0</v>
          </cell>
          <cell r="EC80">
            <v>0</v>
          </cell>
          <cell r="ED80">
            <v>0</v>
          </cell>
          <cell r="EE80">
            <v>0</v>
          </cell>
          <cell r="EF80">
            <v>0</v>
          </cell>
          <cell r="EG80">
            <v>0</v>
          </cell>
          <cell r="EH80">
            <v>0</v>
          </cell>
          <cell r="EI80">
            <v>0</v>
          </cell>
          <cell r="EJ80">
            <v>0</v>
          </cell>
          <cell r="EK80">
            <v>0</v>
          </cell>
          <cell r="EL80">
            <v>0</v>
          </cell>
          <cell r="EM80">
            <v>0</v>
          </cell>
          <cell r="EN80">
            <v>0</v>
          </cell>
          <cell r="EO80">
            <v>0</v>
          </cell>
          <cell r="EP80">
            <v>0</v>
          </cell>
          <cell r="EQ80">
            <v>0</v>
          </cell>
          <cell r="ER80">
            <v>0</v>
          </cell>
          <cell r="ES80">
            <v>0</v>
          </cell>
          <cell r="ET80">
            <v>0</v>
          </cell>
          <cell r="EU80">
            <v>0</v>
          </cell>
          <cell r="EV80">
            <v>0</v>
          </cell>
          <cell r="EW80">
            <v>0</v>
          </cell>
          <cell r="EX80">
            <v>0</v>
          </cell>
          <cell r="EY80">
            <v>0</v>
          </cell>
          <cell r="EZ80">
            <v>0</v>
          </cell>
          <cell r="FA80">
            <v>0</v>
          </cell>
          <cell r="FB80">
            <v>0</v>
          </cell>
          <cell r="FC80">
            <v>0</v>
          </cell>
          <cell r="FD80">
            <v>0</v>
          </cell>
          <cell r="FE80">
            <v>0</v>
          </cell>
          <cell r="FF80">
            <v>0</v>
          </cell>
          <cell r="FG80">
            <v>0</v>
          </cell>
          <cell r="FH80">
            <v>0</v>
          </cell>
          <cell r="FI80">
            <v>0</v>
          </cell>
          <cell r="FJ80">
            <v>0</v>
          </cell>
          <cell r="FK80">
            <v>0</v>
          </cell>
          <cell r="FL80">
            <v>0</v>
          </cell>
          <cell r="FM80">
            <v>0</v>
          </cell>
          <cell r="FN80">
            <v>0</v>
          </cell>
          <cell r="FO80">
            <v>0</v>
          </cell>
          <cell r="FP80">
            <v>0</v>
          </cell>
          <cell r="FQ80">
            <v>0</v>
          </cell>
          <cell r="FR80">
            <v>0</v>
          </cell>
          <cell r="FS80">
            <v>0</v>
          </cell>
          <cell r="FT80">
            <v>0</v>
          </cell>
          <cell r="FU80">
            <v>0</v>
          </cell>
          <cell r="FV80">
            <v>0</v>
          </cell>
          <cell r="FW80">
            <v>0</v>
          </cell>
          <cell r="FX80">
            <v>0</v>
          </cell>
          <cell r="FY80">
            <v>0</v>
          </cell>
          <cell r="FZ80">
            <v>0</v>
          </cell>
          <cell r="GA80">
            <v>0</v>
          </cell>
          <cell r="GB80">
            <v>0</v>
          </cell>
          <cell r="GC80">
            <v>0</v>
          </cell>
          <cell r="GD80">
            <v>0</v>
          </cell>
          <cell r="GE80">
            <v>0</v>
          </cell>
          <cell r="GF80">
            <v>0</v>
          </cell>
          <cell r="GG80">
            <v>0</v>
          </cell>
          <cell r="GH80">
            <v>0</v>
          </cell>
          <cell r="GI80">
            <v>0</v>
          </cell>
          <cell r="GJ80">
            <v>0</v>
          </cell>
          <cell r="GK80">
            <v>0</v>
          </cell>
          <cell r="GL80">
            <v>0</v>
          </cell>
          <cell r="GM80">
            <v>0</v>
          </cell>
          <cell r="GN80">
            <v>0</v>
          </cell>
          <cell r="GO80">
            <v>0</v>
          </cell>
          <cell r="GP80">
            <v>0</v>
          </cell>
          <cell r="GQ80">
            <v>0</v>
          </cell>
          <cell r="GR80">
            <v>0</v>
          </cell>
          <cell r="GS80">
            <v>0</v>
          </cell>
          <cell r="GT80">
            <v>0</v>
          </cell>
          <cell r="GU80">
            <v>0</v>
          </cell>
          <cell r="GV80">
            <v>0</v>
          </cell>
          <cell r="GW80">
            <v>0</v>
          </cell>
          <cell r="GX80">
            <v>0</v>
          </cell>
          <cell r="GY80">
            <v>0</v>
          </cell>
          <cell r="GZ80">
            <v>0</v>
          </cell>
          <cell r="HA80">
            <v>0</v>
          </cell>
          <cell r="HB80">
            <v>0</v>
          </cell>
          <cell r="HC80">
            <v>0</v>
          </cell>
          <cell r="HD80">
            <v>0</v>
          </cell>
          <cell r="HE80">
            <v>0</v>
          </cell>
          <cell r="HF80">
            <v>0</v>
          </cell>
        </row>
        <row r="99">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0</v>
          </cell>
          <cell r="BE99">
            <v>0</v>
          </cell>
          <cell r="BF99">
            <v>0</v>
          </cell>
          <cell r="BG99">
            <v>0</v>
          </cell>
          <cell r="BH99">
            <v>0</v>
          </cell>
          <cell r="BI99">
            <v>0</v>
          </cell>
          <cell r="BJ99">
            <v>0</v>
          </cell>
          <cell r="BK99">
            <v>0</v>
          </cell>
          <cell r="BL99">
            <v>0</v>
          </cell>
          <cell r="BM99">
            <v>0</v>
          </cell>
          <cell r="BN99">
            <v>0</v>
          </cell>
          <cell r="BO99">
            <v>0</v>
          </cell>
          <cell r="BP99">
            <v>0</v>
          </cell>
          <cell r="BQ99">
            <v>0</v>
          </cell>
          <cell r="BR99">
            <v>0</v>
          </cell>
          <cell r="BS99">
            <v>0</v>
          </cell>
          <cell r="BT99">
            <v>0</v>
          </cell>
          <cell r="BU99">
            <v>0</v>
          </cell>
          <cell r="BV99">
            <v>0</v>
          </cell>
          <cell r="BW99">
            <v>0</v>
          </cell>
          <cell r="BX99">
            <v>0</v>
          </cell>
          <cell r="BY99">
            <v>0</v>
          </cell>
          <cell r="BZ99">
            <v>0</v>
          </cell>
          <cell r="CA99">
            <v>0</v>
          </cell>
          <cell r="CB99">
            <v>0</v>
          </cell>
          <cell r="CC99">
            <v>0</v>
          </cell>
          <cell r="CD99">
            <v>0</v>
          </cell>
          <cell r="CE99">
            <v>0</v>
          </cell>
          <cell r="CF99">
            <v>0</v>
          </cell>
          <cell r="CG99">
            <v>0</v>
          </cell>
          <cell r="CH99">
            <v>0</v>
          </cell>
          <cell r="CI99">
            <v>0</v>
          </cell>
          <cell r="CJ99">
            <v>0</v>
          </cell>
          <cell r="CK99">
            <v>0</v>
          </cell>
          <cell r="CL99">
            <v>0</v>
          </cell>
          <cell r="CM99">
            <v>0</v>
          </cell>
          <cell r="CN99">
            <v>0</v>
          </cell>
          <cell r="CO99">
            <v>0</v>
          </cell>
          <cell r="CP99">
            <v>0</v>
          </cell>
          <cell r="CQ99">
            <v>0</v>
          </cell>
          <cell r="CR99">
            <v>0</v>
          </cell>
          <cell r="CS99">
            <v>0</v>
          </cell>
          <cell r="CT99">
            <v>0</v>
          </cell>
          <cell r="CU99">
            <v>0</v>
          </cell>
          <cell r="CV99">
            <v>0</v>
          </cell>
          <cell r="CW99">
            <v>0</v>
          </cell>
          <cell r="CX99">
            <v>0</v>
          </cell>
          <cell r="CY99">
            <v>0</v>
          </cell>
          <cell r="CZ99">
            <v>0</v>
          </cell>
          <cell r="DA99">
            <v>0</v>
          </cell>
          <cell r="DB99">
            <v>0</v>
          </cell>
          <cell r="DC99">
            <v>0</v>
          </cell>
          <cell r="DD99">
            <v>0</v>
          </cell>
          <cell r="DE99">
            <v>0</v>
          </cell>
          <cell r="DF99">
            <v>0</v>
          </cell>
          <cell r="DG99">
            <v>0</v>
          </cell>
          <cell r="DH99">
            <v>0</v>
          </cell>
          <cell r="DI99">
            <v>0</v>
          </cell>
          <cell r="DJ99">
            <v>0</v>
          </cell>
          <cell r="DK99">
            <v>0</v>
          </cell>
          <cell r="DL99">
            <v>0</v>
          </cell>
          <cell r="DM99">
            <v>0</v>
          </cell>
          <cell r="DN99">
            <v>0</v>
          </cell>
          <cell r="DO99">
            <v>0</v>
          </cell>
          <cell r="DP99">
            <v>0</v>
          </cell>
          <cell r="DQ99">
            <v>0</v>
          </cell>
          <cell r="DR99">
            <v>0</v>
          </cell>
          <cell r="DS99">
            <v>0</v>
          </cell>
          <cell r="DT99">
            <v>0</v>
          </cell>
          <cell r="DU99">
            <v>0</v>
          </cell>
          <cell r="DV99">
            <v>0</v>
          </cell>
          <cell r="DW99">
            <v>0</v>
          </cell>
          <cell r="DX99">
            <v>0</v>
          </cell>
          <cell r="DY99">
            <v>0</v>
          </cell>
          <cell r="DZ99">
            <v>0</v>
          </cell>
          <cell r="EA99">
            <v>0</v>
          </cell>
          <cell r="EB99">
            <v>0</v>
          </cell>
          <cell r="EC99">
            <v>0</v>
          </cell>
          <cell r="ED99">
            <v>0</v>
          </cell>
          <cell r="EE99">
            <v>0</v>
          </cell>
          <cell r="EF99">
            <v>0</v>
          </cell>
          <cell r="EG99">
            <v>0</v>
          </cell>
          <cell r="EH99">
            <v>0</v>
          </cell>
          <cell r="EI99">
            <v>0</v>
          </cell>
          <cell r="EJ99">
            <v>0</v>
          </cell>
          <cell r="EK99">
            <v>0</v>
          </cell>
          <cell r="EL99">
            <v>0</v>
          </cell>
          <cell r="EM99">
            <v>0</v>
          </cell>
          <cell r="EN99">
            <v>0</v>
          </cell>
          <cell r="EO99">
            <v>0</v>
          </cell>
          <cell r="EP99">
            <v>0</v>
          </cell>
          <cell r="EQ99">
            <v>0</v>
          </cell>
          <cell r="ER99">
            <v>0</v>
          </cell>
          <cell r="ES99">
            <v>0</v>
          </cell>
          <cell r="ET99">
            <v>0</v>
          </cell>
          <cell r="EU99">
            <v>0</v>
          </cell>
          <cell r="EV99">
            <v>0</v>
          </cell>
          <cell r="EW99">
            <v>0</v>
          </cell>
          <cell r="EX99">
            <v>0</v>
          </cell>
          <cell r="EY99">
            <v>0</v>
          </cell>
          <cell r="EZ99">
            <v>0</v>
          </cell>
          <cell r="FA99">
            <v>0</v>
          </cell>
          <cell r="FB99">
            <v>0</v>
          </cell>
          <cell r="FC99">
            <v>0</v>
          </cell>
          <cell r="FD99">
            <v>0</v>
          </cell>
          <cell r="FE99">
            <v>0</v>
          </cell>
          <cell r="FF99">
            <v>0</v>
          </cell>
          <cell r="FG99">
            <v>0</v>
          </cell>
          <cell r="FH99">
            <v>0</v>
          </cell>
          <cell r="FI99">
            <v>0</v>
          </cell>
          <cell r="FJ99">
            <v>0</v>
          </cell>
          <cell r="FK99">
            <v>0</v>
          </cell>
          <cell r="FL99">
            <v>0</v>
          </cell>
          <cell r="FM99">
            <v>0</v>
          </cell>
          <cell r="FN99">
            <v>0</v>
          </cell>
          <cell r="FO99">
            <v>0</v>
          </cell>
          <cell r="FP99">
            <v>0</v>
          </cell>
          <cell r="FQ99">
            <v>0</v>
          </cell>
          <cell r="FR99">
            <v>0</v>
          </cell>
          <cell r="FS99">
            <v>0</v>
          </cell>
          <cell r="FT99">
            <v>0</v>
          </cell>
          <cell r="FU99">
            <v>0</v>
          </cell>
          <cell r="FV99">
            <v>0</v>
          </cell>
          <cell r="FW99">
            <v>0</v>
          </cell>
          <cell r="FX99">
            <v>0</v>
          </cell>
          <cell r="FY99">
            <v>0</v>
          </cell>
          <cell r="FZ99">
            <v>0</v>
          </cell>
          <cell r="GA99">
            <v>0</v>
          </cell>
          <cell r="GB99">
            <v>0</v>
          </cell>
          <cell r="GC99">
            <v>0</v>
          </cell>
          <cell r="GD99">
            <v>0</v>
          </cell>
          <cell r="GE99">
            <v>0</v>
          </cell>
          <cell r="GF99">
            <v>0</v>
          </cell>
          <cell r="GG99">
            <v>0</v>
          </cell>
          <cell r="GH99">
            <v>0</v>
          </cell>
          <cell r="GI99">
            <v>0</v>
          </cell>
          <cell r="GJ99">
            <v>0</v>
          </cell>
          <cell r="GK99">
            <v>0</v>
          </cell>
          <cell r="GL99">
            <v>0</v>
          </cell>
          <cell r="GM99">
            <v>0</v>
          </cell>
          <cell r="GN99">
            <v>0</v>
          </cell>
          <cell r="GO99">
            <v>0</v>
          </cell>
          <cell r="GP99">
            <v>0</v>
          </cell>
          <cell r="GQ99">
            <v>0</v>
          </cell>
          <cell r="GR99">
            <v>0</v>
          </cell>
          <cell r="GS99">
            <v>0</v>
          </cell>
          <cell r="GT99">
            <v>0</v>
          </cell>
          <cell r="GU99">
            <v>0</v>
          </cell>
          <cell r="GV99">
            <v>0</v>
          </cell>
          <cell r="GW99">
            <v>0</v>
          </cell>
          <cell r="GX99">
            <v>0</v>
          </cell>
          <cell r="GY99">
            <v>0</v>
          </cell>
          <cell r="GZ99">
            <v>0</v>
          </cell>
          <cell r="HA99">
            <v>0</v>
          </cell>
          <cell r="HB99">
            <v>0</v>
          </cell>
          <cell r="HC99">
            <v>0</v>
          </cell>
          <cell r="HD99">
            <v>0</v>
          </cell>
          <cell r="HE99">
            <v>0</v>
          </cell>
          <cell r="HF99">
            <v>0</v>
          </cell>
        </row>
        <row r="103">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0</v>
          </cell>
          <cell r="AT103">
            <v>0</v>
          </cell>
          <cell r="AU103">
            <v>0</v>
          </cell>
          <cell r="AV103">
            <v>0</v>
          </cell>
          <cell r="AW103">
            <v>0</v>
          </cell>
          <cell r="AX103">
            <v>0</v>
          </cell>
          <cell r="AY103">
            <v>0</v>
          </cell>
          <cell r="AZ103">
            <v>0</v>
          </cell>
          <cell r="BA103">
            <v>0</v>
          </cell>
          <cell r="BB103">
            <v>0</v>
          </cell>
          <cell r="BC103">
            <v>0</v>
          </cell>
          <cell r="BD103">
            <v>0</v>
          </cell>
          <cell r="BE103">
            <v>0</v>
          </cell>
          <cell r="BF103">
            <v>0</v>
          </cell>
          <cell r="BG103">
            <v>0</v>
          </cell>
          <cell r="BH103">
            <v>0</v>
          </cell>
          <cell r="BI103">
            <v>0</v>
          </cell>
          <cell r="BJ103">
            <v>0</v>
          </cell>
          <cell r="BK103">
            <v>0</v>
          </cell>
          <cell r="BL103">
            <v>0</v>
          </cell>
          <cell r="BM103">
            <v>0</v>
          </cell>
          <cell r="BN103">
            <v>0</v>
          </cell>
          <cell r="BO103">
            <v>0</v>
          </cell>
          <cell r="BP103">
            <v>0</v>
          </cell>
          <cell r="BQ103">
            <v>0</v>
          </cell>
          <cell r="BR103">
            <v>0</v>
          </cell>
          <cell r="BS103">
            <v>0</v>
          </cell>
          <cell r="BT103">
            <v>0</v>
          </cell>
          <cell r="BU103">
            <v>0</v>
          </cell>
          <cell r="BV103">
            <v>0</v>
          </cell>
          <cell r="BW103">
            <v>0</v>
          </cell>
          <cell r="BX103">
            <v>0</v>
          </cell>
          <cell r="BY103">
            <v>0</v>
          </cell>
          <cell r="BZ103">
            <v>0</v>
          </cell>
          <cell r="CA103">
            <v>0</v>
          </cell>
          <cell r="CB103">
            <v>0</v>
          </cell>
          <cell r="CC103">
            <v>0</v>
          </cell>
          <cell r="CD103">
            <v>4</v>
          </cell>
          <cell r="CE103">
            <v>10</v>
          </cell>
          <cell r="CF103">
            <v>17</v>
          </cell>
          <cell r="CG103">
            <v>25</v>
          </cell>
          <cell r="CH103">
            <v>32</v>
          </cell>
          <cell r="CI103">
            <v>40</v>
          </cell>
          <cell r="CJ103">
            <v>50</v>
          </cell>
          <cell r="CK103">
            <v>59</v>
          </cell>
          <cell r="CL103">
            <v>69</v>
          </cell>
          <cell r="CM103">
            <v>80</v>
          </cell>
          <cell r="CN103">
            <v>92</v>
          </cell>
          <cell r="CO103">
            <v>104</v>
          </cell>
          <cell r="CP103">
            <v>117</v>
          </cell>
          <cell r="CQ103">
            <v>135</v>
          </cell>
          <cell r="CR103">
            <v>154</v>
          </cell>
          <cell r="CS103">
            <v>174</v>
          </cell>
          <cell r="CT103">
            <v>197</v>
          </cell>
          <cell r="CU103">
            <v>219</v>
          </cell>
          <cell r="CV103">
            <v>243</v>
          </cell>
          <cell r="CW103">
            <v>268</v>
          </cell>
          <cell r="CX103">
            <v>294</v>
          </cell>
          <cell r="CY103">
            <v>321</v>
          </cell>
          <cell r="CZ103">
            <v>348</v>
          </cell>
          <cell r="DA103">
            <v>375</v>
          </cell>
          <cell r="DB103">
            <v>402</v>
          </cell>
          <cell r="DC103">
            <v>429</v>
          </cell>
          <cell r="DD103">
            <v>456</v>
          </cell>
          <cell r="DE103">
            <v>483</v>
          </cell>
          <cell r="DF103">
            <v>510</v>
          </cell>
          <cell r="DG103">
            <v>537</v>
          </cell>
          <cell r="DH103">
            <v>564</v>
          </cell>
          <cell r="DI103">
            <v>591</v>
          </cell>
          <cell r="DJ103">
            <v>618</v>
          </cell>
          <cell r="DK103">
            <v>776</v>
          </cell>
          <cell r="DL103">
            <v>798</v>
          </cell>
          <cell r="DM103">
            <v>821</v>
          </cell>
          <cell r="DN103">
            <v>844</v>
          </cell>
          <cell r="DO103">
            <v>867</v>
          </cell>
          <cell r="DP103">
            <v>890</v>
          </cell>
          <cell r="DQ103">
            <v>913</v>
          </cell>
          <cell r="DR103">
            <v>936</v>
          </cell>
          <cell r="DS103">
            <v>959</v>
          </cell>
          <cell r="DT103">
            <v>982</v>
          </cell>
          <cell r="DU103">
            <v>1005</v>
          </cell>
          <cell r="DV103">
            <v>1028</v>
          </cell>
          <cell r="DW103">
            <v>1051</v>
          </cell>
          <cell r="DX103">
            <v>1074</v>
          </cell>
          <cell r="DY103">
            <v>1097</v>
          </cell>
          <cell r="DZ103">
            <v>1120</v>
          </cell>
          <cell r="EA103">
            <v>1143</v>
          </cell>
          <cell r="EB103">
            <v>1166</v>
          </cell>
          <cell r="EC103">
            <v>1189</v>
          </cell>
          <cell r="ED103">
            <v>1212</v>
          </cell>
          <cell r="EE103">
            <v>1235</v>
          </cell>
          <cell r="EF103">
            <v>1257</v>
          </cell>
          <cell r="EG103">
            <v>1280</v>
          </cell>
          <cell r="EH103">
            <v>1303</v>
          </cell>
          <cell r="EI103">
            <v>1326</v>
          </cell>
          <cell r="EJ103">
            <v>1349</v>
          </cell>
          <cell r="EK103">
            <v>1372</v>
          </cell>
          <cell r="EL103">
            <v>1395</v>
          </cell>
          <cell r="EM103">
            <v>1418</v>
          </cell>
          <cell r="EN103">
            <v>1441</v>
          </cell>
          <cell r="EO103">
            <v>1464</v>
          </cell>
          <cell r="EP103">
            <v>1487</v>
          </cell>
          <cell r="EQ103">
            <v>1510</v>
          </cell>
          <cell r="ER103">
            <v>1536</v>
          </cell>
          <cell r="ES103">
            <v>1563</v>
          </cell>
          <cell r="ET103">
            <v>1590</v>
          </cell>
          <cell r="EU103">
            <v>1617</v>
          </cell>
          <cell r="EV103">
            <v>1644</v>
          </cell>
          <cell r="EW103">
            <v>1671</v>
          </cell>
          <cell r="EX103">
            <v>1698</v>
          </cell>
          <cell r="EY103">
            <v>1725</v>
          </cell>
          <cell r="EZ103">
            <v>1752</v>
          </cell>
          <cell r="FA103">
            <v>1779</v>
          </cell>
          <cell r="FB103">
            <v>1806</v>
          </cell>
          <cell r="FC103">
            <v>1833</v>
          </cell>
          <cell r="FD103">
            <v>1860</v>
          </cell>
          <cell r="FE103">
            <v>1887</v>
          </cell>
          <cell r="FF103">
            <v>1914</v>
          </cell>
          <cell r="FG103">
            <v>1941</v>
          </cell>
          <cell r="FH103">
            <v>1968</v>
          </cell>
          <cell r="FI103">
            <v>1995</v>
          </cell>
          <cell r="FJ103">
            <v>2022</v>
          </cell>
          <cell r="FK103">
            <v>2049</v>
          </cell>
          <cell r="FL103">
            <v>2076</v>
          </cell>
          <cell r="FM103">
            <v>2103</v>
          </cell>
          <cell r="FN103">
            <v>2130</v>
          </cell>
          <cell r="FO103">
            <v>2157</v>
          </cell>
          <cell r="FP103">
            <v>2184</v>
          </cell>
          <cell r="FQ103">
            <v>2211</v>
          </cell>
          <cell r="FR103">
            <v>2238</v>
          </cell>
          <cell r="FS103">
            <v>2265</v>
          </cell>
          <cell r="FT103">
            <v>2292</v>
          </cell>
          <cell r="FU103">
            <v>2319</v>
          </cell>
          <cell r="FV103">
            <v>2346</v>
          </cell>
          <cell r="FW103">
            <v>2373</v>
          </cell>
          <cell r="FX103">
            <v>2400</v>
          </cell>
          <cell r="FY103">
            <v>2427</v>
          </cell>
          <cell r="FZ103">
            <v>2454</v>
          </cell>
          <cell r="GA103">
            <v>2481</v>
          </cell>
          <cell r="GB103">
            <v>2508</v>
          </cell>
          <cell r="GC103">
            <v>2535</v>
          </cell>
          <cell r="GD103">
            <v>2562</v>
          </cell>
          <cell r="GE103">
            <v>2589</v>
          </cell>
          <cell r="GF103">
            <v>2616</v>
          </cell>
          <cell r="GG103">
            <v>2643</v>
          </cell>
          <cell r="GH103">
            <v>2670</v>
          </cell>
          <cell r="GI103">
            <v>2697</v>
          </cell>
          <cell r="GJ103">
            <v>2724</v>
          </cell>
          <cell r="GK103">
            <v>2751</v>
          </cell>
          <cell r="GL103">
            <v>2778</v>
          </cell>
          <cell r="GM103">
            <v>2805</v>
          </cell>
          <cell r="GN103">
            <v>2832</v>
          </cell>
          <cell r="GO103">
            <v>2859</v>
          </cell>
          <cell r="GP103">
            <v>2886</v>
          </cell>
          <cell r="GQ103">
            <v>2913</v>
          </cell>
          <cell r="GR103">
            <v>2940</v>
          </cell>
          <cell r="GS103">
            <v>2967</v>
          </cell>
          <cell r="GT103">
            <v>2994</v>
          </cell>
          <cell r="GU103">
            <v>3021</v>
          </cell>
          <cell r="GV103">
            <v>3048</v>
          </cell>
          <cell r="GW103">
            <v>3075</v>
          </cell>
          <cell r="GX103">
            <v>3102</v>
          </cell>
          <cell r="GY103">
            <v>3129</v>
          </cell>
          <cell r="GZ103">
            <v>3156</v>
          </cell>
          <cell r="HA103">
            <v>3183</v>
          </cell>
          <cell r="HB103">
            <v>3210</v>
          </cell>
          <cell r="HC103">
            <v>3237</v>
          </cell>
          <cell r="HD103">
            <v>3264</v>
          </cell>
          <cell r="HE103">
            <v>3291</v>
          </cell>
          <cell r="HF103">
            <v>3318</v>
          </cell>
        </row>
        <row r="107">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0</v>
          </cell>
          <cell r="AV107">
            <v>0</v>
          </cell>
          <cell r="AW107">
            <v>0</v>
          </cell>
          <cell r="AX107">
            <v>0</v>
          </cell>
          <cell r="AY107">
            <v>0</v>
          </cell>
          <cell r="AZ107">
            <v>0</v>
          </cell>
          <cell r="BA107">
            <v>0</v>
          </cell>
          <cell r="BB107">
            <v>0</v>
          </cell>
          <cell r="BC107">
            <v>0</v>
          </cell>
          <cell r="BD107">
            <v>0</v>
          </cell>
          <cell r="BE107">
            <v>0</v>
          </cell>
          <cell r="BF107">
            <v>0</v>
          </cell>
          <cell r="BG107">
            <v>0</v>
          </cell>
          <cell r="BH107">
            <v>0</v>
          </cell>
          <cell r="BI107">
            <v>0</v>
          </cell>
          <cell r="BJ107">
            <v>0</v>
          </cell>
          <cell r="BK107">
            <v>0</v>
          </cell>
          <cell r="BL107">
            <v>0</v>
          </cell>
          <cell r="BM107">
            <v>0</v>
          </cell>
          <cell r="BN107">
            <v>0</v>
          </cell>
          <cell r="BO107">
            <v>0</v>
          </cell>
          <cell r="BP107">
            <v>0</v>
          </cell>
          <cell r="BQ107">
            <v>0</v>
          </cell>
          <cell r="BR107">
            <v>0</v>
          </cell>
          <cell r="BS107">
            <v>0</v>
          </cell>
          <cell r="BT107">
            <v>0</v>
          </cell>
          <cell r="BU107">
            <v>0</v>
          </cell>
          <cell r="BV107">
            <v>0</v>
          </cell>
          <cell r="BW107">
            <v>0</v>
          </cell>
          <cell r="BX107">
            <v>0</v>
          </cell>
          <cell r="BY107">
            <v>0</v>
          </cell>
          <cell r="BZ107">
            <v>0</v>
          </cell>
          <cell r="CA107">
            <v>0</v>
          </cell>
          <cell r="CB107">
            <v>0</v>
          </cell>
          <cell r="CC107">
            <v>0</v>
          </cell>
          <cell r="CD107">
            <v>0</v>
          </cell>
          <cell r="CE107">
            <v>0</v>
          </cell>
          <cell r="CF107">
            <v>0</v>
          </cell>
          <cell r="CG107">
            <v>0</v>
          </cell>
          <cell r="CH107">
            <v>0</v>
          </cell>
          <cell r="CI107">
            <v>0</v>
          </cell>
          <cell r="CJ107">
            <v>0</v>
          </cell>
          <cell r="CK107">
            <v>0</v>
          </cell>
          <cell r="CL107">
            <v>0</v>
          </cell>
          <cell r="CM107">
            <v>0</v>
          </cell>
          <cell r="CN107">
            <v>0</v>
          </cell>
          <cell r="CO107">
            <v>0</v>
          </cell>
          <cell r="CP107">
            <v>0</v>
          </cell>
          <cell r="CQ107">
            <v>0</v>
          </cell>
          <cell r="CR107">
            <v>0</v>
          </cell>
          <cell r="CS107">
            <v>0</v>
          </cell>
          <cell r="CT107">
            <v>0</v>
          </cell>
          <cell r="CU107">
            <v>0</v>
          </cell>
          <cell r="CV107">
            <v>0</v>
          </cell>
          <cell r="CW107">
            <v>0</v>
          </cell>
          <cell r="CX107">
            <v>0</v>
          </cell>
          <cell r="CY107">
            <v>0</v>
          </cell>
          <cell r="CZ107">
            <v>0</v>
          </cell>
          <cell r="DA107">
            <v>0</v>
          </cell>
          <cell r="DB107">
            <v>0</v>
          </cell>
          <cell r="DC107">
            <v>0</v>
          </cell>
          <cell r="DD107">
            <v>0</v>
          </cell>
          <cell r="DE107">
            <v>0</v>
          </cell>
          <cell r="DF107">
            <v>0</v>
          </cell>
          <cell r="DG107">
            <v>0</v>
          </cell>
          <cell r="DH107">
            <v>0</v>
          </cell>
          <cell r="DI107">
            <v>0</v>
          </cell>
          <cell r="DJ107">
            <v>0</v>
          </cell>
          <cell r="DK107">
            <v>0</v>
          </cell>
          <cell r="DL107">
            <v>0</v>
          </cell>
          <cell r="DM107">
            <v>0</v>
          </cell>
          <cell r="DN107">
            <v>0</v>
          </cell>
          <cell r="DO107">
            <v>0</v>
          </cell>
          <cell r="DP107">
            <v>0</v>
          </cell>
          <cell r="DQ107">
            <v>0</v>
          </cell>
          <cell r="DR107">
            <v>0</v>
          </cell>
          <cell r="DS107">
            <v>0</v>
          </cell>
          <cell r="DT107">
            <v>0</v>
          </cell>
          <cell r="DU107">
            <v>0</v>
          </cell>
          <cell r="DV107">
            <v>0</v>
          </cell>
          <cell r="DW107">
            <v>0</v>
          </cell>
          <cell r="DX107">
            <v>0</v>
          </cell>
          <cell r="DY107">
            <v>0</v>
          </cell>
          <cell r="DZ107">
            <v>0</v>
          </cell>
          <cell r="EA107">
            <v>0</v>
          </cell>
          <cell r="EB107">
            <v>0</v>
          </cell>
          <cell r="EC107">
            <v>0</v>
          </cell>
          <cell r="ED107">
            <v>0</v>
          </cell>
          <cell r="EE107">
            <v>0</v>
          </cell>
          <cell r="EF107">
            <v>0</v>
          </cell>
          <cell r="EG107">
            <v>0</v>
          </cell>
          <cell r="EH107">
            <v>0</v>
          </cell>
          <cell r="EI107">
            <v>0</v>
          </cell>
          <cell r="EJ107">
            <v>0</v>
          </cell>
          <cell r="EK107">
            <v>0</v>
          </cell>
          <cell r="EL107">
            <v>0</v>
          </cell>
          <cell r="EM107">
            <v>0</v>
          </cell>
          <cell r="EN107">
            <v>0</v>
          </cell>
          <cell r="EO107">
            <v>0</v>
          </cell>
          <cell r="EP107">
            <v>0</v>
          </cell>
          <cell r="EQ107">
            <v>0</v>
          </cell>
          <cell r="ER107">
            <v>0</v>
          </cell>
          <cell r="ES107">
            <v>0</v>
          </cell>
          <cell r="ET107">
            <v>0</v>
          </cell>
          <cell r="EU107">
            <v>0</v>
          </cell>
          <cell r="EV107">
            <v>0</v>
          </cell>
          <cell r="EW107">
            <v>0</v>
          </cell>
          <cell r="EX107">
            <v>0</v>
          </cell>
          <cell r="EY107">
            <v>0</v>
          </cell>
          <cell r="EZ107">
            <v>0</v>
          </cell>
          <cell r="FA107">
            <v>0</v>
          </cell>
          <cell r="FB107">
            <v>0</v>
          </cell>
          <cell r="FC107">
            <v>0</v>
          </cell>
          <cell r="FD107">
            <v>0</v>
          </cell>
          <cell r="FE107">
            <v>0</v>
          </cell>
          <cell r="FF107">
            <v>0</v>
          </cell>
          <cell r="FG107">
            <v>0</v>
          </cell>
          <cell r="FH107">
            <v>0</v>
          </cell>
          <cell r="FI107">
            <v>0</v>
          </cell>
          <cell r="FJ107">
            <v>0</v>
          </cell>
          <cell r="FK107">
            <v>0</v>
          </cell>
          <cell r="FL107">
            <v>0</v>
          </cell>
          <cell r="FM107">
            <v>0</v>
          </cell>
          <cell r="FN107">
            <v>0</v>
          </cell>
          <cell r="FO107">
            <v>0</v>
          </cell>
          <cell r="FP107">
            <v>0</v>
          </cell>
          <cell r="FQ107">
            <v>0</v>
          </cell>
          <cell r="FR107">
            <v>0</v>
          </cell>
          <cell r="FS107">
            <v>0</v>
          </cell>
          <cell r="FT107">
            <v>0</v>
          </cell>
          <cell r="FU107">
            <v>0</v>
          </cell>
          <cell r="FV107">
            <v>0</v>
          </cell>
          <cell r="FW107">
            <v>0</v>
          </cell>
          <cell r="FX107">
            <v>0</v>
          </cell>
          <cell r="FY107">
            <v>0</v>
          </cell>
          <cell r="FZ107">
            <v>0</v>
          </cell>
          <cell r="GA107">
            <v>0</v>
          </cell>
          <cell r="GB107">
            <v>0</v>
          </cell>
          <cell r="GC107">
            <v>0</v>
          </cell>
          <cell r="GD107">
            <v>0</v>
          </cell>
          <cell r="GE107">
            <v>0</v>
          </cell>
          <cell r="GF107">
            <v>0</v>
          </cell>
          <cell r="GG107">
            <v>0</v>
          </cell>
          <cell r="GH107">
            <v>0</v>
          </cell>
          <cell r="GI107">
            <v>0</v>
          </cell>
          <cell r="GJ107">
            <v>0</v>
          </cell>
          <cell r="GK107">
            <v>0</v>
          </cell>
          <cell r="GL107">
            <v>0</v>
          </cell>
          <cell r="GM107">
            <v>0</v>
          </cell>
          <cell r="GN107">
            <v>0</v>
          </cell>
          <cell r="GO107">
            <v>0</v>
          </cell>
          <cell r="GP107">
            <v>0</v>
          </cell>
          <cell r="GQ107">
            <v>0</v>
          </cell>
          <cell r="GR107">
            <v>0</v>
          </cell>
          <cell r="GS107">
            <v>0</v>
          </cell>
          <cell r="GT107">
            <v>0</v>
          </cell>
          <cell r="GU107">
            <v>0</v>
          </cell>
          <cell r="GV107">
            <v>0</v>
          </cell>
          <cell r="GW107">
            <v>0</v>
          </cell>
          <cell r="GX107">
            <v>0</v>
          </cell>
          <cell r="GY107">
            <v>0</v>
          </cell>
          <cell r="GZ107">
            <v>0</v>
          </cell>
          <cell r="HA107">
            <v>0</v>
          </cell>
          <cell r="HB107">
            <v>0</v>
          </cell>
          <cell r="HC107">
            <v>0</v>
          </cell>
          <cell r="HD107">
            <v>0</v>
          </cell>
          <cell r="HE107">
            <v>0</v>
          </cell>
          <cell r="HF107">
            <v>0</v>
          </cell>
        </row>
        <row r="111">
          <cell r="N111">
            <v>4104</v>
          </cell>
          <cell r="O111">
            <v>4104</v>
          </cell>
          <cell r="P111">
            <v>4104</v>
          </cell>
          <cell r="Q111">
            <v>4091</v>
          </cell>
          <cell r="R111">
            <v>3980</v>
          </cell>
          <cell r="S111">
            <v>3869</v>
          </cell>
          <cell r="T111">
            <v>3758</v>
          </cell>
          <cell r="U111">
            <v>3646</v>
          </cell>
          <cell r="V111">
            <v>3535</v>
          </cell>
          <cell r="W111">
            <v>3424</v>
          </cell>
          <cell r="X111">
            <v>3313</v>
          </cell>
          <cell r="Y111">
            <v>3202</v>
          </cell>
          <cell r="Z111">
            <v>3091</v>
          </cell>
          <cell r="AA111">
            <v>2980</v>
          </cell>
          <cell r="AB111">
            <v>2869</v>
          </cell>
          <cell r="AC111">
            <v>2758</v>
          </cell>
          <cell r="AD111">
            <v>2647</v>
          </cell>
          <cell r="AE111">
            <v>2536</v>
          </cell>
          <cell r="AF111">
            <v>2425</v>
          </cell>
          <cell r="AG111">
            <v>2314</v>
          </cell>
          <cell r="AH111">
            <v>2203</v>
          </cell>
          <cell r="AI111">
            <v>2092</v>
          </cell>
          <cell r="AJ111">
            <v>1981</v>
          </cell>
          <cell r="AK111">
            <v>1870</v>
          </cell>
          <cell r="AL111">
            <v>1759</v>
          </cell>
          <cell r="AM111">
            <v>1647</v>
          </cell>
          <cell r="AN111">
            <v>1536</v>
          </cell>
          <cell r="AO111">
            <v>1425</v>
          </cell>
          <cell r="AP111">
            <v>1314</v>
          </cell>
          <cell r="AQ111">
            <v>1203</v>
          </cell>
          <cell r="AR111">
            <v>1092</v>
          </cell>
          <cell r="AS111">
            <v>981</v>
          </cell>
          <cell r="AT111">
            <v>870</v>
          </cell>
          <cell r="AU111">
            <v>759</v>
          </cell>
          <cell r="AV111">
            <v>648</v>
          </cell>
          <cell r="AW111">
            <v>537</v>
          </cell>
          <cell r="AX111">
            <v>426</v>
          </cell>
          <cell r="AY111">
            <v>315</v>
          </cell>
          <cell r="AZ111">
            <v>204</v>
          </cell>
          <cell r="BA111">
            <v>93</v>
          </cell>
          <cell r="BB111">
            <v>0</v>
          </cell>
          <cell r="BC111">
            <v>0</v>
          </cell>
          <cell r="BD111">
            <v>0</v>
          </cell>
          <cell r="BE111">
            <v>0</v>
          </cell>
          <cell r="BF111">
            <v>0</v>
          </cell>
          <cell r="BG111">
            <v>0</v>
          </cell>
          <cell r="BH111">
            <v>0</v>
          </cell>
          <cell r="BI111">
            <v>0</v>
          </cell>
          <cell r="BJ111">
            <v>0</v>
          </cell>
          <cell r="BK111">
            <v>0</v>
          </cell>
          <cell r="BL111">
            <v>0</v>
          </cell>
          <cell r="BM111">
            <v>0</v>
          </cell>
          <cell r="BN111">
            <v>0</v>
          </cell>
          <cell r="BO111">
            <v>0</v>
          </cell>
          <cell r="BP111">
            <v>0</v>
          </cell>
          <cell r="BQ111">
            <v>0</v>
          </cell>
          <cell r="BR111">
            <v>0</v>
          </cell>
          <cell r="BS111">
            <v>0</v>
          </cell>
          <cell r="BT111">
            <v>0</v>
          </cell>
          <cell r="BU111">
            <v>0</v>
          </cell>
          <cell r="BV111">
            <v>0</v>
          </cell>
          <cell r="BW111">
            <v>0</v>
          </cell>
          <cell r="BX111">
            <v>0</v>
          </cell>
          <cell r="BY111">
            <v>0</v>
          </cell>
          <cell r="BZ111">
            <v>0</v>
          </cell>
          <cell r="CA111">
            <v>0</v>
          </cell>
          <cell r="CB111">
            <v>0</v>
          </cell>
          <cell r="CC111">
            <v>0</v>
          </cell>
          <cell r="CD111">
            <v>0</v>
          </cell>
          <cell r="CE111">
            <v>0</v>
          </cell>
          <cell r="CF111">
            <v>0</v>
          </cell>
          <cell r="CG111">
            <v>0</v>
          </cell>
          <cell r="CH111">
            <v>0</v>
          </cell>
          <cell r="CI111">
            <v>0</v>
          </cell>
          <cell r="CJ111">
            <v>0</v>
          </cell>
          <cell r="CK111">
            <v>0</v>
          </cell>
          <cell r="CL111">
            <v>0</v>
          </cell>
          <cell r="CM111">
            <v>0</v>
          </cell>
          <cell r="CN111">
            <v>0</v>
          </cell>
          <cell r="CO111">
            <v>0</v>
          </cell>
          <cell r="CP111">
            <v>0</v>
          </cell>
          <cell r="CQ111">
            <v>0</v>
          </cell>
          <cell r="CR111">
            <v>0</v>
          </cell>
          <cell r="CS111">
            <v>0</v>
          </cell>
          <cell r="CT111">
            <v>0</v>
          </cell>
          <cell r="CU111">
            <v>0</v>
          </cell>
          <cell r="CV111">
            <v>0</v>
          </cell>
          <cell r="CW111">
            <v>0</v>
          </cell>
          <cell r="CX111">
            <v>0</v>
          </cell>
          <cell r="CY111">
            <v>0</v>
          </cell>
          <cell r="CZ111">
            <v>0</v>
          </cell>
          <cell r="DA111">
            <v>0</v>
          </cell>
          <cell r="DB111">
            <v>0</v>
          </cell>
          <cell r="DC111">
            <v>0</v>
          </cell>
          <cell r="DD111">
            <v>0</v>
          </cell>
          <cell r="DE111">
            <v>0</v>
          </cell>
          <cell r="DF111">
            <v>0</v>
          </cell>
          <cell r="DG111">
            <v>0</v>
          </cell>
          <cell r="DH111">
            <v>0</v>
          </cell>
          <cell r="DI111">
            <v>0</v>
          </cell>
          <cell r="DJ111">
            <v>0</v>
          </cell>
          <cell r="DK111">
            <v>0</v>
          </cell>
          <cell r="DL111">
            <v>0</v>
          </cell>
          <cell r="DM111">
            <v>0</v>
          </cell>
          <cell r="DN111">
            <v>0</v>
          </cell>
          <cell r="DO111">
            <v>0</v>
          </cell>
          <cell r="DP111">
            <v>0</v>
          </cell>
          <cell r="DQ111">
            <v>0</v>
          </cell>
          <cell r="DR111">
            <v>0</v>
          </cell>
          <cell r="DS111">
            <v>0</v>
          </cell>
          <cell r="DT111">
            <v>0</v>
          </cell>
          <cell r="DU111">
            <v>0</v>
          </cell>
          <cell r="DV111">
            <v>0</v>
          </cell>
          <cell r="DW111">
            <v>0</v>
          </cell>
          <cell r="DX111">
            <v>0</v>
          </cell>
          <cell r="DY111">
            <v>0</v>
          </cell>
          <cell r="DZ111">
            <v>0</v>
          </cell>
          <cell r="EA111">
            <v>0</v>
          </cell>
          <cell r="EB111">
            <v>0</v>
          </cell>
          <cell r="EC111">
            <v>0</v>
          </cell>
          <cell r="ED111">
            <v>0</v>
          </cell>
          <cell r="EE111">
            <v>0</v>
          </cell>
          <cell r="EF111">
            <v>0</v>
          </cell>
          <cell r="EG111">
            <v>0</v>
          </cell>
          <cell r="EH111">
            <v>0</v>
          </cell>
          <cell r="EI111">
            <v>0</v>
          </cell>
          <cell r="EJ111">
            <v>0</v>
          </cell>
          <cell r="EK111">
            <v>0</v>
          </cell>
          <cell r="EL111">
            <v>0</v>
          </cell>
          <cell r="EM111">
            <v>0</v>
          </cell>
          <cell r="EN111">
            <v>0</v>
          </cell>
          <cell r="EO111">
            <v>0</v>
          </cell>
          <cell r="EP111">
            <v>0</v>
          </cell>
          <cell r="EQ111">
            <v>0</v>
          </cell>
          <cell r="ER111">
            <v>0</v>
          </cell>
          <cell r="ES111">
            <v>0</v>
          </cell>
          <cell r="ET111">
            <v>0</v>
          </cell>
          <cell r="EU111">
            <v>0</v>
          </cell>
          <cell r="EV111">
            <v>0</v>
          </cell>
          <cell r="EW111">
            <v>0</v>
          </cell>
          <cell r="EX111">
            <v>0</v>
          </cell>
          <cell r="EY111">
            <v>0</v>
          </cell>
          <cell r="EZ111">
            <v>0</v>
          </cell>
          <cell r="FA111">
            <v>0</v>
          </cell>
          <cell r="FB111">
            <v>0</v>
          </cell>
          <cell r="FC111">
            <v>0</v>
          </cell>
          <cell r="FD111">
            <v>0</v>
          </cell>
          <cell r="FE111">
            <v>0</v>
          </cell>
          <cell r="FF111">
            <v>0</v>
          </cell>
          <cell r="FG111">
            <v>0</v>
          </cell>
          <cell r="FH111">
            <v>0</v>
          </cell>
          <cell r="FI111">
            <v>0</v>
          </cell>
          <cell r="FJ111">
            <v>0</v>
          </cell>
          <cell r="FK111">
            <v>0</v>
          </cell>
          <cell r="FL111">
            <v>0</v>
          </cell>
          <cell r="FM111">
            <v>0</v>
          </cell>
          <cell r="FN111">
            <v>0</v>
          </cell>
          <cell r="FO111">
            <v>0</v>
          </cell>
          <cell r="FP111">
            <v>0</v>
          </cell>
          <cell r="FQ111">
            <v>0</v>
          </cell>
          <cell r="FR111">
            <v>0</v>
          </cell>
          <cell r="FS111">
            <v>0</v>
          </cell>
          <cell r="FT111">
            <v>0</v>
          </cell>
          <cell r="FU111">
            <v>0</v>
          </cell>
          <cell r="FV111">
            <v>0</v>
          </cell>
          <cell r="FW111">
            <v>0</v>
          </cell>
          <cell r="FX111">
            <v>0</v>
          </cell>
          <cell r="FY111">
            <v>0</v>
          </cell>
          <cell r="FZ111">
            <v>0</v>
          </cell>
          <cell r="GA111">
            <v>0</v>
          </cell>
          <cell r="GB111">
            <v>0</v>
          </cell>
          <cell r="GC111">
            <v>0</v>
          </cell>
          <cell r="GD111">
            <v>0</v>
          </cell>
          <cell r="GE111">
            <v>0</v>
          </cell>
          <cell r="GF111">
            <v>0</v>
          </cell>
          <cell r="GG111">
            <v>0</v>
          </cell>
          <cell r="GH111">
            <v>0</v>
          </cell>
          <cell r="GI111">
            <v>0</v>
          </cell>
          <cell r="GJ111">
            <v>0</v>
          </cell>
          <cell r="GK111">
            <v>0</v>
          </cell>
          <cell r="GL111">
            <v>0</v>
          </cell>
          <cell r="GM111">
            <v>0</v>
          </cell>
          <cell r="GN111">
            <v>0</v>
          </cell>
          <cell r="GO111">
            <v>0</v>
          </cell>
          <cell r="GP111">
            <v>0</v>
          </cell>
          <cell r="GQ111">
            <v>0</v>
          </cell>
          <cell r="GR111">
            <v>0</v>
          </cell>
          <cell r="GS111">
            <v>0</v>
          </cell>
          <cell r="GT111">
            <v>0</v>
          </cell>
          <cell r="GU111">
            <v>0</v>
          </cell>
          <cell r="GV111">
            <v>0</v>
          </cell>
          <cell r="GW111">
            <v>0</v>
          </cell>
          <cell r="GX111">
            <v>0</v>
          </cell>
          <cell r="GY111">
            <v>0</v>
          </cell>
          <cell r="GZ111">
            <v>0</v>
          </cell>
          <cell r="HA111">
            <v>0</v>
          </cell>
          <cell r="HB111">
            <v>0</v>
          </cell>
          <cell r="HC111">
            <v>0</v>
          </cell>
          <cell r="HD111">
            <v>0</v>
          </cell>
          <cell r="HE111">
            <v>0</v>
          </cell>
          <cell r="HF111">
            <v>0</v>
          </cell>
        </row>
        <row r="124">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cell r="AB124">
            <v>0</v>
          </cell>
          <cell r="AC124">
            <v>0</v>
          </cell>
          <cell r="AD124">
            <v>0</v>
          </cell>
          <cell r="AE124">
            <v>0</v>
          </cell>
          <cell r="AF124">
            <v>0</v>
          </cell>
          <cell r="AG124">
            <v>0</v>
          </cell>
          <cell r="AH124">
            <v>0</v>
          </cell>
          <cell r="AI124">
            <v>0</v>
          </cell>
          <cell r="AJ124">
            <v>0</v>
          </cell>
          <cell r="AK124">
            <v>0</v>
          </cell>
          <cell r="AL124">
            <v>0</v>
          </cell>
          <cell r="AM124">
            <v>0</v>
          </cell>
          <cell r="AN124">
            <v>0</v>
          </cell>
          <cell r="AO124">
            <v>0</v>
          </cell>
          <cell r="AP124">
            <v>0</v>
          </cell>
          <cell r="AQ124">
            <v>0</v>
          </cell>
          <cell r="AR124">
            <v>0</v>
          </cell>
          <cell r="AS124">
            <v>0</v>
          </cell>
          <cell r="AT124">
            <v>0</v>
          </cell>
          <cell r="AU124">
            <v>0</v>
          </cell>
          <cell r="AV124">
            <v>0</v>
          </cell>
          <cell r="AW124">
            <v>0</v>
          </cell>
          <cell r="AX124">
            <v>0</v>
          </cell>
          <cell r="AY124">
            <v>0</v>
          </cell>
          <cell r="AZ124">
            <v>0</v>
          </cell>
          <cell r="BA124">
            <v>0</v>
          </cell>
          <cell r="BB124">
            <v>0</v>
          </cell>
          <cell r="BC124">
            <v>0</v>
          </cell>
          <cell r="BD124">
            <v>0</v>
          </cell>
          <cell r="BE124">
            <v>0</v>
          </cell>
          <cell r="BF124">
            <v>0</v>
          </cell>
          <cell r="BG124">
            <v>0</v>
          </cell>
          <cell r="BH124">
            <v>0</v>
          </cell>
          <cell r="BI124">
            <v>0</v>
          </cell>
          <cell r="BJ124">
            <v>0</v>
          </cell>
          <cell r="BK124">
            <v>0</v>
          </cell>
          <cell r="BL124">
            <v>0</v>
          </cell>
          <cell r="BM124">
            <v>0</v>
          </cell>
          <cell r="BN124">
            <v>0</v>
          </cell>
          <cell r="BO124">
            <v>0</v>
          </cell>
          <cell r="BP124">
            <v>0</v>
          </cell>
          <cell r="BQ124">
            <v>0</v>
          </cell>
          <cell r="BR124">
            <v>0</v>
          </cell>
          <cell r="BS124">
            <v>0</v>
          </cell>
          <cell r="BT124">
            <v>0</v>
          </cell>
          <cell r="BU124">
            <v>0</v>
          </cell>
          <cell r="BV124">
            <v>0</v>
          </cell>
          <cell r="BW124">
            <v>0</v>
          </cell>
          <cell r="BX124">
            <v>0</v>
          </cell>
          <cell r="BY124">
            <v>0</v>
          </cell>
          <cell r="BZ124">
            <v>0</v>
          </cell>
          <cell r="CA124">
            <v>0</v>
          </cell>
          <cell r="CB124">
            <v>0</v>
          </cell>
          <cell r="CC124">
            <v>0</v>
          </cell>
          <cell r="CD124">
            <v>0</v>
          </cell>
          <cell r="CE124">
            <v>0</v>
          </cell>
          <cell r="CF124">
            <v>0</v>
          </cell>
          <cell r="CG124">
            <v>0</v>
          </cell>
          <cell r="CH124">
            <v>0</v>
          </cell>
          <cell r="CI124">
            <v>0</v>
          </cell>
          <cell r="CJ124">
            <v>0</v>
          </cell>
          <cell r="CK124">
            <v>0</v>
          </cell>
          <cell r="CL124">
            <v>0</v>
          </cell>
          <cell r="CM124">
            <v>0</v>
          </cell>
          <cell r="CN124">
            <v>0</v>
          </cell>
          <cell r="CO124">
            <v>0</v>
          </cell>
          <cell r="CP124">
            <v>0</v>
          </cell>
          <cell r="CQ124">
            <v>0</v>
          </cell>
          <cell r="CR124">
            <v>0</v>
          </cell>
          <cell r="CS124">
            <v>0</v>
          </cell>
          <cell r="CT124">
            <v>0</v>
          </cell>
          <cell r="CU124">
            <v>0</v>
          </cell>
          <cell r="CV124">
            <v>0</v>
          </cell>
          <cell r="CW124">
            <v>0</v>
          </cell>
          <cell r="CX124">
            <v>0</v>
          </cell>
          <cell r="CY124">
            <v>0</v>
          </cell>
          <cell r="CZ124">
            <v>0</v>
          </cell>
          <cell r="DA124">
            <v>0</v>
          </cell>
          <cell r="DB124">
            <v>0</v>
          </cell>
          <cell r="DC124">
            <v>0</v>
          </cell>
          <cell r="DD124">
            <v>0</v>
          </cell>
          <cell r="DE124">
            <v>0</v>
          </cell>
          <cell r="DF124">
            <v>0</v>
          </cell>
          <cell r="DG124">
            <v>0</v>
          </cell>
          <cell r="DH124">
            <v>0</v>
          </cell>
          <cell r="DI124">
            <v>0</v>
          </cell>
          <cell r="DJ124">
            <v>0</v>
          </cell>
          <cell r="DK124">
            <v>0</v>
          </cell>
          <cell r="DL124">
            <v>0</v>
          </cell>
          <cell r="DM124">
            <v>0</v>
          </cell>
          <cell r="DN124">
            <v>0</v>
          </cell>
          <cell r="DO124">
            <v>0</v>
          </cell>
          <cell r="DP124">
            <v>0</v>
          </cell>
          <cell r="DQ124">
            <v>0</v>
          </cell>
          <cell r="DR124">
            <v>0</v>
          </cell>
          <cell r="DS124">
            <v>0</v>
          </cell>
          <cell r="DT124">
            <v>0</v>
          </cell>
          <cell r="DU124">
            <v>0</v>
          </cell>
          <cell r="DV124">
            <v>0</v>
          </cell>
          <cell r="DW124">
            <v>0</v>
          </cell>
          <cell r="DX124">
            <v>0</v>
          </cell>
          <cell r="DY124">
            <v>0</v>
          </cell>
          <cell r="DZ124">
            <v>0</v>
          </cell>
          <cell r="EA124">
            <v>0</v>
          </cell>
          <cell r="EB124">
            <v>0</v>
          </cell>
          <cell r="EC124">
            <v>0</v>
          </cell>
          <cell r="ED124">
            <v>0</v>
          </cell>
          <cell r="EE124">
            <v>0</v>
          </cell>
          <cell r="EF124">
            <v>0</v>
          </cell>
          <cell r="EG124">
            <v>0</v>
          </cell>
          <cell r="EH124">
            <v>0</v>
          </cell>
          <cell r="EI124">
            <v>0</v>
          </cell>
          <cell r="EJ124">
            <v>0</v>
          </cell>
          <cell r="EK124">
            <v>0</v>
          </cell>
          <cell r="EL124">
            <v>0</v>
          </cell>
          <cell r="EM124">
            <v>0</v>
          </cell>
          <cell r="EN124">
            <v>0</v>
          </cell>
          <cell r="EO124">
            <v>0</v>
          </cell>
          <cell r="EP124">
            <v>0</v>
          </cell>
          <cell r="EQ124">
            <v>0</v>
          </cell>
          <cell r="ER124">
            <v>0</v>
          </cell>
          <cell r="ES124">
            <v>0</v>
          </cell>
          <cell r="ET124">
            <v>0</v>
          </cell>
          <cell r="EU124">
            <v>0</v>
          </cell>
          <cell r="EV124">
            <v>0</v>
          </cell>
          <cell r="EW124">
            <v>0</v>
          </cell>
          <cell r="EX124">
            <v>0</v>
          </cell>
          <cell r="EY124">
            <v>0</v>
          </cell>
          <cell r="EZ124">
            <v>0</v>
          </cell>
          <cell r="FA124">
            <v>0</v>
          </cell>
          <cell r="FB124">
            <v>0</v>
          </cell>
          <cell r="FC124">
            <v>0</v>
          </cell>
          <cell r="FD124">
            <v>0</v>
          </cell>
          <cell r="FE124">
            <v>0</v>
          </cell>
          <cell r="FF124">
            <v>0</v>
          </cell>
          <cell r="FG124">
            <v>0</v>
          </cell>
          <cell r="FH124">
            <v>0</v>
          </cell>
          <cell r="FI124">
            <v>0</v>
          </cell>
          <cell r="FJ124">
            <v>0</v>
          </cell>
          <cell r="FK124">
            <v>0</v>
          </cell>
          <cell r="FL124">
            <v>0</v>
          </cell>
          <cell r="FM124">
            <v>0</v>
          </cell>
          <cell r="FN124">
            <v>0</v>
          </cell>
          <cell r="FO124">
            <v>0</v>
          </cell>
          <cell r="FP124">
            <v>0</v>
          </cell>
          <cell r="FQ124">
            <v>0</v>
          </cell>
          <cell r="FR124">
            <v>0</v>
          </cell>
          <cell r="FS124">
            <v>0</v>
          </cell>
          <cell r="FT124">
            <v>0</v>
          </cell>
          <cell r="FU124">
            <v>0</v>
          </cell>
          <cell r="FV124">
            <v>0</v>
          </cell>
          <cell r="FW124">
            <v>0</v>
          </cell>
          <cell r="FX124">
            <v>0</v>
          </cell>
          <cell r="FY124">
            <v>0</v>
          </cell>
          <cell r="FZ124">
            <v>0</v>
          </cell>
          <cell r="GA124">
            <v>0</v>
          </cell>
          <cell r="GB124">
            <v>0</v>
          </cell>
          <cell r="GC124">
            <v>0</v>
          </cell>
          <cell r="GD124">
            <v>0</v>
          </cell>
          <cell r="GE124">
            <v>0</v>
          </cell>
          <cell r="GF124">
            <v>0</v>
          </cell>
          <cell r="GG124">
            <v>0</v>
          </cell>
          <cell r="GH124">
            <v>0</v>
          </cell>
          <cell r="GI124">
            <v>0</v>
          </cell>
          <cell r="GJ124">
            <v>0</v>
          </cell>
          <cell r="GK124">
            <v>0</v>
          </cell>
          <cell r="GL124">
            <v>0</v>
          </cell>
          <cell r="GM124">
            <v>0</v>
          </cell>
          <cell r="GN124">
            <v>0</v>
          </cell>
          <cell r="GO124">
            <v>0</v>
          </cell>
          <cell r="GP124">
            <v>0</v>
          </cell>
          <cell r="GQ124">
            <v>0</v>
          </cell>
          <cell r="GR124">
            <v>0</v>
          </cell>
          <cell r="GS124">
            <v>0</v>
          </cell>
          <cell r="GT124">
            <v>0</v>
          </cell>
          <cell r="GU124">
            <v>0</v>
          </cell>
          <cell r="GV124">
            <v>0</v>
          </cell>
          <cell r="GW124">
            <v>0</v>
          </cell>
          <cell r="GX124">
            <v>0</v>
          </cell>
          <cell r="GY124">
            <v>0</v>
          </cell>
          <cell r="GZ124">
            <v>0</v>
          </cell>
          <cell r="HA124">
            <v>0</v>
          </cell>
          <cell r="HB124">
            <v>0</v>
          </cell>
          <cell r="HC124">
            <v>0</v>
          </cell>
          <cell r="HD124">
            <v>0</v>
          </cell>
          <cell r="HE124">
            <v>0</v>
          </cell>
          <cell r="HF124">
            <v>0</v>
          </cell>
        </row>
        <row r="157">
          <cell r="N157">
            <v>9384</v>
          </cell>
          <cell r="O157">
            <v>9384</v>
          </cell>
          <cell r="P157">
            <v>9384</v>
          </cell>
          <cell r="Q157">
            <v>9384</v>
          </cell>
          <cell r="R157">
            <v>9384</v>
          </cell>
          <cell r="S157">
            <v>9384</v>
          </cell>
          <cell r="T157">
            <v>9384</v>
          </cell>
          <cell r="U157">
            <v>9384</v>
          </cell>
          <cell r="V157">
            <v>9384</v>
          </cell>
          <cell r="W157">
            <v>9384</v>
          </cell>
          <cell r="X157">
            <v>9384</v>
          </cell>
          <cell r="Y157">
            <v>9384</v>
          </cell>
          <cell r="Z157">
            <v>9384</v>
          </cell>
          <cell r="AA157">
            <v>9384</v>
          </cell>
          <cell r="AB157">
            <v>9384</v>
          </cell>
          <cell r="AC157">
            <v>9384</v>
          </cell>
          <cell r="AD157">
            <v>9384</v>
          </cell>
          <cell r="AE157">
            <v>9384</v>
          </cell>
          <cell r="AF157">
            <v>9384</v>
          </cell>
          <cell r="AG157">
            <v>9384</v>
          </cell>
          <cell r="AH157">
            <v>9384</v>
          </cell>
          <cell r="AI157">
            <v>9384</v>
          </cell>
          <cell r="AJ157">
            <v>9384</v>
          </cell>
          <cell r="AK157">
            <v>9384</v>
          </cell>
          <cell r="AL157">
            <v>9384</v>
          </cell>
          <cell r="AM157">
            <v>9384</v>
          </cell>
          <cell r="AN157">
            <v>9384</v>
          </cell>
          <cell r="AO157">
            <v>9384</v>
          </cell>
          <cell r="AP157">
            <v>9384</v>
          </cell>
          <cell r="AQ157">
            <v>9384</v>
          </cell>
          <cell r="AR157">
            <v>9384</v>
          </cell>
          <cell r="AS157">
            <v>9384</v>
          </cell>
          <cell r="AT157">
            <v>9384</v>
          </cell>
          <cell r="AU157">
            <v>9384</v>
          </cell>
          <cell r="AV157">
            <v>9384</v>
          </cell>
          <cell r="AW157">
            <v>9384</v>
          </cell>
          <cell r="AX157">
            <v>9384</v>
          </cell>
          <cell r="AY157">
            <v>9384</v>
          </cell>
          <cell r="AZ157">
            <v>9384</v>
          </cell>
          <cell r="BA157">
            <v>9384</v>
          </cell>
          <cell r="BB157">
            <v>9384</v>
          </cell>
          <cell r="BC157">
            <v>9384</v>
          </cell>
          <cell r="BD157">
            <v>9384</v>
          </cell>
          <cell r="BE157">
            <v>9384</v>
          </cell>
          <cell r="BF157">
            <v>9384</v>
          </cell>
          <cell r="BG157">
            <v>9384</v>
          </cell>
          <cell r="BH157">
            <v>9384</v>
          </cell>
          <cell r="BI157">
            <v>9384</v>
          </cell>
          <cell r="BJ157">
            <v>9384</v>
          </cell>
          <cell r="BK157">
            <v>9384</v>
          </cell>
          <cell r="BL157">
            <v>9384</v>
          </cell>
          <cell r="BM157">
            <v>9384</v>
          </cell>
          <cell r="BN157">
            <v>9384</v>
          </cell>
          <cell r="BO157">
            <v>9384</v>
          </cell>
          <cell r="BP157">
            <v>9384</v>
          </cell>
          <cell r="BQ157">
            <v>9384</v>
          </cell>
          <cell r="BR157">
            <v>9384</v>
          </cell>
          <cell r="BS157">
            <v>9384</v>
          </cell>
          <cell r="BT157">
            <v>9384</v>
          </cell>
          <cell r="BU157">
            <v>9384</v>
          </cell>
          <cell r="BV157">
            <v>9384</v>
          </cell>
          <cell r="BW157">
            <v>9384</v>
          </cell>
          <cell r="BX157">
            <v>9384</v>
          </cell>
          <cell r="BY157">
            <v>9384</v>
          </cell>
          <cell r="BZ157">
            <v>9384</v>
          </cell>
          <cell r="CA157">
            <v>9384</v>
          </cell>
          <cell r="CB157">
            <v>9384</v>
          </cell>
          <cell r="CC157">
            <v>9384</v>
          </cell>
          <cell r="CD157">
            <v>9384</v>
          </cell>
          <cell r="CE157">
            <v>9384</v>
          </cell>
          <cell r="CF157">
            <v>9384</v>
          </cell>
          <cell r="CG157">
            <v>9384</v>
          </cell>
          <cell r="CH157">
            <v>9384</v>
          </cell>
          <cell r="CI157">
            <v>9384</v>
          </cell>
          <cell r="CJ157">
            <v>9384</v>
          </cell>
          <cell r="CK157">
            <v>9384</v>
          </cell>
          <cell r="CL157">
            <v>9384</v>
          </cell>
          <cell r="CM157">
            <v>9384</v>
          </cell>
          <cell r="CN157">
            <v>0</v>
          </cell>
          <cell r="CO157">
            <v>0</v>
          </cell>
          <cell r="CP157">
            <v>9384</v>
          </cell>
          <cell r="CQ157">
            <v>0</v>
          </cell>
          <cell r="CR157">
            <v>0</v>
          </cell>
          <cell r="CS157">
            <v>0</v>
          </cell>
          <cell r="CT157">
            <v>0</v>
          </cell>
          <cell r="CU157">
            <v>0</v>
          </cell>
          <cell r="CV157">
            <v>0</v>
          </cell>
          <cell r="CW157">
            <v>0</v>
          </cell>
          <cell r="CX157">
            <v>0</v>
          </cell>
          <cell r="CY157">
            <v>0</v>
          </cell>
          <cell r="CZ157">
            <v>0</v>
          </cell>
          <cell r="DA157">
            <v>0</v>
          </cell>
          <cell r="DB157">
            <v>0</v>
          </cell>
          <cell r="DC157">
            <v>0</v>
          </cell>
          <cell r="DD157">
            <v>0</v>
          </cell>
          <cell r="DE157">
            <v>0</v>
          </cell>
          <cell r="DF157">
            <v>0</v>
          </cell>
          <cell r="DG157">
            <v>0</v>
          </cell>
          <cell r="DH157">
            <v>0</v>
          </cell>
          <cell r="DI157">
            <v>0</v>
          </cell>
          <cell r="DJ157">
            <v>0</v>
          </cell>
          <cell r="DK157">
            <v>0</v>
          </cell>
          <cell r="DL157">
            <v>0</v>
          </cell>
          <cell r="DM157">
            <v>0</v>
          </cell>
          <cell r="DN157">
            <v>0</v>
          </cell>
          <cell r="DO157">
            <v>0</v>
          </cell>
          <cell r="DP157">
            <v>0</v>
          </cell>
          <cell r="DQ157">
            <v>0</v>
          </cell>
          <cell r="DR157">
            <v>0</v>
          </cell>
          <cell r="DS157">
            <v>0</v>
          </cell>
          <cell r="DT157">
            <v>0</v>
          </cell>
          <cell r="DU157">
            <v>0</v>
          </cell>
          <cell r="DV157">
            <v>0</v>
          </cell>
          <cell r="DW157">
            <v>0</v>
          </cell>
          <cell r="DX157">
            <v>0</v>
          </cell>
          <cell r="DY157">
            <v>0</v>
          </cell>
          <cell r="DZ157">
            <v>0</v>
          </cell>
          <cell r="EA157">
            <v>0</v>
          </cell>
          <cell r="EB157">
            <v>0</v>
          </cell>
          <cell r="EC157">
            <v>0</v>
          </cell>
          <cell r="ED157">
            <v>0</v>
          </cell>
          <cell r="EE157">
            <v>0</v>
          </cell>
          <cell r="EF157">
            <v>0</v>
          </cell>
          <cell r="EG157">
            <v>0</v>
          </cell>
          <cell r="EH157">
            <v>0</v>
          </cell>
          <cell r="EI157">
            <v>0</v>
          </cell>
          <cell r="EJ157">
            <v>0</v>
          </cell>
          <cell r="EK157">
            <v>0</v>
          </cell>
          <cell r="EL157">
            <v>0</v>
          </cell>
          <cell r="EM157">
            <v>0</v>
          </cell>
          <cell r="EN157">
            <v>0</v>
          </cell>
          <cell r="EO157">
            <v>0</v>
          </cell>
          <cell r="EP157">
            <v>0</v>
          </cell>
          <cell r="EQ157">
            <v>0</v>
          </cell>
          <cell r="ER157">
            <v>0</v>
          </cell>
          <cell r="ES157">
            <v>0</v>
          </cell>
          <cell r="ET157">
            <v>0</v>
          </cell>
          <cell r="EU157">
            <v>0</v>
          </cell>
          <cell r="EV157">
            <v>0</v>
          </cell>
          <cell r="EW157">
            <v>0</v>
          </cell>
          <cell r="EX157">
            <v>0</v>
          </cell>
          <cell r="EY157">
            <v>0</v>
          </cell>
          <cell r="EZ157">
            <v>0</v>
          </cell>
          <cell r="FA157">
            <v>0</v>
          </cell>
          <cell r="FB157">
            <v>0</v>
          </cell>
          <cell r="FC157">
            <v>0</v>
          </cell>
          <cell r="FD157">
            <v>0</v>
          </cell>
          <cell r="FE157">
            <v>0</v>
          </cell>
          <cell r="FF157">
            <v>0</v>
          </cell>
          <cell r="FG157">
            <v>0</v>
          </cell>
          <cell r="FH157">
            <v>0</v>
          </cell>
          <cell r="FI157">
            <v>0</v>
          </cell>
          <cell r="FJ157">
            <v>0</v>
          </cell>
          <cell r="FK157">
            <v>0</v>
          </cell>
          <cell r="FL157">
            <v>0</v>
          </cell>
          <cell r="FM157">
            <v>0</v>
          </cell>
          <cell r="FN157">
            <v>0</v>
          </cell>
          <cell r="FO157">
            <v>0</v>
          </cell>
          <cell r="FP157">
            <v>0</v>
          </cell>
          <cell r="FQ157">
            <v>0</v>
          </cell>
          <cell r="FR157">
            <v>0</v>
          </cell>
          <cell r="FS157">
            <v>0</v>
          </cell>
          <cell r="FT157">
            <v>0</v>
          </cell>
          <cell r="FU157">
            <v>0</v>
          </cell>
          <cell r="FV157">
            <v>0</v>
          </cell>
          <cell r="FW157">
            <v>0</v>
          </cell>
          <cell r="FX157">
            <v>0</v>
          </cell>
          <cell r="FY157">
            <v>0</v>
          </cell>
          <cell r="FZ157">
            <v>0</v>
          </cell>
          <cell r="GA157">
            <v>0</v>
          </cell>
          <cell r="GB157">
            <v>0</v>
          </cell>
          <cell r="GC157">
            <v>0</v>
          </cell>
          <cell r="GD157">
            <v>0</v>
          </cell>
          <cell r="GE157">
            <v>0</v>
          </cell>
          <cell r="GF157">
            <v>0</v>
          </cell>
          <cell r="GG157">
            <v>0</v>
          </cell>
          <cell r="GH157">
            <v>0</v>
          </cell>
          <cell r="GI157">
            <v>0</v>
          </cell>
          <cell r="GJ157">
            <v>0</v>
          </cell>
          <cell r="GK157">
            <v>0</v>
          </cell>
          <cell r="GL157">
            <v>0</v>
          </cell>
          <cell r="GM157">
            <v>0</v>
          </cell>
          <cell r="GN157">
            <v>0</v>
          </cell>
          <cell r="GO157">
            <v>0</v>
          </cell>
          <cell r="GP157">
            <v>0</v>
          </cell>
          <cell r="GQ157">
            <v>0</v>
          </cell>
          <cell r="GR157">
            <v>0</v>
          </cell>
          <cell r="GS157">
            <v>0</v>
          </cell>
          <cell r="GT157">
            <v>0</v>
          </cell>
          <cell r="GU157">
            <v>0</v>
          </cell>
          <cell r="GV157">
            <v>0</v>
          </cell>
          <cell r="GW157">
            <v>0</v>
          </cell>
          <cell r="GX157">
            <v>0</v>
          </cell>
          <cell r="GY157">
            <v>0</v>
          </cell>
          <cell r="GZ157">
            <v>0</v>
          </cell>
          <cell r="HA157">
            <v>0</v>
          </cell>
          <cell r="HB157">
            <v>0</v>
          </cell>
          <cell r="HC157">
            <v>0</v>
          </cell>
          <cell r="HD157">
            <v>0</v>
          </cell>
          <cell r="HE157">
            <v>0</v>
          </cell>
          <cell r="HF157">
            <v>0</v>
          </cell>
        </row>
        <row r="175">
          <cell r="N175">
            <v>585</v>
          </cell>
          <cell r="O175">
            <v>585</v>
          </cell>
          <cell r="P175">
            <v>585</v>
          </cell>
          <cell r="Q175">
            <v>585</v>
          </cell>
          <cell r="R175">
            <v>585</v>
          </cell>
          <cell r="S175">
            <v>585</v>
          </cell>
          <cell r="T175">
            <v>585</v>
          </cell>
          <cell r="U175">
            <v>585</v>
          </cell>
          <cell r="V175">
            <v>585</v>
          </cell>
          <cell r="W175">
            <v>585</v>
          </cell>
          <cell r="X175">
            <v>585</v>
          </cell>
          <cell r="Y175">
            <v>585</v>
          </cell>
          <cell r="Z175">
            <v>585</v>
          </cell>
          <cell r="AA175">
            <v>585</v>
          </cell>
          <cell r="AB175">
            <v>585</v>
          </cell>
          <cell r="AC175">
            <v>585</v>
          </cell>
          <cell r="AD175">
            <v>585</v>
          </cell>
          <cell r="AE175">
            <v>585</v>
          </cell>
          <cell r="AF175">
            <v>585</v>
          </cell>
          <cell r="AG175">
            <v>585</v>
          </cell>
          <cell r="AH175">
            <v>585</v>
          </cell>
          <cell r="AI175">
            <v>585</v>
          </cell>
          <cell r="AJ175">
            <v>585</v>
          </cell>
          <cell r="AK175">
            <v>585</v>
          </cell>
          <cell r="AL175">
            <v>585</v>
          </cell>
          <cell r="AM175">
            <v>585</v>
          </cell>
          <cell r="AN175">
            <v>585</v>
          </cell>
          <cell r="AO175">
            <v>585</v>
          </cell>
          <cell r="AP175">
            <v>585</v>
          </cell>
          <cell r="AQ175">
            <v>585</v>
          </cell>
          <cell r="AR175">
            <v>585</v>
          </cell>
          <cell r="AS175">
            <v>585</v>
          </cell>
          <cell r="AT175">
            <v>585</v>
          </cell>
          <cell r="AU175">
            <v>585</v>
          </cell>
          <cell r="AV175">
            <v>585</v>
          </cell>
          <cell r="AW175">
            <v>585</v>
          </cell>
          <cell r="AX175">
            <v>585</v>
          </cell>
          <cell r="AY175">
            <v>585</v>
          </cell>
          <cell r="AZ175">
            <v>585</v>
          </cell>
          <cell r="BA175">
            <v>585</v>
          </cell>
          <cell r="BB175">
            <v>585</v>
          </cell>
          <cell r="BC175">
            <v>585</v>
          </cell>
          <cell r="BD175">
            <v>585</v>
          </cell>
          <cell r="BE175">
            <v>585</v>
          </cell>
          <cell r="BF175">
            <v>585</v>
          </cell>
          <cell r="BG175">
            <v>585</v>
          </cell>
          <cell r="BH175">
            <v>585</v>
          </cell>
          <cell r="BI175">
            <v>585</v>
          </cell>
          <cell r="BJ175">
            <v>585</v>
          </cell>
          <cell r="BK175">
            <v>585</v>
          </cell>
          <cell r="BL175">
            <v>585</v>
          </cell>
          <cell r="BM175">
            <v>585</v>
          </cell>
          <cell r="BN175">
            <v>585</v>
          </cell>
          <cell r="BO175">
            <v>585</v>
          </cell>
          <cell r="BP175">
            <v>585</v>
          </cell>
          <cell r="BQ175">
            <v>585</v>
          </cell>
          <cell r="BR175">
            <v>585</v>
          </cell>
          <cell r="BS175">
            <v>585</v>
          </cell>
          <cell r="BT175">
            <v>585</v>
          </cell>
          <cell r="BU175">
            <v>585</v>
          </cell>
          <cell r="BV175">
            <v>585</v>
          </cell>
          <cell r="BW175">
            <v>585</v>
          </cell>
          <cell r="BX175">
            <v>585</v>
          </cell>
          <cell r="BY175">
            <v>585</v>
          </cell>
          <cell r="BZ175">
            <v>585</v>
          </cell>
          <cell r="CA175">
            <v>585</v>
          </cell>
          <cell r="CB175">
            <v>585</v>
          </cell>
          <cell r="CC175">
            <v>585</v>
          </cell>
          <cell r="CD175">
            <v>585</v>
          </cell>
          <cell r="CE175">
            <v>585</v>
          </cell>
          <cell r="CF175">
            <v>585</v>
          </cell>
          <cell r="CG175">
            <v>585</v>
          </cell>
          <cell r="CH175">
            <v>585</v>
          </cell>
          <cell r="CI175">
            <v>585</v>
          </cell>
          <cell r="CJ175">
            <v>585</v>
          </cell>
          <cell r="CK175">
            <v>585</v>
          </cell>
          <cell r="CL175">
            <v>585</v>
          </cell>
          <cell r="CM175">
            <v>585</v>
          </cell>
          <cell r="CN175">
            <v>585</v>
          </cell>
          <cell r="CO175">
            <v>585</v>
          </cell>
          <cell r="CP175">
            <v>585</v>
          </cell>
          <cell r="CQ175">
            <v>585</v>
          </cell>
          <cell r="CR175">
            <v>585</v>
          </cell>
          <cell r="CS175">
            <v>585</v>
          </cell>
          <cell r="CT175">
            <v>585</v>
          </cell>
          <cell r="CU175">
            <v>585</v>
          </cell>
          <cell r="CV175">
            <v>585</v>
          </cell>
          <cell r="CW175">
            <v>585</v>
          </cell>
          <cell r="CX175">
            <v>585</v>
          </cell>
          <cell r="CY175">
            <v>585</v>
          </cell>
          <cell r="CZ175">
            <v>585</v>
          </cell>
          <cell r="DA175">
            <v>585</v>
          </cell>
          <cell r="DB175">
            <v>585</v>
          </cell>
          <cell r="DC175">
            <v>585</v>
          </cell>
          <cell r="DD175">
            <v>585</v>
          </cell>
          <cell r="DE175">
            <v>585</v>
          </cell>
          <cell r="DF175">
            <v>585</v>
          </cell>
          <cell r="DG175">
            <v>585</v>
          </cell>
          <cell r="DH175">
            <v>293</v>
          </cell>
          <cell r="DI175">
            <v>293</v>
          </cell>
          <cell r="DJ175">
            <v>293</v>
          </cell>
          <cell r="DK175">
            <v>293</v>
          </cell>
          <cell r="DL175">
            <v>293</v>
          </cell>
          <cell r="DM175">
            <v>293</v>
          </cell>
          <cell r="DN175">
            <v>293</v>
          </cell>
          <cell r="DO175">
            <v>293</v>
          </cell>
          <cell r="DP175">
            <v>293</v>
          </cell>
          <cell r="DQ175">
            <v>0</v>
          </cell>
          <cell r="DR175">
            <v>0</v>
          </cell>
          <cell r="DS175">
            <v>0</v>
          </cell>
          <cell r="DT175">
            <v>0</v>
          </cell>
          <cell r="DU175">
            <v>0</v>
          </cell>
          <cell r="DV175">
            <v>0</v>
          </cell>
          <cell r="DW175">
            <v>0</v>
          </cell>
          <cell r="DX175">
            <v>0</v>
          </cell>
          <cell r="DY175">
            <v>0</v>
          </cell>
          <cell r="DZ175">
            <v>0</v>
          </cell>
          <cell r="EA175">
            <v>0</v>
          </cell>
          <cell r="EB175">
            <v>0</v>
          </cell>
          <cell r="EC175">
            <v>0</v>
          </cell>
          <cell r="ED175">
            <v>0</v>
          </cell>
          <cell r="EE175">
            <v>0</v>
          </cell>
          <cell r="EF175">
            <v>0</v>
          </cell>
          <cell r="EG175">
            <v>0</v>
          </cell>
          <cell r="EH175">
            <v>0</v>
          </cell>
          <cell r="EI175">
            <v>0</v>
          </cell>
          <cell r="EJ175">
            <v>0</v>
          </cell>
          <cell r="EK175">
            <v>0</v>
          </cell>
          <cell r="EL175">
            <v>0</v>
          </cell>
          <cell r="EM175">
            <v>0</v>
          </cell>
          <cell r="EN175">
            <v>0</v>
          </cell>
          <cell r="EO175">
            <v>0</v>
          </cell>
          <cell r="EP175">
            <v>0</v>
          </cell>
          <cell r="EQ175">
            <v>0</v>
          </cell>
          <cell r="ER175">
            <v>0</v>
          </cell>
          <cell r="ES175">
            <v>0</v>
          </cell>
          <cell r="ET175">
            <v>0</v>
          </cell>
          <cell r="EU175">
            <v>0</v>
          </cell>
          <cell r="EV175">
            <v>0</v>
          </cell>
          <cell r="EW175">
            <v>0</v>
          </cell>
          <cell r="EX175">
            <v>0</v>
          </cell>
          <cell r="EY175">
            <v>0</v>
          </cell>
          <cell r="EZ175">
            <v>0</v>
          </cell>
          <cell r="FA175">
            <v>0</v>
          </cell>
          <cell r="FB175">
            <v>0</v>
          </cell>
          <cell r="FC175">
            <v>0</v>
          </cell>
          <cell r="FD175">
            <v>0</v>
          </cell>
          <cell r="FE175">
            <v>0</v>
          </cell>
          <cell r="FF175">
            <v>0</v>
          </cell>
          <cell r="FG175">
            <v>0</v>
          </cell>
          <cell r="FH175">
            <v>0</v>
          </cell>
          <cell r="FI175">
            <v>0</v>
          </cell>
          <cell r="FJ175">
            <v>0</v>
          </cell>
          <cell r="FK175">
            <v>0</v>
          </cell>
          <cell r="FL175">
            <v>0</v>
          </cell>
          <cell r="FM175">
            <v>0</v>
          </cell>
          <cell r="FN175">
            <v>0</v>
          </cell>
          <cell r="FO175">
            <v>0</v>
          </cell>
          <cell r="FP175">
            <v>0</v>
          </cell>
          <cell r="FQ175">
            <v>0</v>
          </cell>
          <cell r="FR175">
            <v>0</v>
          </cell>
          <cell r="FS175">
            <v>0</v>
          </cell>
          <cell r="FT175">
            <v>0</v>
          </cell>
          <cell r="FU175">
            <v>0</v>
          </cell>
          <cell r="FV175">
            <v>0</v>
          </cell>
          <cell r="FW175">
            <v>0</v>
          </cell>
          <cell r="FX175">
            <v>0</v>
          </cell>
          <cell r="FY175">
            <v>0</v>
          </cell>
          <cell r="FZ175">
            <v>0</v>
          </cell>
          <cell r="GA175">
            <v>0</v>
          </cell>
          <cell r="GB175">
            <v>0</v>
          </cell>
          <cell r="GC175">
            <v>0</v>
          </cell>
          <cell r="GD175">
            <v>0</v>
          </cell>
          <cell r="GE175">
            <v>0</v>
          </cell>
          <cell r="GF175">
            <v>0</v>
          </cell>
          <cell r="GG175">
            <v>0</v>
          </cell>
          <cell r="GH175">
            <v>0</v>
          </cell>
          <cell r="GI175">
            <v>0</v>
          </cell>
          <cell r="GJ175">
            <v>0</v>
          </cell>
          <cell r="GK175">
            <v>0</v>
          </cell>
          <cell r="GL175">
            <v>0</v>
          </cell>
          <cell r="GM175">
            <v>0</v>
          </cell>
          <cell r="GN175">
            <v>0</v>
          </cell>
          <cell r="GO175">
            <v>0</v>
          </cell>
          <cell r="GP175">
            <v>0</v>
          </cell>
          <cell r="GQ175">
            <v>0</v>
          </cell>
          <cell r="GR175">
            <v>0</v>
          </cell>
          <cell r="GS175">
            <v>0</v>
          </cell>
          <cell r="GT175">
            <v>0</v>
          </cell>
          <cell r="GU175">
            <v>0</v>
          </cell>
          <cell r="GV175">
            <v>0</v>
          </cell>
          <cell r="GW175">
            <v>0</v>
          </cell>
          <cell r="GX175">
            <v>0</v>
          </cell>
          <cell r="GY175">
            <v>0</v>
          </cell>
          <cell r="GZ175">
            <v>0</v>
          </cell>
          <cell r="HA175">
            <v>0</v>
          </cell>
          <cell r="HB175">
            <v>0</v>
          </cell>
          <cell r="HC175">
            <v>0</v>
          </cell>
          <cell r="HD175">
            <v>0</v>
          </cell>
          <cell r="HE175">
            <v>0</v>
          </cell>
          <cell r="HF175">
            <v>0</v>
          </cell>
        </row>
        <row r="186">
          <cell r="N186">
            <v>794</v>
          </cell>
          <cell r="O186">
            <v>794</v>
          </cell>
          <cell r="P186">
            <v>794</v>
          </cell>
          <cell r="Q186">
            <v>794</v>
          </cell>
          <cell r="R186">
            <v>794</v>
          </cell>
          <cell r="S186">
            <v>794</v>
          </cell>
          <cell r="T186">
            <v>794</v>
          </cell>
          <cell r="U186">
            <v>794</v>
          </cell>
          <cell r="V186">
            <v>794</v>
          </cell>
          <cell r="W186">
            <v>794</v>
          </cell>
          <cell r="X186">
            <v>794</v>
          </cell>
          <cell r="Y186">
            <v>794</v>
          </cell>
          <cell r="Z186">
            <v>794</v>
          </cell>
          <cell r="AA186">
            <v>794</v>
          </cell>
          <cell r="AB186">
            <v>794</v>
          </cell>
          <cell r="AC186">
            <v>794</v>
          </cell>
          <cell r="AD186">
            <v>794</v>
          </cell>
          <cell r="AE186">
            <v>794</v>
          </cell>
          <cell r="AF186">
            <v>794</v>
          </cell>
          <cell r="AG186">
            <v>794</v>
          </cell>
          <cell r="AH186">
            <v>794</v>
          </cell>
          <cell r="AI186">
            <v>794</v>
          </cell>
          <cell r="AJ186">
            <v>794</v>
          </cell>
          <cell r="AK186">
            <v>794</v>
          </cell>
          <cell r="AL186">
            <v>794</v>
          </cell>
          <cell r="AM186">
            <v>794</v>
          </cell>
          <cell r="AN186">
            <v>794</v>
          </cell>
          <cell r="AO186">
            <v>794</v>
          </cell>
          <cell r="AP186">
            <v>794</v>
          </cell>
          <cell r="AQ186">
            <v>794</v>
          </cell>
          <cell r="AR186">
            <v>794</v>
          </cell>
          <cell r="AS186">
            <v>794</v>
          </cell>
          <cell r="AT186">
            <v>794</v>
          </cell>
          <cell r="AU186">
            <v>794</v>
          </cell>
          <cell r="AV186">
            <v>794</v>
          </cell>
          <cell r="AW186">
            <v>794</v>
          </cell>
          <cell r="AX186">
            <v>794</v>
          </cell>
          <cell r="AY186">
            <v>794</v>
          </cell>
          <cell r="AZ186">
            <v>794</v>
          </cell>
          <cell r="BA186">
            <v>794</v>
          </cell>
          <cell r="BB186">
            <v>794</v>
          </cell>
          <cell r="BC186">
            <v>794</v>
          </cell>
          <cell r="BD186">
            <v>794</v>
          </cell>
          <cell r="BE186">
            <v>794</v>
          </cell>
          <cell r="BF186">
            <v>794</v>
          </cell>
          <cell r="BG186">
            <v>794</v>
          </cell>
          <cell r="BH186">
            <v>794</v>
          </cell>
          <cell r="BI186">
            <v>794</v>
          </cell>
          <cell r="BJ186">
            <v>794</v>
          </cell>
          <cell r="BK186">
            <v>794</v>
          </cell>
          <cell r="BL186">
            <v>794</v>
          </cell>
          <cell r="BM186">
            <v>794</v>
          </cell>
          <cell r="BN186">
            <v>794</v>
          </cell>
          <cell r="BO186">
            <v>794</v>
          </cell>
          <cell r="BP186">
            <v>794</v>
          </cell>
          <cell r="BQ186">
            <v>794</v>
          </cell>
          <cell r="BR186">
            <v>794</v>
          </cell>
          <cell r="BS186">
            <v>794</v>
          </cell>
          <cell r="BT186">
            <v>794</v>
          </cell>
          <cell r="BU186">
            <v>794</v>
          </cell>
          <cell r="BV186">
            <v>794</v>
          </cell>
          <cell r="BW186">
            <v>794</v>
          </cell>
          <cell r="BX186">
            <v>794</v>
          </cell>
          <cell r="BY186">
            <v>794</v>
          </cell>
          <cell r="BZ186">
            <v>794</v>
          </cell>
          <cell r="CA186">
            <v>794</v>
          </cell>
          <cell r="CB186">
            <v>794</v>
          </cell>
          <cell r="CC186">
            <v>794</v>
          </cell>
          <cell r="CD186">
            <v>794</v>
          </cell>
          <cell r="CE186">
            <v>794</v>
          </cell>
          <cell r="CF186">
            <v>794</v>
          </cell>
          <cell r="CG186">
            <v>794</v>
          </cell>
          <cell r="CH186">
            <v>794</v>
          </cell>
          <cell r="CI186">
            <v>794</v>
          </cell>
          <cell r="CJ186">
            <v>794</v>
          </cell>
          <cell r="CK186">
            <v>794</v>
          </cell>
          <cell r="CL186">
            <v>794</v>
          </cell>
          <cell r="CM186">
            <v>794</v>
          </cell>
          <cell r="CN186">
            <v>693</v>
          </cell>
          <cell r="CO186">
            <v>693</v>
          </cell>
          <cell r="CP186">
            <v>794</v>
          </cell>
          <cell r="CQ186">
            <v>693</v>
          </cell>
          <cell r="CR186">
            <v>693</v>
          </cell>
          <cell r="CS186">
            <v>693</v>
          </cell>
          <cell r="CT186">
            <v>693</v>
          </cell>
          <cell r="CU186">
            <v>693</v>
          </cell>
          <cell r="CV186">
            <v>693</v>
          </cell>
          <cell r="CW186">
            <v>693</v>
          </cell>
          <cell r="CX186">
            <v>693</v>
          </cell>
          <cell r="CY186">
            <v>693</v>
          </cell>
          <cell r="CZ186">
            <v>693</v>
          </cell>
          <cell r="DA186">
            <v>693</v>
          </cell>
          <cell r="DB186">
            <v>693</v>
          </cell>
          <cell r="DC186">
            <v>693</v>
          </cell>
          <cell r="DD186">
            <v>693</v>
          </cell>
          <cell r="DE186">
            <v>693</v>
          </cell>
          <cell r="DF186">
            <v>693</v>
          </cell>
          <cell r="DG186">
            <v>693</v>
          </cell>
          <cell r="DH186">
            <v>97</v>
          </cell>
          <cell r="DI186">
            <v>97</v>
          </cell>
          <cell r="DJ186">
            <v>97</v>
          </cell>
          <cell r="DK186">
            <v>97</v>
          </cell>
          <cell r="DL186">
            <v>97</v>
          </cell>
          <cell r="DM186">
            <v>97</v>
          </cell>
          <cell r="DN186">
            <v>97</v>
          </cell>
          <cell r="DO186">
            <v>97</v>
          </cell>
          <cell r="DP186">
            <v>97</v>
          </cell>
          <cell r="DQ186">
            <v>97</v>
          </cell>
          <cell r="DR186">
            <v>97</v>
          </cell>
          <cell r="DS186">
            <v>97</v>
          </cell>
          <cell r="DT186">
            <v>97</v>
          </cell>
          <cell r="DU186">
            <v>97</v>
          </cell>
          <cell r="DV186">
            <v>97</v>
          </cell>
          <cell r="DW186">
            <v>97</v>
          </cell>
          <cell r="DX186">
            <v>97</v>
          </cell>
          <cell r="DY186">
            <v>97</v>
          </cell>
          <cell r="DZ186">
            <v>97</v>
          </cell>
          <cell r="EA186">
            <v>97</v>
          </cell>
          <cell r="EB186">
            <v>97</v>
          </cell>
          <cell r="EC186">
            <v>97</v>
          </cell>
          <cell r="ED186">
            <v>97</v>
          </cell>
          <cell r="EE186">
            <v>97</v>
          </cell>
          <cell r="EF186">
            <v>97</v>
          </cell>
          <cell r="EG186">
            <v>97</v>
          </cell>
          <cell r="EH186">
            <v>97</v>
          </cell>
          <cell r="EI186">
            <v>97</v>
          </cell>
          <cell r="EJ186">
            <v>97</v>
          </cell>
          <cell r="EK186">
            <v>97</v>
          </cell>
          <cell r="EL186">
            <v>97</v>
          </cell>
          <cell r="EM186">
            <v>97</v>
          </cell>
          <cell r="EN186">
            <v>97</v>
          </cell>
          <cell r="EO186">
            <v>97</v>
          </cell>
          <cell r="EP186">
            <v>97</v>
          </cell>
          <cell r="EQ186">
            <v>97</v>
          </cell>
          <cell r="ER186">
            <v>97</v>
          </cell>
          <cell r="ES186">
            <v>97</v>
          </cell>
          <cell r="ET186">
            <v>97</v>
          </cell>
          <cell r="EU186">
            <v>97</v>
          </cell>
          <cell r="EV186">
            <v>97</v>
          </cell>
          <cell r="EW186">
            <v>97</v>
          </cell>
          <cell r="EX186">
            <v>97</v>
          </cell>
          <cell r="EY186">
            <v>97</v>
          </cell>
          <cell r="EZ186">
            <v>97</v>
          </cell>
          <cell r="FA186">
            <v>97</v>
          </cell>
          <cell r="FB186">
            <v>97</v>
          </cell>
          <cell r="FC186">
            <v>97</v>
          </cell>
          <cell r="FD186">
            <v>97</v>
          </cell>
          <cell r="FE186">
            <v>97</v>
          </cell>
          <cell r="FF186">
            <v>97</v>
          </cell>
          <cell r="FG186">
            <v>97</v>
          </cell>
          <cell r="FH186">
            <v>97</v>
          </cell>
          <cell r="FI186">
            <v>97</v>
          </cell>
          <cell r="FJ186">
            <v>97</v>
          </cell>
          <cell r="FK186">
            <v>97</v>
          </cell>
          <cell r="FL186">
            <v>97</v>
          </cell>
          <cell r="FM186">
            <v>97</v>
          </cell>
          <cell r="FN186">
            <v>97</v>
          </cell>
          <cell r="FO186">
            <v>97</v>
          </cell>
          <cell r="FP186">
            <v>97</v>
          </cell>
          <cell r="FQ186">
            <v>97</v>
          </cell>
          <cell r="FR186">
            <v>97</v>
          </cell>
          <cell r="FS186">
            <v>97</v>
          </cell>
          <cell r="FT186">
            <v>97</v>
          </cell>
          <cell r="FU186">
            <v>97</v>
          </cell>
          <cell r="FV186">
            <v>97</v>
          </cell>
          <cell r="FW186">
            <v>97</v>
          </cell>
          <cell r="FX186">
            <v>97</v>
          </cell>
          <cell r="FY186">
            <v>97</v>
          </cell>
          <cell r="FZ186">
            <v>97</v>
          </cell>
          <cell r="GA186">
            <v>97</v>
          </cell>
          <cell r="GB186">
            <v>97</v>
          </cell>
          <cell r="GC186">
            <v>97</v>
          </cell>
          <cell r="GD186">
            <v>97</v>
          </cell>
          <cell r="GE186">
            <v>97</v>
          </cell>
          <cell r="GF186">
            <v>97</v>
          </cell>
          <cell r="GG186">
            <v>97</v>
          </cell>
          <cell r="GH186">
            <v>97</v>
          </cell>
          <cell r="GI186">
            <v>97</v>
          </cell>
          <cell r="GJ186">
            <v>97</v>
          </cell>
          <cell r="GK186">
            <v>97</v>
          </cell>
          <cell r="GL186">
            <v>97</v>
          </cell>
          <cell r="GM186">
            <v>97</v>
          </cell>
          <cell r="GN186">
            <v>97</v>
          </cell>
          <cell r="GO186">
            <v>97</v>
          </cell>
          <cell r="GP186">
            <v>97</v>
          </cell>
          <cell r="GQ186">
            <v>97</v>
          </cell>
          <cell r="GR186">
            <v>97</v>
          </cell>
          <cell r="GS186">
            <v>97</v>
          </cell>
          <cell r="GT186">
            <v>97</v>
          </cell>
          <cell r="GU186">
            <v>97</v>
          </cell>
          <cell r="GV186">
            <v>97</v>
          </cell>
          <cell r="GW186">
            <v>97</v>
          </cell>
          <cell r="GX186">
            <v>97</v>
          </cell>
          <cell r="GY186">
            <v>97</v>
          </cell>
          <cell r="GZ186">
            <v>97</v>
          </cell>
          <cell r="HA186">
            <v>97</v>
          </cell>
          <cell r="HB186">
            <v>97</v>
          </cell>
          <cell r="HC186">
            <v>97</v>
          </cell>
          <cell r="HD186">
            <v>97</v>
          </cell>
          <cell r="HE186">
            <v>97</v>
          </cell>
          <cell r="HF186">
            <v>97</v>
          </cell>
        </row>
        <row r="211">
          <cell r="N211">
            <v>24331</v>
          </cell>
          <cell r="O211">
            <v>24331</v>
          </cell>
          <cell r="P211">
            <v>24331</v>
          </cell>
          <cell r="Q211">
            <v>24331</v>
          </cell>
          <cell r="R211">
            <v>24331</v>
          </cell>
          <cell r="S211">
            <v>24331</v>
          </cell>
          <cell r="T211">
            <v>24331</v>
          </cell>
          <cell r="U211">
            <v>24331</v>
          </cell>
          <cell r="V211">
            <v>24331</v>
          </cell>
          <cell r="W211">
            <v>24331</v>
          </cell>
          <cell r="X211">
            <v>24331</v>
          </cell>
          <cell r="Y211">
            <v>24331</v>
          </cell>
          <cell r="Z211">
            <v>9962</v>
          </cell>
          <cell r="AA211">
            <v>9962</v>
          </cell>
          <cell r="AB211">
            <v>9962</v>
          </cell>
          <cell r="AC211">
            <v>9962</v>
          </cell>
          <cell r="AD211">
            <v>9962</v>
          </cell>
          <cell r="AE211">
            <v>9962</v>
          </cell>
          <cell r="AF211">
            <v>9962</v>
          </cell>
          <cell r="AG211">
            <v>9962</v>
          </cell>
          <cell r="AH211">
            <v>9962</v>
          </cell>
          <cell r="AI211">
            <v>9962</v>
          </cell>
          <cell r="AJ211">
            <v>9962</v>
          </cell>
          <cell r="AK211">
            <v>9962</v>
          </cell>
          <cell r="AL211">
            <v>9962</v>
          </cell>
          <cell r="AM211">
            <v>9962</v>
          </cell>
          <cell r="AN211">
            <v>9962</v>
          </cell>
          <cell r="AO211">
            <v>9962</v>
          </cell>
          <cell r="AP211">
            <v>9962</v>
          </cell>
          <cell r="AQ211">
            <v>9962</v>
          </cell>
          <cell r="AR211">
            <v>9962</v>
          </cell>
          <cell r="AS211">
            <v>9962</v>
          </cell>
          <cell r="AT211">
            <v>9962</v>
          </cell>
          <cell r="AU211">
            <v>9962</v>
          </cell>
          <cell r="AV211">
            <v>9962</v>
          </cell>
          <cell r="AW211">
            <v>9962</v>
          </cell>
          <cell r="AX211">
            <v>9962</v>
          </cell>
          <cell r="AY211">
            <v>9962</v>
          </cell>
          <cell r="AZ211">
            <v>9962</v>
          </cell>
          <cell r="BA211">
            <v>9962</v>
          </cell>
          <cell r="BB211">
            <v>9962</v>
          </cell>
          <cell r="BC211">
            <v>9962</v>
          </cell>
          <cell r="BD211">
            <v>9962</v>
          </cell>
          <cell r="BE211">
            <v>9962</v>
          </cell>
          <cell r="BF211">
            <v>9962</v>
          </cell>
          <cell r="BG211">
            <v>9962</v>
          </cell>
          <cell r="BH211">
            <v>9962</v>
          </cell>
          <cell r="BI211">
            <v>9962</v>
          </cell>
          <cell r="BJ211">
            <v>9962</v>
          </cell>
          <cell r="BK211">
            <v>9962</v>
          </cell>
          <cell r="BL211">
            <v>9962</v>
          </cell>
          <cell r="BM211">
            <v>9962</v>
          </cell>
          <cell r="BN211">
            <v>9962</v>
          </cell>
          <cell r="BO211">
            <v>9962</v>
          </cell>
          <cell r="BP211">
            <v>9962</v>
          </cell>
          <cell r="BQ211">
            <v>9962</v>
          </cell>
          <cell r="BR211">
            <v>9962</v>
          </cell>
          <cell r="BS211">
            <v>9962</v>
          </cell>
          <cell r="BT211">
            <v>9962</v>
          </cell>
          <cell r="BU211">
            <v>9962</v>
          </cell>
          <cell r="BV211">
            <v>9962</v>
          </cell>
          <cell r="BW211">
            <v>9962</v>
          </cell>
          <cell r="BX211">
            <v>9962</v>
          </cell>
          <cell r="BY211">
            <v>9962</v>
          </cell>
          <cell r="BZ211">
            <v>9962</v>
          </cell>
          <cell r="CA211">
            <v>9962</v>
          </cell>
          <cell r="CB211">
            <v>9962</v>
          </cell>
          <cell r="CC211">
            <v>9962</v>
          </cell>
          <cell r="CD211">
            <v>9962</v>
          </cell>
          <cell r="CE211">
            <v>9962</v>
          </cell>
          <cell r="CF211">
            <v>9962</v>
          </cell>
          <cell r="CG211">
            <v>9962</v>
          </cell>
          <cell r="CH211">
            <v>9962</v>
          </cell>
          <cell r="CI211">
            <v>9962</v>
          </cell>
          <cell r="CJ211">
            <v>9962</v>
          </cell>
          <cell r="CK211">
            <v>9962</v>
          </cell>
          <cell r="CL211">
            <v>9962</v>
          </cell>
          <cell r="CM211">
            <v>9962</v>
          </cell>
          <cell r="CN211">
            <v>9962</v>
          </cell>
          <cell r="CO211">
            <v>9962</v>
          </cell>
          <cell r="CP211">
            <v>9962</v>
          </cell>
          <cell r="CQ211">
            <v>9962</v>
          </cell>
          <cell r="CR211">
            <v>9962</v>
          </cell>
          <cell r="CS211">
            <v>4981</v>
          </cell>
          <cell r="CT211">
            <v>4981</v>
          </cell>
          <cell r="CU211">
            <v>4981</v>
          </cell>
          <cell r="CV211">
            <v>4981</v>
          </cell>
          <cell r="CW211">
            <v>4981</v>
          </cell>
          <cell r="CX211">
            <v>4981</v>
          </cell>
          <cell r="CY211">
            <v>4981</v>
          </cell>
          <cell r="CZ211">
            <v>4981</v>
          </cell>
          <cell r="DA211">
            <v>4981</v>
          </cell>
          <cell r="DB211">
            <v>4981</v>
          </cell>
          <cell r="DC211">
            <v>4981</v>
          </cell>
          <cell r="DD211">
            <v>4981</v>
          </cell>
          <cell r="DE211">
            <v>4981</v>
          </cell>
          <cell r="DF211">
            <v>4981</v>
          </cell>
          <cell r="DG211">
            <v>4981</v>
          </cell>
          <cell r="DH211">
            <v>4981</v>
          </cell>
          <cell r="DI211">
            <v>4981</v>
          </cell>
          <cell r="DJ211">
            <v>4981</v>
          </cell>
          <cell r="DK211">
            <v>4981</v>
          </cell>
          <cell r="DL211">
            <v>4981</v>
          </cell>
          <cell r="DM211">
            <v>4981</v>
          </cell>
          <cell r="DN211">
            <v>4981</v>
          </cell>
          <cell r="DO211">
            <v>4981</v>
          </cell>
          <cell r="DP211">
            <v>4981</v>
          </cell>
          <cell r="DQ211">
            <v>0</v>
          </cell>
          <cell r="DR211">
            <v>0</v>
          </cell>
          <cell r="DS211">
            <v>0</v>
          </cell>
          <cell r="DT211">
            <v>0</v>
          </cell>
          <cell r="DU211">
            <v>0</v>
          </cell>
          <cell r="DV211">
            <v>0</v>
          </cell>
          <cell r="DW211">
            <v>0</v>
          </cell>
          <cell r="DX211">
            <v>0</v>
          </cell>
          <cell r="DY211">
            <v>0</v>
          </cell>
          <cell r="DZ211">
            <v>0</v>
          </cell>
          <cell r="EA211">
            <v>0</v>
          </cell>
          <cell r="EB211">
            <v>0</v>
          </cell>
          <cell r="EC211">
            <v>0</v>
          </cell>
          <cell r="ED211">
            <v>0</v>
          </cell>
          <cell r="EE211">
            <v>0</v>
          </cell>
          <cell r="EF211">
            <v>0</v>
          </cell>
          <cell r="EG211">
            <v>0</v>
          </cell>
          <cell r="EH211">
            <v>0</v>
          </cell>
          <cell r="EI211">
            <v>0</v>
          </cell>
          <cell r="EJ211">
            <v>0</v>
          </cell>
          <cell r="EK211">
            <v>0</v>
          </cell>
          <cell r="EL211">
            <v>0</v>
          </cell>
          <cell r="EM211">
            <v>0</v>
          </cell>
          <cell r="EN211">
            <v>0</v>
          </cell>
          <cell r="EO211">
            <v>0</v>
          </cell>
          <cell r="EP211">
            <v>0</v>
          </cell>
          <cell r="EQ211">
            <v>0</v>
          </cell>
          <cell r="ER211">
            <v>0</v>
          </cell>
          <cell r="ES211">
            <v>0</v>
          </cell>
          <cell r="ET211">
            <v>0</v>
          </cell>
          <cell r="EU211">
            <v>0</v>
          </cell>
          <cell r="EV211">
            <v>0</v>
          </cell>
          <cell r="EW211">
            <v>0</v>
          </cell>
          <cell r="EX211">
            <v>0</v>
          </cell>
          <cell r="EY211">
            <v>0</v>
          </cell>
          <cell r="EZ211">
            <v>0</v>
          </cell>
          <cell r="FA211">
            <v>0</v>
          </cell>
          <cell r="FB211">
            <v>0</v>
          </cell>
          <cell r="FC211">
            <v>0</v>
          </cell>
          <cell r="FD211">
            <v>0</v>
          </cell>
          <cell r="FE211">
            <v>0</v>
          </cell>
          <cell r="FF211">
            <v>0</v>
          </cell>
          <cell r="FG211">
            <v>0</v>
          </cell>
          <cell r="FH211">
            <v>0</v>
          </cell>
          <cell r="FI211">
            <v>0</v>
          </cell>
          <cell r="FJ211">
            <v>0</v>
          </cell>
          <cell r="FK211">
            <v>0</v>
          </cell>
          <cell r="FL211">
            <v>0</v>
          </cell>
          <cell r="FM211">
            <v>0</v>
          </cell>
          <cell r="FN211">
            <v>0</v>
          </cell>
          <cell r="FO211">
            <v>0</v>
          </cell>
          <cell r="FP211">
            <v>0</v>
          </cell>
          <cell r="FQ211">
            <v>0</v>
          </cell>
          <cell r="FR211">
            <v>0</v>
          </cell>
          <cell r="FS211">
            <v>0</v>
          </cell>
          <cell r="FT211">
            <v>0</v>
          </cell>
          <cell r="FU211">
            <v>0</v>
          </cell>
          <cell r="FV211">
            <v>0</v>
          </cell>
          <cell r="FW211">
            <v>0</v>
          </cell>
          <cell r="FX211">
            <v>0</v>
          </cell>
          <cell r="FY211">
            <v>0</v>
          </cell>
          <cell r="FZ211">
            <v>0</v>
          </cell>
          <cell r="GA211">
            <v>0</v>
          </cell>
          <cell r="GB211">
            <v>0</v>
          </cell>
          <cell r="GC211">
            <v>0</v>
          </cell>
          <cell r="GD211">
            <v>0</v>
          </cell>
          <cell r="GE211">
            <v>0</v>
          </cell>
          <cell r="GF211">
            <v>0</v>
          </cell>
          <cell r="GG211">
            <v>0</v>
          </cell>
          <cell r="GH211">
            <v>0</v>
          </cell>
          <cell r="GI211">
            <v>0</v>
          </cell>
          <cell r="GJ211">
            <v>0</v>
          </cell>
          <cell r="GK211">
            <v>0</v>
          </cell>
          <cell r="GL211">
            <v>0</v>
          </cell>
          <cell r="GM211">
            <v>0</v>
          </cell>
          <cell r="GN211">
            <v>0</v>
          </cell>
          <cell r="GO211">
            <v>0</v>
          </cell>
          <cell r="GP211">
            <v>0</v>
          </cell>
          <cell r="GQ211">
            <v>0</v>
          </cell>
          <cell r="GR211">
            <v>0</v>
          </cell>
          <cell r="GS211">
            <v>0</v>
          </cell>
          <cell r="GT211">
            <v>0</v>
          </cell>
          <cell r="GU211">
            <v>0</v>
          </cell>
          <cell r="GV211">
            <v>0</v>
          </cell>
          <cell r="GW211">
            <v>0</v>
          </cell>
          <cell r="GX211">
            <v>0</v>
          </cell>
          <cell r="GY211">
            <v>0</v>
          </cell>
          <cell r="GZ211">
            <v>0</v>
          </cell>
          <cell r="HA211">
            <v>0</v>
          </cell>
          <cell r="HB211">
            <v>0</v>
          </cell>
          <cell r="HC211">
            <v>0</v>
          </cell>
          <cell r="HD211">
            <v>0</v>
          </cell>
          <cell r="HE211">
            <v>0</v>
          </cell>
          <cell r="HF211">
            <v>0</v>
          </cell>
        </row>
        <row r="249">
          <cell r="N249">
            <v>0</v>
          </cell>
          <cell r="O249">
            <v>0</v>
          </cell>
          <cell r="P249">
            <v>0</v>
          </cell>
          <cell r="Q249">
            <v>0</v>
          </cell>
          <cell r="R249">
            <v>0</v>
          </cell>
          <cell r="S249">
            <v>0</v>
          </cell>
          <cell r="T249">
            <v>0</v>
          </cell>
          <cell r="U249">
            <v>0</v>
          </cell>
          <cell r="V249">
            <v>0</v>
          </cell>
          <cell r="W249">
            <v>0</v>
          </cell>
          <cell r="X249">
            <v>0</v>
          </cell>
          <cell r="Y249">
            <v>0</v>
          </cell>
          <cell r="Z249">
            <v>0</v>
          </cell>
          <cell r="AA249">
            <v>0</v>
          </cell>
          <cell r="AB249">
            <v>0</v>
          </cell>
          <cell r="AC249">
            <v>0</v>
          </cell>
          <cell r="AD249">
            <v>0</v>
          </cell>
          <cell r="AE249">
            <v>0</v>
          </cell>
          <cell r="AF249">
            <v>0</v>
          </cell>
          <cell r="AG249">
            <v>0</v>
          </cell>
          <cell r="AH249">
            <v>0</v>
          </cell>
          <cell r="AI249">
            <v>0</v>
          </cell>
          <cell r="AJ249">
            <v>0</v>
          </cell>
          <cell r="AK249">
            <v>0</v>
          </cell>
          <cell r="AL249">
            <v>0</v>
          </cell>
          <cell r="AM249">
            <v>0</v>
          </cell>
          <cell r="AN249">
            <v>0</v>
          </cell>
          <cell r="AO249">
            <v>0</v>
          </cell>
          <cell r="AP249">
            <v>0</v>
          </cell>
          <cell r="AQ249">
            <v>0</v>
          </cell>
          <cell r="AR249">
            <v>0</v>
          </cell>
          <cell r="AS249">
            <v>0</v>
          </cell>
          <cell r="AT249">
            <v>0</v>
          </cell>
          <cell r="AU249">
            <v>0</v>
          </cell>
          <cell r="AV249">
            <v>0</v>
          </cell>
          <cell r="AW249">
            <v>0</v>
          </cell>
          <cell r="AX249">
            <v>0</v>
          </cell>
          <cell r="AY249">
            <v>0</v>
          </cell>
          <cell r="AZ249">
            <v>0</v>
          </cell>
          <cell r="BA249">
            <v>0</v>
          </cell>
          <cell r="BB249">
            <v>0</v>
          </cell>
          <cell r="BC249">
            <v>0</v>
          </cell>
          <cell r="BD249">
            <v>0</v>
          </cell>
          <cell r="BE249">
            <v>0</v>
          </cell>
          <cell r="BF249">
            <v>0</v>
          </cell>
          <cell r="BG249">
            <v>0</v>
          </cell>
          <cell r="BH249">
            <v>0</v>
          </cell>
          <cell r="BI249">
            <v>0</v>
          </cell>
          <cell r="BJ249">
            <v>0</v>
          </cell>
          <cell r="BK249">
            <v>0</v>
          </cell>
          <cell r="BL249">
            <v>0</v>
          </cell>
          <cell r="BM249">
            <v>0</v>
          </cell>
          <cell r="BN249">
            <v>0</v>
          </cell>
          <cell r="BO249">
            <v>0</v>
          </cell>
          <cell r="BP249">
            <v>0</v>
          </cell>
          <cell r="BQ249">
            <v>0</v>
          </cell>
          <cell r="BR249">
            <v>0</v>
          </cell>
          <cell r="BS249">
            <v>0</v>
          </cell>
          <cell r="BT249">
            <v>0</v>
          </cell>
          <cell r="BU249">
            <v>0</v>
          </cell>
          <cell r="BV249">
            <v>0</v>
          </cell>
          <cell r="BW249">
            <v>0</v>
          </cell>
          <cell r="BX249">
            <v>0</v>
          </cell>
          <cell r="BY249">
            <v>0</v>
          </cell>
          <cell r="BZ249">
            <v>0</v>
          </cell>
          <cell r="CA249">
            <v>0</v>
          </cell>
          <cell r="CB249">
            <v>0</v>
          </cell>
          <cell r="CC249">
            <v>0</v>
          </cell>
          <cell r="CD249">
            <v>0</v>
          </cell>
          <cell r="CE249">
            <v>0</v>
          </cell>
          <cell r="CF249">
            <v>0</v>
          </cell>
          <cell r="CG249">
            <v>0</v>
          </cell>
          <cell r="CH249">
            <v>0</v>
          </cell>
          <cell r="CI249">
            <v>0</v>
          </cell>
          <cell r="CJ249">
            <v>0</v>
          </cell>
          <cell r="CK249">
            <v>0</v>
          </cell>
          <cell r="CL249">
            <v>0</v>
          </cell>
          <cell r="CM249">
            <v>0</v>
          </cell>
          <cell r="CN249">
            <v>0</v>
          </cell>
          <cell r="CO249">
            <v>0</v>
          </cell>
          <cell r="CP249">
            <v>0</v>
          </cell>
          <cell r="CQ249">
            <v>0</v>
          </cell>
          <cell r="CR249">
            <v>0</v>
          </cell>
          <cell r="CS249">
            <v>4981</v>
          </cell>
          <cell r="CT249">
            <v>4981</v>
          </cell>
          <cell r="CU249">
            <v>4981</v>
          </cell>
          <cell r="CV249">
            <v>4981</v>
          </cell>
          <cell r="CW249">
            <v>4981</v>
          </cell>
          <cell r="CX249">
            <v>4981</v>
          </cell>
          <cell r="CY249">
            <v>4981</v>
          </cell>
          <cell r="CZ249">
            <v>4981</v>
          </cell>
          <cell r="DA249">
            <v>4981</v>
          </cell>
          <cell r="DB249">
            <v>4981</v>
          </cell>
          <cell r="DC249">
            <v>4981</v>
          </cell>
          <cell r="DD249">
            <v>4981</v>
          </cell>
          <cell r="DE249">
            <v>4981</v>
          </cell>
          <cell r="DF249">
            <v>4981</v>
          </cell>
          <cell r="DG249">
            <v>4981</v>
          </cell>
          <cell r="DH249">
            <v>4981</v>
          </cell>
          <cell r="DI249">
            <v>4981</v>
          </cell>
          <cell r="DJ249">
            <v>4981</v>
          </cell>
          <cell r="DK249">
            <v>4981</v>
          </cell>
          <cell r="DL249">
            <v>4981</v>
          </cell>
          <cell r="DM249">
            <v>4981</v>
          </cell>
          <cell r="DN249">
            <v>4981</v>
          </cell>
          <cell r="DO249">
            <v>4981</v>
          </cell>
          <cell r="DP249">
            <v>4981</v>
          </cell>
          <cell r="DQ249">
            <v>9962</v>
          </cell>
          <cell r="DR249">
            <v>9962</v>
          </cell>
          <cell r="DS249">
            <v>9962</v>
          </cell>
          <cell r="DT249">
            <v>9962</v>
          </cell>
          <cell r="DU249">
            <v>9962</v>
          </cell>
          <cell r="DV249">
            <v>9962</v>
          </cell>
          <cell r="DW249">
            <v>9962</v>
          </cell>
          <cell r="DX249">
            <v>9962</v>
          </cell>
          <cell r="DY249">
            <v>9962</v>
          </cell>
          <cell r="DZ249">
            <v>9962</v>
          </cell>
          <cell r="EA249">
            <v>9962</v>
          </cell>
          <cell r="EB249">
            <v>9962</v>
          </cell>
          <cell r="EC249">
            <v>9962</v>
          </cell>
          <cell r="ED249">
            <v>9962</v>
          </cell>
          <cell r="EE249">
            <v>9962</v>
          </cell>
          <cell r="EF249">
            <v>0</v>
          </cell>
          <cell r="EG249">
            <v>0</v>
          </cell>
          <cell r="EH249">
            <v>0</v>
          </cell>
          <cell r="EI249">
            <v>0</v>
          </cell>
          <cell r="EJ249">
            <v>0</v>
          </cell>
          <cell r="EK249">
            <v>0</v>
          </cell>
          <cell r="EL249">
            <v>0</v>
          </cell>
          <cell r="EM249">
            <v>0</v>
          </cell>
          <cell r="EN249">
            <v>0</v>
          </cell>
          <cell r="EO249">
            <v>0</v>
          </cell>
          <cell r="EP249">
            <v>0</v>
          </cell>
          <cell r="EQ249">
            <v>0</v>
          </cell>
          <cell r="ER249">
            <v>0</v>
          </cell>
          <cell r="ES249">
            <v>0</v>
          </cell>
          <cell r="ET249">
            <v>0</v>
          </cell>
          <cell r="EU249">
            <v>0</v>
          </cell>
          <cell r="EV249">
            <v>0</v>
          </cell>
          <cell r="EW249">
            <v>0</v>
          </cell>
          <cell r="EX249">
            <v>0</v>
          </cell>
          <cell r="EY249">
            <v>0</v>
          </cell>
          <cell r="EZ249">
            <v>0</v>
          </cell>
          <cell r="FA249">
            <v>0</v>
          </cell>
          <cell r="FB249">
            <v>0</v>
          </cell>
          <cell r="FC249">
            <v>0</v>
          </cell>
          <cell r="FD249">
            <v>0</v>
          </cell>
          <cell r="FE249">
            <v>0</v>
          </cell>
          <cell r="FF249">
            <v>0</v>
          </cell>
          <cell r="FG249">
            <v>0</v>
          </cell>
          <cell r="FH249">
            <v>0</v>
          </cell>
          <cell r="FI249">
            <v>0</v>
          </cell>
          <cell r="FJ249">
            <v>0</v>
          </cell>
          <cell r="FK249">
            <v>0</v>
          </cell>
          <cell r="FL249">
            <v>0</v>
          </cell>
          <cell r="FM249">
            <v>0</v>
          </cell>
          <cell r="FN249">
            <v>0</v>
          </cell>
          <cell r="FO249">
            <v>0</v>
          </cell>
          <cell r="FP249">
            <v>0</v>
          </cell>
          <cell r="FQ249">
            <v>0</v>
          </cell>
          <cell r="FR249">
            <v>0</v>
          </cell>
          <cell r="FS249">
            <v>0</v>
          </cell>
          <cell r="FT249">
            <v>0</v>
          </cell>
          <cell r="FU249">
            <v>0</v>
          </cell>
          <cell r="FV249">
            <v>0</v>
          </cell>
          <cell r="FW249">
            <v>0</v>
          </cell>
          <cell r="FX249">
            <v>0</v>
          </cell>
          <cell r="FY249">
            <v>0</v>
          </cell>
          <cell r="FZ249">
            <v>0</v>
          </cell>
          <cell r="GA249">
            <v>0</v>
          </cell>
          <cell r="GB249">
            <v>0</v>
          </cell>
          <cell r="GC249">
            <v>0</v>
          </cell>
          <cell r="GD249">
            <v>0</v>
          </cell>
          <cell r="GE249">
            <v>0</v>
          </cell>
          <cell r="GF249">
            <v>0</v>
          </cell>
          <cell r="GG249">
            <v>0</v>
          </cell>
          <cell r="GH249">
            <v>0</v>
          </cell>
          <cell r="GI249">
            <v>0</v>
          </cell>
          <cell r="GJ249">
            <v>0</v>
          </cell>
          <cell r="GK249">
            <v>0</v>
          </cell>
          <cell r="GL249">
            <v>0</v>
          </cell>
          <cell r="GM249">
            <v>0</v>
          </cell>
          <cell r="GN249">
            <v>0</v>
          </cell>
          <cell r="GO249">
            <v>0</v>
          </cell>
          <cell r="GP249">
            <v>0</v>
          </cell>
          <cell r="GQ249">
            <v>0</v>
          </cell>
          <cell r="GR249">
            <v>0</v>
          </cell>
          <cell r="GS249">
            <v>0</v>
          </cell>
          <cell r="GT249">
            <v>0</v>
          </cell>
          <cell r="GU249">
            <v>0</v>
          </cell>
          <cell r="GV249">
            <v>0</v>
          </cell>
          <cell r="GW249">
            <v>0</v>
          </cell>
          <cell r="GX249">
            <v>0</v>
          </cell>
          <cell r="GY249">
            <v>0</v>
          </cell>
          <cell r="GZ249">
            <v>0</v>
          </cell>
          <cell r="HA249">
            <v>0</v>
          </cell>
          <cell r="HB249">
            <v>0</v>
          </cell>
          <cell r="HC249">
            <v>0</v>
          </cell>
          <cell r="HD249">
            <v>0</v>
          </cell>
          <cell r="HE249">
            <v>0</v>
          </cell>
          <cell r="HF249">
            <v>0</v>
          </cell>
        </row>
        <row r="255">
          <cell r="N255">
            <v>0</v>
          </cell>
          <cell r="O255">
            <v>0</v>
          </cell>
          <cell r="P255">
            <v>0</v>
          </cell>
          <cell r="Q255">
            <v>0</v>
          </cell>
          <cell r="R255">
            <v>0</v>
          </cell>
          <cell r="S255">
            <v>0</v>
          </cell>
          <cell r="T255">
            <v>0</v>
          </cell>
          <cell r="U255">
            <v>0</v>
          </cell>
          <cell r="V255">
            <v>0</v>
          </cell>
          <cell r="W255">
            <v>0</v>
          </cell>
          <cell r="X255">
            <v>0</v>
          </cell>
          <cell r="Y255">
            <v>0</v>
          </cell>
          <cell r="Z255">
            <v>0</v>
          </cell>
          <cell r="AA255">
            <v>0</v>
          </cell>
          <cell r="AB255">
            <v>0</v>
          </cell>
          <cell r="AC255">
            <v>0</v>
          </cell>
          <cell r="AD255">
            <v>0</v>
          </cell>
          <cell r="AE255">
            <v>0</v>
          </cell>
          <cell r="AF255">
            <v>0</v>
          </cell>
          <cell r="AG255">
            <v>0</v>
          </cell>
          <cell r="AH255">
            <v>0</v>
          </cell>
          <cell r="AI255">
            <v>0</v>
          </cell>
          <cell r="AJ255">
            <v>0</v>
          </cell>
          <cell r="AK255">
            <v>0</v>
          </cell>
          <cell r="AL255">
            <v>0</v>
          </cell>
          <cell r="AM255">
            <v>0</v>
          </cell>
          <cell r="AN255">
            <v>0</v>
          </cell>
          <cell r="AO255">
            <v>0</v>
          </cell>
          <cell r="AP255">
            <v>0</v>
          </cell>
          <cell r="AQ255">
            <v>0</v>
          </cell>
          <cell r="AR255">
            <v>0</v>
          </cell>
          <cell r="AS255">
            <v>0</v>
          </cell>
          <cell r="AT255">
            <v>0</v>
          </cell>
          <cell r="AU255">
            <v>0</v>
          </cell>
          <cell r="AV255">
            <v>0</v>
          </cell>
          <cell r="AW255">
            <v>0</v>
          </cell>
          <cell r="AX255">
            <v>0</v>
          </cell>
          <cell r="AY255">
            <v>0</v>
          </cell>
          <cell r="AZ255">
            <v>0</v>
          </cell>
          <cell r="BA255">
            <v>0</v>
          </cell>
          <cell r="BB255">
            <v>0</v>
          </cell>
          <cell r="BC255">
            <v>0</v>
          </cell>
          <cell r="BD255">
            <v>0</v>
          </cell>
          <cell r="BE255">
            <v>0</v>
          </cell>
          <cell r="BF255">
            <v>0</v>
          </cell>
          <cell r="BG255">
            <v>0</v>
          </cell>
          <cell r="BH255">
            <v>0</v>
          </cell>
          <cell r="BI255">
            <v>0</v>
          </cell>
          <cell r="BJ255">
            <v>0</v>
          </cell>
          <cell r="BK255">
            <v>0</v>
          </cell>
          <cell r="BL255">
            <v>0</v>
          </cell>
          <cell r="BM255">
            <v>0</v>
          </cell>
          <cell r="BN255">
            <v>0</v>
          </cell>
          <cell r="BO255">
            <v>8829</v>
          </cell>
          <cell r="BP255">
            <v>8829</v>
          </cell>
          <cell r="BQ255">
            <v>8829</v>
          </cell>
          <cell r="BR255">
            <v>8829</v>
          </cell>
          <cell r="BS255">
            <v>8829</v>
          </cell>
          <cell r="BT255">
            <v>8829</v>
          </cell>
          <cell r="BU255">
            <v>8829</v>
          </cell>
          <cell r="BV255">
            <v>8829</v>
          </cell>
          <cell r="BW255">
            <v>8829</v>
          </cell>
          <cell r="BX255">
            <v>8829</v>
          </cell>
          <cell r="BY255">
            <v>8829</v>
          </cell>
          <cell r="BZ255">
            <v>8829</v>
          </cell>
          <cell r="CA255">
            <v>8829</v>
          </cell>
          <cell r="CB255">
            <v>8829</v>
          </cell>
          <cell r="CC255">
            <v>8829</v>
          </cell>
          <cell r="CD255">
            <v>8829</v>
          </cell>
          <cell r="CE255">
            <v>8829</v>
          </cell>
          <cell r="CF255">
            <v>8829</v>
          </cell>
          <cell r="CG255">
            <v>8829</v>
          </cell>
          <cell r="CH255">
            <v>8829</v>
          </cell>
          <cell r="CI255">
            <v>8829</v>
          </cell>
          <cell r="CJ255">
            <v>8829</v>
          </cell>
          <cell r="CK255">
            <v>8829</v>
          </cell>
          <cell r="CL255">
            <v>8829</v>
          </cell>
          <cell r="CM255">
            <v>8829</v>
          </cell>
          <cell r="CN255">
            <v>8829</v>
          </cell>
          <cell r="CO255">
            <v>8813</v>
          </cell>
          <cell r="CP255">
            <v>8781</v>
          </cell>
          <cell r="CQ255">
            <v>8748</v>
          </cell>
          <cell r="CR255">
            <v>8731</v>
          </cell>
          <cell r="CS255">
            <v>8696</v>
          </cell>
          <cell r="CT255">
            <v>8661</v>
          </cell>
          <cell r="CU255">
            <v>8625</v>
          </cell>
          <cell r="CV255">
            <v>8588</v>
          </cell>
          <cell r="CW255">
            <v>8551</v>
          </cell>
          <cell r="CX255">
            <v>8512</v>
          </cell>
          <cell r="CY255">
            <v>8473</v>
          </cell>
          <cell r="CZ255">
            <v>8433</v>
          </cell>
          <cell r="DA255">
            <v>8392</v>
          </cell>
          <cell r="DB255">
            <v>8351</v>
          </cell>
          <cell r="DC255">
            <v>8327</v>
          </cell>
          <cell r="DD255">
            <v>8284</v>
          </cell>
          <cell r="DE255">
            <v>8240</v>
          </cell>
          <cell r="DF255">
            <v>8195</v>
          </cell>
          <cell r="DG255">
            <v>8150</v>
          </cell>
          <cell r="DH255">
            <v>8104</v>
          </cell>
          <cell r="DI255">
            <v>8057</v>
          </cell>
          <cell r="DJ255">
            <v>8009</v>
          </cell>
          <cell r="DK255">
            <v>7960</v>
          </cell>
          <cell r="DL255">
            <v>7911</v>
          </cell>
          <cell r="DM255">
            <v>7861</v>
          </cell>
          <cell r="DN255">
            <v>7831</v>
          </cell>
          <cell r="DO255">
            <v>7779</v>
          </cell>
          <cell r="DP255">
            <v>7727</v>
          </cell>
          <cell r="DQ255">
            <v>7673</v>
          </cell>
          <cell r="DR255">
            <v>7619</v>
          </cell>
          <cell r="DS255">
            <v>7565</v>
          </cell>
          <cell r="DT255">
            <v>7509</v>
          </cell>
          <cell r="DU255">
            <v>7453</v>
          </cell>
          <cell r="DV255">
            <v>7395</v>
          </cell>
          <cell r="DW255">
            <v>7337</v>
          </cell>
          <cell r="DX255">
            <v>7279</v>
          </cell>
          <cell r="DY255">
            <v>7242</v>
          </cell>
          <cell r="DZ255">
            <v>7182</v>
          </cell>
          <cell r="EA255">
            <v>7121</v>
          </cell>
          <cell r="EB255">
            <v>7059</v>
          </cell>
          <cell r="EC255">
            <v>6996</v>
          </cell>
          <cell r="ED255">
            <v>6933</v>
          </cell>
          <cell r="EE255">
            <v>6869</v>
          </cell>
          <cell r="EF255">
            <v>13545</v>
          </cell>
          <cell r="EG255">
            <v>13479</v>
          </cell>
          <cell r="EH255">
            <v>13412</v>
          </cell>
          <cell r="EI255">
            <v>13345</v>
          </cell>
          <cell r="EJ255">
            <v>13302</v>
          </cell>
          <cell r="EK255">
            <v>13233</v>
          </cell>
          <cell r="EL255">
            <v>13164</v>
          </cell>
          <cell r="EM255">
            <v>13093</v>
          </cell>
          <cell r="EN255">
            <v>13022</v>
          </cell>
          <cell r="EO255">
            <v>12950</v>
          </cell>
          <cell r="EP255">
            <v>12877</v>
          </cell>
          <cell r="EQ255">
            <v>12804</v>
          </cell>
          <cell r="ER255">
            <v>12729</v>
          </cell>
          <cell r="ES255">
            <v>12654</v>
          </cell>
          <cell r="ET255">
            <v>12578</v>
          </cell>
          <cell r="EU255">
            <v>12529</v>
          </cell>
          <cell r="EV255">
            <v>12451</v>
          </cell>
          <cell r="EW255">
            <v>12373</v>
          </cell>
          <cell r="EX255">
            <v>12294</v>
          </cell>
          <cell r="EY255">
            <v>12214</v>
          </cell>
          <cell r="EZ255">
            <v>12134</v>
          </cell>
          <cell r="FA255">
            <v>12052</v>
          </cell>
          <cell r="FB255">
            <v>11970</v>
          </cell>
          <cell r="FC255">
            <v>11887</v>
          </cell>
          <cell r="FD255">
            <v>11803</v>
          </cell>
          <cell r="FE255">
            <v>11719</v>
          </cell>
          <cell r="FF255">
            <v>11663</v>
          </cell>
          <cell r="FG255">
            <v>11577</v>
          </cell>
          <cell r="FH255">
            <v>11490</v>
          </cell>
          <cell r="FI255">
            <v>11402</v>
          </cell>
          <cell r="FJ255">
            <v>11314</v>
          </cell>
          <cell r="FK255">
            <v>11225</v>
          </cell>
          <cell r="FL255">
            <v>11135</v>
          </cell>
          <cell r="FM255">
            <v>11044</v>
          </cell>
          <cell r="FN255">
            <v>10952</v>
          </cell>
          <cell r="FO255">
            <v>10860</v>
          </cell>
          <cell r="FP255">
            <v>10790</v>
          </cell>
          <cell r="FQ255">
            <v>10736</v>
          </cell>
          <cell r="FR255">
            <v>10666</v>
          </cell>
          <cell r="FS255">
            <v>10595</v>
          </cell>
          <cell r="FT255">
            <v>10524</v>
          </cell>
          <cell r="FU255">
            <v>10452</v>
          </cell>
          <cell r="FV255">
            <v>10379</v>
          </cell>
          <cell r="FW255">
            <v>10306</v>
          </cell>
          <cell r="FX255">
            <v>10233</v>
          </cell>
          <cell r="FY255">
            <v>10159</v>
          </cell>
          <cell r="FZ255">
            <v>10085</v>
          </cell>
          <cell r="GA255">
            <v>10010</v>
          </cell>
          <cell r="GB255">
            <v>9960</v>
          </cell>
          <cell r="GC255">
            <v>9884</v>
          </cell>
          <cell r="GD255">
            <v>9808</v>
          </cell>
          <cell r="GE255">
            <v>9731</v>
          </cell>
          <cell r="GF255">
            <v>9654</v>
          </cell>
          <cell r="GG255">
            <v>9576</v>
          </cell>
          <cell r="GH255">
            <v>9498</v>
          </cell>
          <cell r="GI255">
            <v>9419</v>
          </cell>
          <cell r="GJ255">
            <v>9340</v>
          </cell>
          <cell r="GK255">
            <v>9260</v>
          </cell>
          <cell r="GL255">
            <v>9180</v>
          </cell>
          <cell r="GM255">
            <v>9117</v>
          </cell>
          <cell r="GN255">
            <v>9036</v>
          </cell>
          <cell r="GO255">
            <v>8955</v>
          </cell>
          <cell r="GP255">
            <v>8872</v>
          </cell>
          <cell r="GQ255">
            <v>8790</v>
          </cell>
          <cell r="GR255">
            <v>8707</v>
          </cell>
          <cell r="GS255">
            <v>8623</v>
          </cell>
          <cell r="GT255">
            <v>8539</v>
          </cell>
          <cell r="GU255">
            <v>8454</v>
          </cell>
          <cell r="GV255">
            <v>8369</v>
          </cell>
          <cell r="GW255">
            <v>8283</v>
          </cell>
          <cell r="GX255">
            <v>8226</v>
          </cell>
          <cell r="GY255">
            <v>8139</v>
          </cell>
          <cell r="GZ255">
            <v>8052</v>
          </cell>
          <cell r="HA255">
            <v>7965</v>
          </cell>
          <cell r="HB255">
            <v>7877</v>
          </cell>
          <cell r="HC255">
            <v>7788</v>
          </cell>
          <cell r="HD255">
            <v>7699</v>
          </cell>
          <cell r="HE255">
            <v>7610</v>
          </cell>
          <cell r="HF255">
            <v>7520</v>
          </cell>
        </row>
        <row r="259">
          <cell r="N259">
            <v>0</v>
          </cell>
          <cell r="O259">
            <v>0</v>
          </cell>
          <cell r="P259">
            <v>7075</v>
          </cell>
          <cell r="Q259">
            <v>7075</v>
          </cell>
          <cell r="R259">
            <v>7075</v>
          </cell>
          <cell r="S259">
            <v>7075</v>
          </cell>
          <cell r="T259">
            <v>7075</v>
          </cell>
          <cell r="U259">
            <v>7075</v>
          </cell>
          <cell r="V259">
            <v>7075</v>
          </cell>
          <cell r="W259">
            <v>7075</v>
          </cell>
          <cell r="X259">
            <v>7075</v>
          </cell>
          <cell r="Y259">
            <v>7075</v>
          </cell>
          <cell r="Z259">
            <v>7075</v>
          </cell>
          <cell r="AA259">
            <v>7075</v>
          </cell>
          <cell r="AB259">
            <v>6813</v>
          </cell>
          <cell r="AC259">
            <v>6813</v>
          </cell>
          <cell r="AD259">
            <v>6813</v>
          </cell>
          <cell r="AE259">
            <v>6813</v>
          </cell>
          <cell r="AF259">
            <v>6813</v>
          </cell>
          <cell r="AG259">
            <v>8055</v>
          </cell>
          <cell r="AH259">
            <v>8055</v>
          </cell>
          <cell r="AI259">
            <v>8055</v>
          </cell>
          <cell r="AJ259">
            <v>8055</v>
          </cell>
          <cell r="AK259">
            <v>8055</v>
          </cell>
          <cell r="AL259">
            <v>7911</v>
          </cell>
          <cell r="AM259">
            <v>7911</v>
          </cell>
          <cell r="AN259">
            <v>7911</v>
          </cell>
          <cell r="AO259">
            <v>7911</v>
          </cell>
          <cell r="AP259">
            <v>7911</v>
          </cell>
          <cell r="AQ259">
            <v>7407</v>
          </cell>
          <cell r="AR259">
            <v>7407</v>
          </cell>
          <cell r="AS259">
            <v>7407</v>
          </cell>
          <cell r="AT259">
            <v>7407</v>
          </cell>
          <cell r="AU259">
            <v>7407</v>
          </cell>
          <cell r="AV259">
            <v>6879</v>
          </cell>
          <cell r="AW259">
            <v>6879</v>
          </cell>
          <cell r="AX259">
            <v>6879</v>
          </cell>
          <cell r="AY259">
            <v>6879</v>
          </cell>
          <cell r="AZ259">
            <v>6879</v>
          </cell>
          <cell r="BA259">
            <v>6351</v>
          </cell>
          <cell r="BB259">
            <v>6351</v>
          </cell>
          <cell r="BC259">
            <v>6351</v>
          </cell>
          <cell r="BD259">
            <v>6351</v>
          </cell>
          <cell r="BE259">
            <v>5823</v>
          </cell>
          <cell r="BF259">
            <v>5823</v>
          </cell>
          <cell r="BG259">
            <v>5823</v>
          </cell>
          <cell r="BH259">
            <v>5823</v>
          </cell>
          <cell r="BI259">
            <v>5823</v>
          </cell>
          <cell r="BJ259">
            <v>5823</v>
          </cell>
          <cell r="BK259">
            <v>5823</v>
          </cell>
          <cell r="BL259">
            <v>5823</v>
          </cell>
          <cell r="BM259">
            <v>5823</v>
          </cell>
          <cell r="BN259">
            <v>5823</v>
          </cell>
          <cell r="BO259">
            <v>5823</v>
          </cell>
          <cell r="BP259">
            <v>5823</v>
          </cell>
          <cell r="BQ259">
            <v>5823</v>
          </cell>
          <cell r="BR259">
            <v>5823</v>
          </cell>
          <cell r="BS259">
            <v>5823</v>
          </cell>
          <cell r="BT259">
            <v>5823</v>
          </cell>
          <cell r="BU259">
            <v>5823</v>
          </cell>
          <cell r="BV259">
            <v>5823</v>
          </cell>
          <cell r="BW259">
            <v>5823</v>
          </cell>
          <cell r="BX259">
            <v>5823</v>
          </cell>
          <cell r="BY259">
            <v>5823</v>
          </cell>
          <cell r="BZ259">
            <v>5823</v>
          </cell>
          <cell r="CA259">
            <v>5823</v>
          </cell>
          <cell r="CB259">
            <v>5823</v>
          </cell>
          <cell r="CC259">
            <v>5823</v>
          </cell>
          <cell r="CD259">
            <v>5823</v>
          </cell>
          <cell r="CE259">
            <v>5823</v>
          </cell>
          <cell r="CF259">
            <v>5823</v>
          </cell>
          <cell r="CG259">
            <v>5823</v>
          </cell>
          <cell r="CH259">
            <v>5823</v>
          </cell>
          <cell r="CI259">
            <v>5823</v>
          </cell>
          <cell r="CJ259">
            <v>5823</v>
          </cell>
          <cell r="CK259">
            <v>5823</v>
          </cell>
          <cell r="CL259">
            <v>5823</v>
          </cell>
          <cell r="CM259">
            <v>5823</v>
          </cell>
          <cell r="CN259">
            <v>5823</v>
          </cell>
          <cell r="CO259">
            <v>5823</v>
          </cell>
          <cell r="CP259">
            <v>4658.4000000000005</v>
          </cell>
          <cell r="CQ259">
            <v>4658.4000000000005</v>
          </cell>
          <cell r="CR259">
            <v>4658.4000000000005</v>
          </cell>
          <cell r="CS259">
            <v>4658.4000000000005</v>
          </cell>
          <cell r="CT259">
            <v>4658.4000000000005</v>
          </cell>
          <cell r="CU259">
            <v>4658.4000000000005</v>
          </cell>
          <cell r="CV259">
            <v>4658.4000000000005</v>
          </cell>
          <cell r="CW259">
            <v>4658.4000000000005</v>
          </cell>
          <cell r="CX259">
            <v>4658.4000000000005</v>
          </cell>
          <cell r="CY259">
            <v>4658.4000000000005</v>
          </cell>
          <cell r="CZ259">
            <v>4658.4000000000005</v>
          </cell>
          <cell r="DA259">
            <v>4658.4000000000005</v>
          </cell>
          <cell r="DB259">
            <v>4658.4000000000005</v>
          </cell>
          <cell r="DC259">
            <v>4658.4000000000005</v>
          </cell>
          <cell r="DD259">
            <v>4658.4000000000005</v>
          </cell>
          <cell r="DE259">
            <v>4658.4000000000005</v>
          </cell>
          <cell r="DF259">
            <v>4658.4000000000005</v>
          </cell>
          <cell r="DG259">
            <v>4658.4000000000005</v>
          </cell>
          <cell r="DH259">
            <v>4658.4000000000005</v>
          </cell>
          <cell r="DI259">
            <v>3493.7999999999997</v>
          </cell>
          <cell r="DJ259">
            <v>3493.7999999999997</v>
          </cell>
          <cell r="DK259">
            <v>3493.7999999999997</v>
          </cell>
          <cell r="DL259">
            <v>3493.7999999999997</v>
          </cell>
          <cell r="DM259">
            <v>3493.7999999999997</v>
          </cell>
          <cell r="DN259">
            <v>3493.7999999999997</v>
          </cell>
          <cell r="DO259">
            <v>3493.7999999999997</v>
          </cell>
          <cell r="DP259">
            <v>3493.7999999999997</v>
          </cell>
          <cell r="DQ259">
            <v>3493.7999999999997</v>
          </cell>
          <cell r="DR259">
            <v>3493.7999999999997</v>
          </cell>
          <cell r="DS259">
            <v>3493.7999999999997</v>
          </cell>
          <cell r="DT259">
            <v>3493.7999999999997</v>
          </cell>
          <cell r="DU259">
            <v>3493.7999999999997</v>
          </cell>
          <cell r="DV259">
            <v>3493.7999999999997</v>
          </cell>
          <cell r="DW259">
            <v>3493.7999999999997</v>
          </cell>
          <cell r="DX259">
            <v>2911.5</v>
          </cell>
          <cell r="DY259">
            <v>2911.5</v>
          </cell>
          <cell r="DZ259">
            <v>2911.5</v>
          </cell>
          <cell r="EA259">
            <v>2911.5</v>
          </cell>
          <cell r="EB259">
            <v>2911.5</v>
          </cell>
          <cell r="EC259">
            <v>2911.5</v>
          </cell>
          <cell r="ED259">
            <v>2911.5</v>
          </cell>
          <cell r="EE259">
            <v>2911.5</v>
          </cell>
          <cell r="EF259">
            <v>2911.5</v>
          </cell>
          <cell r="EG259">
            <v>2911.5</v>
          </cell>
          <cell r="EH259">
            <v>2911.5</v>
          </cell>
          <cell r="EI259">
            <v>2911.5</v>
          </cell>
          <cell r="EJ259">
            <v>2911.5</v>
          </cell>
          <cell r="EK259">
            <v>2911.5</v>
          </cell>
          <cell r="EL259">
            <v>2911.5</v>
          </cell>
          <cell r="EM259">
            <v>2911.5</v>
          </cell>
          <cell r="EN259">
            <v>2911.5</v>
          </cell>
          <cell r="EO259">
            <v>2911.5</v>
          </cell>
          <cell r="EP259">
            <v>2911.5</v>
          </cell>
          <cell r="EQ259">
            <v>2911.5</v>
          </cell>
          <cell r="ER259">
            <v>2911.5</v>
          </cell>
          <cell r="ES259">
            <v>2911.5</v>
          </cell>
          <cell r="ET259">
            <v>2911.5</v>
          </cell>
          <cell r="EU259">
            <v>2911.5</v>
          </cell>
          <cell r="EV259">
            <v>2911.5</v>
          </cell>
          <cell r="EW259">
            <v>2911.5</v>
          </cell>
          <cell r="EX259">
            <v>2911.5</v>
          </cell>
          <cell r="EY259">
            <v>2911.5</v>
          </cell>
          <cell r="EZ259">
            <v>2911.5</v>
          </cell>
          <cell r="FA259">
            <v>2911.5</v>
          </cell>
          <cell r="FB259">
            <v>2911.5</v>
          </cell>
          <cell r="FC259">
            <v>0</v>
          </cell>
          <cell r="FD259">
            <v>0</v>
          </cell>
          <cell r="FE259">
            <v>0</v>
          </cell>
          <cell r="FF259">
            <v>0</v>
          </cell>
          <cell r="FG259">
            <v>0</v>
          </cell>
          <cell r="FH259">
            <v>0</v>
          </cell>
          <cell r="FI259">
            <v>0</v>
          </cell>
          <cell r="FJ259">
            <v>0</v>
          </cell>
          <cell r="FK259">
            <v>0</v>
          </cell>
          <cell r="FL259">
            <v>0</v>
          </cell>
          <cell r="FM259">
            <v>0</v>
          </cell>
          <cell r="FN259">
            <v>0</v>
          </cell>
          <cell r="FO259">
            <v>0</v>
          </cell>
          <cell r="FP259">
            <v>0</v>
          </cell>
          <cell r="FQ259">
            <v>0</v>
          </cell>
          <cell r="FR259">
            <v>0</v>
          </cell>
          <cell r="FS259">
            <v>0</v>
          </cell>
          <cell r="FT259">
            <v>0</v>
          </cell>
          <cell r="FU259">
            <v>0</v>
          </cell>
          <cell r="FV259">
            <v>0</v>
          </cell>
          <cell r="FW259">
            <v>0</v>
          </cell>
          <cell r="FX259">
            <v>0</v>
          </cell>
          <cell r="FY259">
            <v>0</v>
          </cell>
          <cell r="FZ259">
            <v>0</v>
          </cell>
          <cell r="GA259">
            <v>0</v>
          </cell>
          <cell r="GB259">
            <v>0</v>
          </cell>
          <cell r="GC259">
            <v>0</v>
          </cell>
          <cell r="GD259">
            <v>0</v>
          </cell>
          <cell r="GE259">
            <v>0</v>
          </cell>
          <cell r="GF259">
            <v>0</v>
          </cell>
          <cell r="GG259">
            <v>0</v>
          </cell>
          <cell r="GH259">
            <v>0</v>
          </cell>
          <cell r="GI259">
            <v>0</v>
          </cell>
          <cell r="GJ259">
            <v>0</v>
          </cell>
          <cell r="GK259">
            <v>0</v>
          </cell>
          <cell r="GL259">
            <v>0</v>
          </cell>
          <cell r="GM259">
            <v>0</v>
          </cell>
          <cell r="GN259">
            <v>0</v>
          </cell>
          <cell r="GO259">
            <v>0</v>
          </cell>
          <cell r="GP259">
            <v>0</v>
          </cell>
          <cell r="GQ259">
            <v>0</v>
          </cell>
          <cell r="GR259">
            <v>0</v>
          </cell>
          <cell r="GS259">
            <v>0</v>
          </cell>
          <cell r="GT259">
            <v>0</v>
          </cell>
          <cell r="GU259">
            <v>0</v>
          </cell>
          <cell r="GV259">
            <v>0</v>
          </cell>
          <cell r="GW259">
            <v>0</v>
          </cell>
          <cell r="GX259">
            <v>0</v>
          </cell>
          <cell r="GY259">
            <v>0</v>
          </cell>
          <cell r="GZ259">
            <v>0</v>
          </cell>
          <cell r="HA259">
            <v>0</v>
          </cell>
          <cell r="HB259">
            <v>0</v>
          </cell>
          <cell r="HC259">
            <v>0</v>
          </cell>
          <cell r="HD259">
            <v>0</v>
          </cell>
          <cell r="HE259">
            <v>0</v>
          </cell>
          <cell r="HF259">
            <v>0</v>
          </cell>
        </row>
        <row r="263">
          <cell r="N263">
            <v>12761</v>
          </cell>
          <cell r="O263">
            <v>12611</v>
          </cell>
          <cell r="P263">
            <v>12461</v>
          </cell>
          <cell r="Q263">
            <v>12315</v>
          </cell>
          <cell r="R263">
            <v>12198</v>
          </cell>
          <cell r="S263">
            <v>12081</v>
          </cell>
          <cell r="T263">
            <v>11965</v>
          </cell>
          <cell r="U263">
            <v>11848</v>
          </cell>
          <cell r="V263">
            <v>11732</v>
          </cell>
          <cell r="W263">
            <v>11615</v>
          </cell>
          <cell r="X263">
            <v>11498</v>
          </cell>
          <cell r="Y263">
            <v>11381</v>
          </cell>
          <cell r="Z263">
            <v>11265</v>
          </cell>
          <cell r="AA263">
            <v>11148</v>
          </cell>
          <cell r="AB263">
            <v>11031</v>
          </cell>
          <cell r="AC263">
            <v>10915</v>
          </cell>
          <cell r="AD263">
            <v>10798</v>
          </cell>
          <cell r="AE263">
            <v>10681</v>
          </cell>
          <cell r="AF263">
            <v>10565</v>
          </cell>
          <cell r="AG263">
            <v>10448</v>
          </cell>
          <cell r="AH263">
            <v>10331</v>
          </cell>
          <cell r="AI263">
            <v>10214</v>
          </cell>
          <cell r="AJ263">
            <v>10098</v>
          </cell>
          <cell r="AK263">
            <v>9981</v>
          </cell>
          <cell r="AL263">
            <v>9864</v>
          </cell>
          <cell r="AM263">
            <v>9748</v>
          </cell>
          <cell r="AN263">
            <v>9631</v>
          </cell>
          <cell r="AO263">
            <v>9515</v>
          </cell>
          <cell r="AP263">
            <v>9398</v>
          </cell>
          <cell r="AQ263">
            <v>9281</v>
          </cell>
          <cell r="AR263">
            <v>9164</v>
          </cell>
          <cell r="AS263">
            <v>9048</v>
          </cell>
          <cell r="AT263">
            <v>8931</v>
          </cell>
          <cell r="AU263">
            <v>8814</v>
          </cell>
          <cell r="AV263">
            <v>8698</v>
          </cell>
          <cell r="AW263">
            <v>8581</v>
          </cell>
          <cell r="AX263">
            <v>8464</v>
          </cell>
          <cell r="AY263">
            <v>8348</v>
          </cell>
          <cell r="AZ263">
            <v>8231</v>
          </cell>
          <cell r="BA263">
            <v>8114</v>
          </cell>
          <cell r="BB263">
            <v>7992</v>
          </cell>
          <cell r="BC263">
            <v>7842</v>
          </cell>
          <cell r="BD263">
            <v>7692</v>
          </cell>
          <cell r="BE263">
            <v>7542</v>
          </cell>
          <cell r="BF263">
            <v>7392</v>
          </cell>
          <cell r="BG263">
            <v>7242</v>
          </cell>
          <cell r="BH263">
            <v>7092</v>
          </cell>
          <cell r="BI263">
            <v>6942</v>
          </cell>
          <cell r="BJ263">
            <v>6792</v>
          </cell>
          <cell r="BK263">
            <v>6642</v>
          </cell>
          <cell r="BL263">
            <v>6492</v>
          </cell>
          <cell r="BM263">
            <v>6342</v>
          </cell>
          <cell r="BN263">
            <v>6192</v>
          </cell>
          <cell r="BO263">
            <v>6042</v>
          </cell>
          <cell r="BP263">
            <v>5892</v>
          </cell>
          <cell r="BQ263">
            <v>5742</v>
          </cell>
          <cell r="BR263">
            <v>5592</v>
          </cell>
          <cell r="BS263">
            <v>5442</v>
          </cell>
          <cell r="BT263">
            <v>5292</v>
          </cell>
          <cell r="BU263">
            <v>5142</v>
          </cell>
          <cell r="BV263">
            <v>4992</v>
          </cell>
          <cell r="BW263">
            <v>4842</v>
          </cell>
          <cell r="BX263">
            <v>4692</v>
          </cell>
          <cell r="BY263">
            <v>4542</v>
          </cell>
          <cell r="BZ263">
            <v>4392</v>
          </cell>
          <cell r="CA263">
            <v>4242</v>
          </cell>
          <cell r="CB263">
            <v>4092</v>
          </cell>
          <cell r="CC263">
            <v>3942</v>
          </cell>
          <cell r="CD263">
            <v>3792</v>
          </cell>
          <cell r="CE263">
            <v>3642</v>
          </cell>
          <cell r="CF263">
            <v>3492</v>
          </cell>
          <cell r="CG263">
            <v>3342</v>
          </cell>
          <cell r="CH263">
            <v>3192</v>
          </cell>
          <cell r="CI263">
            <v>3042</v>
          </cell>
          <cell r="CJ263">
            <v>2892</v>
          </cell>
          <cell r="CK263">
            <v>2742</v>
          </cell>
          <cell r="CL263">
            <v>0</v>
          </cell>
          <cell r="CM263">
            <v>0</v>
          </cell>
          <cell r="CN263">
            <v>0</v>
          </cell>
          <cell r="CO263">
            <v>0</v>
          </cell>
          <cell r="CP263">
            <v>0</v>
          </cell>
          <cell r="CQ263">
            <v>0</v>
          </cell>
          <cell r="CR263">
            <v>0</v>
          </cell>
          <cell r="CS263">
            <v>0</v>
          </cell>
          <cell r="CT263">
            <v>0</v>
          </cell>
          <cell r="CU263">
            <v>0</v>
          </cell>
          <cell r="CV263">
            <v>0</v>
          </cell>
          <cell r="CW263">
            <v>0</v>
          </cell>
          <cell r="CX263">
            <v>0</v>
          </cell>
          <cell r="CY263">
            <v>0</v>
          </cell>
          <cell r="CZ263">
            <v>0</v>
          </cell>
          <cell r="DA263">
            <v>0</v>
          </cell>
          <cell r="DB263">
            <v>0</v>
          </cell>
          <cell r="DC263">
            <v>0</v>
          </cell>
          <cell r="DD263">
            <v>0</v>
          </cell>
          <cell r="DE263">
            <v>0</v>
          </cell>
          <cell r="DF263">
            <v>0</v>
          </cell>
          <cell r="DG263">
            <v>0</v>
          </cell>
          <cell r="DH263">
            <v>0</v>
          </cell>
          <cell r="DI263">
            <v>0</v>
          </cell>
          <cell r="DJ263">
            <v>0</v>
          </cell>
          <cell r="DK263">
            <v>0</v>
          </cell>
          <cell r="DL263">
            <v>0</v>
          </cell>
          <cell r="DM263">
            <v>0</v>
          </cell>
          <cell r="DN263">
            <v>0</v>
          </cell>
          <cell r="DO263">
            <v>0</v>
          </cell>
          <cell r="DP263">
            <v>0</v>
          </cell>
          <cell r="DQ263">
            <v>0</v>
          </cell>
          <cell r="DR263">
            <v>0</v>
          </cell>
          <cell r="DS263">
            <v>0</v>
          </cell>
          <cell r="DT263">
            <v>0</v>
          </cell>
          <cell r="DU263">
            <v>0</v>
          </cell>
          <cell r="DV263">
            <v>0</v>
          </cell>
          <cell r="DW263">
            <v>0</v>
          </cell>
          <cell r="DX263">
            <v>0</v>
          </cell>
          <cell r="DY263">
            <v>0</v>
          </cell>
          <cell r="DZ263">
            <v>0</v>
          </cell>
          <cell r="EA263">
            <v>0</v>
          </cell>
          <cell r="EB263">
            <v>0</v>
          </cell>
          <cell r="EC263">
            <v>0</v>
          </cell>
          <cell r="ED263">
            <v>0</v>
          </cell>
          <cell r="EE263">
            <v>0</v>
          </cell>
          <cell r="EF263">
            <v>0</v>
          </cell>
          <cell r="EG263">
            <v>0</v>
          </cell>
          <cell r="EH263">
            <v>0</v>
          </cell>
          <cell r="EI263">
            <v>0</v>
          </cell>
          <cell r="EJ263">
            <v>0</v>
          </cell>
          <cell r="EK263">
            <v>0</v>
          </cell>
          <cell r="EL263">
            <v>0</v>
          </cell>
          <cell r="EM263">
            <v>0</v>
          </cell>
          <cell r="EN263">
            <v>0</v>
          </cell>
          <cell r="EO263">
            <v>0</v>
          </cell>
          <cell r="EP263">
            <v>0</v>
          </cell>
          <cell r="EQ263">
            <v>0</v>
          </cell>
          <cell r="ER263">
            <v>0</v>
          </cell>
          <cell r="ES263">
            <v>0</v>
          </cell>
          <cell r="ET263">
            <v>0</v>
          </cell>
          <cell r="EU263">
            <v>0</v>
          </cell>
          <cell r="EV263">
            <v>0</v>
          </cell>
          <cell r="EW263">
            <v>0</v>
          </cell>
          <cell r="EX263">
            <v>0</v>
          </cell>
          <cell r="EY263">
            <v>0</v>
          </cell>
          <cell r="EZ263">
            <v>0</v>
          </cell>
          <cell r="FA263">
            <v>0</v>
          </cell>
          <cell r="FB263">
            <v>0</v>
          </cell>
          <cell r="FC263">
            <v>0</v>
          </cell>
          <cell r="FD263">
            <v>0</v>
          </cell>
          <cell r="FE263">
            <v>0</v>
          </cell>
          <cell r="FF263">
            <v>0</v>
          </cell>
          <cell r="FG263">
            <v>0</v>
          </cell>
          <cell r="FH263">
            <v>0</v>
          </cell>
          <cell r="FI263">
            <v>0</v>
          </cell>
          <cell r="FJ263">
            <v>0</v>
          </cell>
          <cell r="FK263">
            <v>0</v>
          </cell>
          <cell r="FL263">
            <v>0</v>
          </cell>
          <cell r="FM263">
            <v>0</v>
          </cell>
          <cell r="FN263">
            <v>0</v>
          </cell>
          <cell r="FO263">
            <v>0</v>
          </cell>
          <cell r="FP263">
            <v>0</v>
          </cell>
          <cell r="FQ263">
            <v>0</v>
          </cell>
          <cell r="FR263">
            <v>0</v>
          </cell>
          <cell r="FS263">
            <v>0</v>
          </cell>
          <cell r="FT263">
            <v>0</v>
          </cell>
          <cell r="FU263">
            <v>0</v>
          </cell>
          <cell r="FV263">
            <v>0</v>
          </cell>
          <cell r="FW263">
            <v>0</v>
          </cell>
          <cell r="FX263">
            <v>0</v>
          </cell>
          <cell r="FY263">
            <v>0</v>
          </cell>
          <cell r="FZ263">
            <v>0</v>
          </cell>
          <cell r="GA263">
            <v>0</v>
          </cell>
          <cell r="GB263">
            <v>0</v>
          </cell>
          <cell r="GC263">
            <v>0</v>
          </cell>
          <cell r="GD263">
            <v>0</v>
          </cell>
          <cell r="GE263">
            <v>0</v>
          </cell>
          <cell r="GF263">
            <v>0</v>
          </cell>
          <cell r="GG263">
            <v>0</v>
          </cell>
          <cell r="GH263">
            <v>0</v>
          </cell>
          <cell r="GI263">
            <v>0</v>
          </cell>
          <cell r="GJ263">
            <v>0</v>
          </cell>
          <cell r="GK263">
            <v>0</v>
          </cell>
          <cell r="GL263">
            <v>0</v>
          </cell>
          <cell r="GM263">
            <v>0</v>
          </cell>
          <cell r="GN263">
            <v>0</v>
          </cell>
          <cell r="GO263">
            <v>0</v>
          </cell>
          <cell r="GP263">
            <v>0</v>
          </cell>
          <cell r="GQ263">
            <v>0</v>
          </cell>
          <cell r="GR263">
            <v>0</v>
          </cell>
          <cell r="GS263">
            <v>0</v>
          </cell>
          <cell r="GT263">
            <v>0</v>
          </cell>
          <cell r="GU263">
            <v>0</v>
          </cell>
          <cell r="GV263">
            <v>0</v>
          </cell>
          <cell r="GW263">
            <v>0</v>
          </cell>
          <cell r="GX263">
            <v>0</v>
          </cell>
          <cell r="GY263">
            <v>0</v>
          </cell>
          <cell r="GZ263">
            <v>0</v>
          </cell>
          <cell r="HA263">
            <v>0</v>
          </cell>
          <cell r="HB263">
            <v>0</v>
          </cell>
          <cell r="HC263">
            <v>0</v>
          </cell>
          <cell r="HD263">
            <v>0</v>
          </cell>
          <cell r="HE263">
            <v>0</v>
          </cell>
          <cell r="HF263">
            <v>0</v>
          </cell>
        </row>
        <row r="266">
          <cell r="N266">
            <v>12761</v>
          </cell>
          <cell r="O266">
            <v>12611</v>
          </cell>
          <cell r="P266">
            <v>12461</v>
          </cell>
          <cell r="Q266">
            <v>12315</v>
          </cell>
          <cell r="R266">
            <v>12198</v>
          </cell>
          <cell r="S266">
            <v>12081</v>
          </cell>
          <cell r="T266">
            <v>11965</v>
          </cell>
          <cell r="U266">
            <v>11848</v>
          </cell>
          <cell r="V266">
            <v>11732</v>
          </cell>
          <cell r="W266">
            <v>11615</v>
          </cell>
          <cell r="X266">
            <v>11498</v>
          </cell>
          <cell r="Y266">
            <v>11381</v>
          </cell>
          <cell r="Z266">
            <v>11265</v>
          </cell>
          <cell r="AA266">
            <v>11148</v>
          </cell>
          <cell r="AB266">
            <v>11031</v>
          </cell>
          <cell r="AC266">
            <v>10915</v>
          </cell>
          <cell r="AD266">
            <v>10798</v>
          </cell>
          <cell r="AE266">
            <v>10681</v>
          </cell>
          <cell r="AF266">
            <v>10565</v>
          </cell>
          <cell r="AG266">
            <v>10448</v>
          </cell>
          <cell r="AH266">
            <v>10331</v>
          </cell>
          <cell r="AI266">
            <v>10214</v>
          </cell>
          <cell r="AJ266">
            <v>10098</v>
          </cell>
          <cell r="AK266">
            <v>9981</v>
          </cell>
          <cell r="AL266">
            <v>9864</v>
          </cell>
          <cell r="AM266">
            <v>9748</v>
          </cell>
          <cell r="AN266">
            <v>9631</v>
          </cell>
          <cell r="AO266">
            <v>9515</v>
          </cell>
          <cell r="AP266">
            <v>9398</v>
          </cell>
          <cell r="AQ266">
            <v>9281</v>
          </cell>
          <cell r="AR266">
            <v>9164</v>
          </cell>
          <cell r="AS266">
            <v>9048</v>
          </cell>
          <cell r="AT266">
            <v>8931</v>
          </cell>
          <cell r="AU266">
            <v>8814</v>
          </cell>
          <cell r="AV266">
            <v>8698</v>
          </cell>
          <cell r="AW266">
            <v>8581</v>
          </cell>
          <cell r="AX266">
            <v>8464</v>
          </cell>
          <cell r="AY266">
            <v>8348</v>
          </cell>
          <cell r="AZ266">
            <v>8231</v>
          </cell>
          <cell r="BA266">
            <v>8114</v>
          </cell>
          <cell r="BB266">
            <v>7992</v>
          </cell>
          <cell r="BC266">
            <v>7842</v>
          </cell>
          <cell r="BD266">
            <v>7692</v>
          </cell>
          <cell r="BE266">
            <v>7542</v>
          </cell>
          <cell r="BF266">
            <v>7392</v>
          </cell>
          <cell r="BG266">
            <v>7242</v>
          </cell>
          <cell r="BH266">
            <v>7092</v>
          </cell>
          <cell r="BI266">
            <v>6942</v>
          </cell>
          <cell r="BJ266">
            <v>6792</v>
          </cell>
          <cell r="BK266">
            <v>6642</v>
          </cell>
          <cell r="BL266">
            <v>6492</v>
          </cell>
          <cell r="BM266">
            <v>6342</v>
          </cell>
          <cell r="BN266">
            <v>6192</v>
          </cell>
          <cell r="BO266">
            <v>6042</v>
          </cell>
          <cell r="BP266">
            <v>5892</v>
          </cell>
          <cell r="BQ266">
            <v>5742</v>
          </cell>
          <cell r="BR266">
            <v>5592</v>
          </cell>
          <cell r="BS266">
            <v>5442</v>
          </cell>
          <cell r="BT266">
            <v>5292</v>
          </cell>
          <cell r="BU266">
            <v>5142</v>
          </cell>
          <cell r="BV266">
            <v>4992</v>
          </cell>
          <cell r="BW266">
            <v>4842</v>
          </cell>
          <cell r="BX266">
            <v>4692</v>
          </cell>
          <cell r="BY266">
            <v>4542</v>
          </cell>
          <cell r="BZ266">
            <v>4392</v>
          </cell>
          <cell r="CA266">
            <v>4242</v>
          </cell>
          <cell r="CB266">
            <v>4092</v>
          </cell>
          <cell r="CC266">
            <v>3942</v>
          </cell>
          <cell r="CD266">
            <v>3792</v>
          </cell>
          <cell r="CE266">
            <v>3642</v>
          </cell>
          <cell r="CF266">
            <v>3492</v>
          </cell>
          <cell r="CG266">
            <v>3342</v>
          </cell>
          <cell r="CH266">
            <v>3192</v>
          </cell>
          <cell r="CI266">
            <v>3042</v>
          </cell>
          <cell r="CJ266">
            <v>2892</v>
          </cell>
          <cell r="CK266">
            <v>2742</v>
          </cell>
          <cell r="CL266">
            <v>2592</v>
          </cell>
          <cell r="CM266">
            <v>2442</v>
          </cell>
          <cell r="CN266">
            <v>2292</v>
          </cell>
          <cell r="CO266">
            <v>2142</v>
          </cell>
          <cell r="CP266">
            <v>1992</v>
          </cell>
          <cell r="CQ266">
            <v>1842</v>
          </cell>
          <cell r="CR266">
            <v>1692</v>
          </cell>
          <cell r="CS266">
            <v>1542</v>
          </cell>
          <cell r="CT266">
            <v>1392</v>
          </cell>
          <cell r="CU266">
            <v>1242</v>
          </cell>
          <cell r="CV266">
            <v>1092</v>
          </cell>
          <cell r="CW266">
            <v>942</v>
          </cell>
          <cell r="CX266">
            <v>792</v>
          </cell>
          <cell r="CY266">
            <v>642</v>
          </cell>
          <cell r="CZ266">
            <v>492</v>
          </cell>
          <cell r="DA266">
            <v>342</v>
          </cell>
          <cell r="DB266">
            <v>192</v>
          </cell>
          <cell r="DC266">
            <v>42</v>
          </cell>
          <cell r="DD266">
            <v>0</v>
          </cell>
          <cell r="DE266">
            <v>0</v>
          </cell>
          <cell r="DF266">
            <v>0</v>
          </cell>
          <cell r="DG266">
            <v>0</v>
          </cell>
          <cell r="DH266">
            <v>0</v>
          </cell>
          <cell r="DI266">
            <v>0</v>
          </cell>
          <cell r="DJ266">
            <v>0</v>
          </cell>
          <cell r="DK266">
            <v>0</v>
          </cell>
          <cell r="DL266">
            <v>0</v>
          </cell>
          <cell r="DM266">
            <v>0</v>
          </cell>
          <cell r="DN266">
            <v>0</v>
          </cell>
          <cell r="DO266">
            <v>0</v>
          </cell>
          <cell r="DP266">
            <v>0</v>
          </cell>
          <cell r="DQ266">
            <v>0</v>
          </cell>
          <cell r="DR266">
            <v>0</v>
          </cell>
          <cell r="DS266">
            <v>0</v>
          </cell>
          <cell r="DT266">
            <v>0</v>
          </cell>
          <cell r="DU266">
            <v>0</v>
          </cell>
          <cell r="DV266">
            <v>0</v>
          </cell>
          <cell r="DW266">
            <v>0</v>
          </cell>
          <cell r="DX266">
            <v>0</v>
          </cell>
          <cell r="DY266">
            <v>0</v>
          </cell>
          <cell r="DZ266">
            <v>0</v>
          </cell>
          <cell r="EA266">
            <v>0</v>
          </cell>
          <cell r="EB266">
            <v>0</v>
          </cell>
          <cell r="EC266">
            <v>0</v>
          </cell>
          <cell r="ED266">
            <v>0</v>
          </cell>
          <cell r="EE266">
            <v>0</v>
          </cell>
          <cell r="EF266">
            <v>0</v>
          </cell>
          <cell r="EG266">
            <v>0</v>
          </cell>
          <cell r="EH266">
            <v>0</v>
          </cell>
          <cell r="EI266">
            <v>0</v>
          </cell>
          <cell r="EJ266">
            <v>0</v>
          </cell>
          <cell r="EK266">
            <v>0</v>
          </cell>
          <cell r="EL266">
            <v>0</v>
          </cell>
          <cell r="EM266">
            <v>0</v>
          </cell>
          <cell r="EN266">
            <v>0</v>
          </cell>
          <cell r="EO266">
            <v>0</v>
          </cell>
          <cell r="EP266">
            <v>0</v>
          </cell>
          <cell r="EQ266">
            <v>0</v>
          </cell>
          <cell r="ER266">
            <v>0</v>
          </cell>
          <cell r="ES266">
            <v>0</v>
          </cell>
          <cell r="ET266">
            <v>0</v>
          </cell>
          <cell r="EU266">
            <v>0</v>
          </cell>
          <cell r="EV266">
            <v>0</v>
          </cell>
          <cell r="EW266">
            <v>0</v>
          </cell>
          <cell r="EX266">
            <v>0</v>
          </cell>
          <cell r="EY266">
            <v>0</v>
          </cell>
          <cell r="EZ266">
            <v>0</v>
          </cell>
          <cell r="FA266">
            <v>0</v>
          </cell>
          <cell r="FB266">
            <v>0</v>
          </cell>
          <cell r="FC266">
            <v>0</v>
          </cell>
          <cell r="FD266">
            <v>0</v>
          </cell>
          <cell r="FE266">
            <v>0</v>
          </cell>
          <cell r="FF266">
            <v>0</v>
          </cell>
          <cell r="FG266">
            <v>0</v>
          </cell>
          <cell r="FH266">
            <v>0</v>
          </cell>
          <cell r="FI266">
            <v>0</v>
          </cell>
          <cell r="FJ266">
            <v>0</v>
          </cell>
          <cell r="FK266">
            <v>0</v>
          </cell>
          <cell r="FL266">
            <v>0</v>
          </cell>
          <cell r="FM266">
            <v>0</v>
          </cell>
          <cell r="FN266">
            <v>0</v>
          </cell>
          <cell r="FO266">
            <v>0</v>
          </cell>
          <cell r="FP266">
            <v>0</v>
          </cell>
          <cell r="FQ266">
            <v>0</v>
          </cell>
          <cell r="FR266">
            <v>0</v>
          </cell>
          <cell r="FS266">
            <v>0</v>
          </cell>
          <cell r="FT266">
            <v>0</v>
          </cell>
          <cell r="FU266">
            <v>0</v>
          </cell>
          <cell r="FV266">
            <v>0</v>
          </cell>
          <cell r="FW266">
            <v>0</v>
          </cell>
          <cell r="FX266">
            <v>0</v>
          </cell>
          <cell r="FY266">
            <v>0</v>
          </cell>
          <cell r="FZ266">
            <v>0</v>
          </cell>
          <cell r="GA266">
            <v>0</v>
          </cell>
          <cell r="GB266">
            <v>0</v>
          </cell>
          <cell r="GC266">
            <v>0</v>
          </cell>
          <cell r="GD266">
            <v>0</v>
          </cell>
          <cell r="GE266">
            <v>0</v>
          </cell>
          <cell r="GF266">
            <v>0</v>
          </cell>
          <cell r="GG266">
            <v>0</v>
          </cell>
          <cell r="GH266">
            <v>0</v>
          </cell>
          <cell r="GI266">
            <v>0</v>
          </cell>
          <cell r="GJ266">
            <v>0</v>
          </cell>
          <cell r="GK266">
            <v>0</v>
          </cell>
          <cell r="GL266">
            <v>0</v>
          </cell>
          <cell r="GM266">
            <v>0</v>
          </cell>
          <cell r="GN266">
            <v>0</v>
          </cell>
          <cell r="GO266">
            <v>0</v>
          </cell>
          <cell r="GP266">
            <v>0</v>
          </cell>
          <cell r="GQ266">
            <v>0</v>
          </cell>
          <cell r="GR266">
            <v>0</v>
          </cell>
          <cell r="GS266">
            <v>0</v>
          </cell>
          <cell r="GT266">
            <v>0</v>
          </cell>
          <cell r="GU266">
            <v>0</v>
          </cell>
          <cell r="GV266">
            <v>0</v>
          </cell>
          <cell r="GW266">
            <v>0</v>
          </cell>
          <cell r="GX266">
            <v>0</v>
          </cell>
          <cell r="GY266">
            <v>0</v>
          </cell>
          <cell r="GZ266">
            <v>0</v>
          </cell>
          <cell r="HA266">
            <v>0</v>
          </cell>
          <cell r="HB266">
            <v>0</v>
          </cell>
          <cell r="HC266">
            <v>0</v>
          </cell>
          <cell r="HD266">
            <v>0</v>
          </cell>
          <cell r="HE266">
            <v>0</v>
          </cell>
          <cell r="HF266">
            <v>0</v>
          </cell>
        </row>
        <row r="268">
          <cell r="N268">
            <v>0</v>
          </cell>
          <cell r="O268">
            <v>0</v>
          </cell>
          <cell r="P268">
            <v>0</v>
          </cell>
          <cell r="Q268">
            <v>0</v>
          </cell>
          <cell r="R268">
            <v>0</v>
          </cell>
          <cell r="S268">
            <v>0</v>
          </cell>
          <cell r="T268">
            <v>0</v>
          </cell>
          <cell r="U268">
            <v>0</v>
          </cell>
          <cell r="V268">
            <v>0</v>
          </cell>
          <cell r="W268">
            <v>0</v>
          </cell>
          <cell r="X268">
            <v>0</v>
          </cell>
          <cell r="Y268">
            <v>0</v>
          </cell>
          <cell r="Z268">
            <v>0</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cell r="AO268">
            <v>0</v>
          </cell>
          <cell r="AP268">
            <v>0</v>
          </cell>
          <cell r="AQ268">
            <v>0</v>
          </cell>
          <cell r="AR268">
            <v>0</v>
          </cell>
          <cell r="AS268">
            <v>0</v>
          </cell>
          <cell r="AT268">
            <v>0</v>
          </cell>
          <cell r="AU268">
            <v>0</v>
          </cell>
          <cell r="AV268">
            <v>0</v>
          </cell>
          <cell r="AW268">
            <v>0</v>
          </cell>
          <cell r="AX268">
            <v>0</v>
          </cell>
          <cell r="AY268">
            <v>0</v>
          </cell>
          <cell r="AZ268">
            <v>0</v>
          </cell>
          <cell r="BA268">
            <v>0</v>
          </cell>
          <cell r="BB268">
            <v>0</v>
          </cell>
          <cell r="BC268">
            <v>0</v>
          </cell>
          <cell r="BD268">
            <v>0</v>
          </cell>
          <cell r="BE268">
            <v>0</v>
          </cell>
          <cell r="BF268">
            <v>0</v>
          </cell>
          <cell r="BG268">
            <v>0</v>
          </cell>
          <cell r="BH268">
            <v>0</v>
          </cell>
          <cell r="BI268">
            <v>0</v>
          </cell>
          <cell r="BJ268">
            <v>0</v>
          </cell>
          <cell r="BK268">
            <v>0</v>
          </cell>
          <cell r="BL268">
            <v>0</v>
          </cell>
          <cell r="BM268">
            <v>0</v>
          </cell>
          <cell r="BN268">
            <v>0</v>
          </cell>
          <cell r="BO268">
            <v>0</v>
          </cell>
          <cell r="BP268">
            <v>0</v>
          </cell>
          <cell r="BQ268">
            <v>0</v>
          </cell>
          <cell r="BR268">
            <v>0</v>
          </cell>
          <cell r="BS268">
            <v>0</v>
          </cell>
          <cell r="BT268">
            <v>0</v>
          </cell>
          <cell r="BU268">
            <v>0</v>
          </cell>
          <cell r="BV268">
            <v>0</v>
          </cell>
          <cell r="BW268">
            <v>0</v>
          </cell>
          <cell r="BX268">
            <v>0</v>
          </cell>
          <cell r="BY268">
            <v>0</v>
          </cell>
          <cell r="BZ268">
            <v>0</v>
          </cell>
          <cell r="CA268">
            <v>0</v>
          </cell>
          <cell r="CB268">
            <v>0</v>
          </cell>
          <cell r="CC268">
            <v>0</v>
          </cell>
          <cell r="CD268">
            <v>0</v>
          </cell>
          <cell r="CE268">
            <v>0</v>
          </cell>
          <cell r="CF268">
            <v>0</v>
          </cell>
          <cell r="CG268">
            <v>0</v>
          </cell>
          <cell r="CH268">
            <v>0</v>
          </cell>
          <cell r="CI268">
            <v>0</v>
          </cell>
          <cell r="CJ268">
            <v>0</v>
          </cell>
          <cell r="CK268">
            <v>0</v>
          </cell>
          <cell r="CL268">
            <v>2592</v>
          </cell>
          <cell r="CM268">
            <v>2442</v>
          </cell>
          <cell r="CN268">
            <v>2292</v>
          </cell>
          <cell r="CO268">
            <v>2142</v>
          </cell>
          <cell r="CP268">
            <v>1992</v>
          </cell>
          <cell r="CQ268">
            <v>1842</v>
          </cell>
          <cell r="CR268">
            <v>1692</v>
          </cell>
          <cell r="CS268">
            <v>1542</v>
          </cell>
          <cell r="CT268">
            <v>1392</v>
          </cell>
          <cell r="CU268">
            <v>1242</v>
          </cell>
          <cell r="CV268">
            <v>1092</v>
          </cell>
          <cell r="CW268">
            <v>942</v>
          </cell>
          <cell r="CX268">
            <v>792</v>
          </cell>
          <cell r="CY268">
            <v>642</v>
          </cell>
          <cell r="CZ268">
            <v>492</v>
          </cell>
          <cell r="DA268">
            <v>342</v>
          </cell>
          <cell r="DB268">
            <v>192</v>
          </cell>
          <cell r="DC268">
            <v>42</v>
          </cell>
          <cell r="DD268">
            <v>0</v>
          </cell>
          <cell r="DE268">
            <v>0</v>
          </cell>
          <cell r="DF268">
            <v>0</v>
          </cell>
          <cell r="DG268">
            <v>0</v>
          </cell>
          <cell r="DH268">
            <v>0</v>
          </cell>
          <cell r="DI268">
            <v>0</v>
          </cell>
          <cell r="DJ268">
            <v>0</v>
          </cell>
          <cell r="DK268">
            <v>0</v>
          </cell>
          <cell r="DL268">
            <v>0</v>
          </cell>
          <cell r="DM268">
            <v>0</v>
          </cell>
          <cell r="DN268">
            <v>0</v>
          </cell>
          <cell r="DO268">
            <v>0</v>
          </cell>
          <cell r="DP268">
            <v>0</v>
          </cell>
          <cell r="DQ268">
            <v>0</v>
          </cell>
          <cell r="DR268">
            <v>0</v>
          </cell>
          <cell r="DS268">
            <v>0</v>
          </cell>
          <cell r="DT268">
            <v>0</v>
          </cell>
          <cell r="DU268">
            <v>0</v>
          </cell>
          <cell r="DV268">
            <v>0</v>
          </cell>
          <cell r="DW268">
            <v>0</v>
          </cell>
          <cell r="DX268">
            <v>0</v>
          </cell>
          <cell r="DY268">
            <v>0</v>
          </cell>
          <cell r="DZ268">
            <v>0</v>
          </cell>
          <cell r="EA268">
            <v>0</v>
          </cell>
          <cell r="EB268">
            <v>0</v>
          </cell>
          <cell r="EC268">
            <v>0</v>
          </cell>
          <cell r="ED268">
            <v>0</v>
          </cell>
          <cell r="EE268">
            <v>0</v>
          </cell>
          <cell r="EF268">
            <v>0</v>
          </cell>
          <cell r="EG268">
            <v>0</v>
          </cell>
          <cell r="EH268">
            <v>0</v>
          </cell>
          <cell r="EI268">
            <v>0</v>
          </cell>
          <cell r="EJ268">
            <v>0</v>
          </cell>
          <cell r="EK268">
            <v>0</v>
          </cell>
          <cell r="EL268">
            <v>0</v>
          </cell>
          <cell r="EM268">
            <v>0</v>
          </cell>
          <cell r="EN268">
            <v>0</v>
          </cell>
          <cell r="EO268">
            <v>0</v>
          </cell>
          <cell r="EP268">
            <v>0</v>
          </cell>
          <cell r="EQ268">
            <v>0</v>
          </cell>
          <cell r="ER268">
            <v>0</v>
          </cell>
          <cell r="ES268">
            <v>0</v>
          </cell>
          <cell r="ET268">
            <v>0</v>
          </cell>
          <cell r="EU268">
            <v>0</v>
          </cell>
          <cell r="EV268">
            <v>0</v>
          </cell>
          <cell r="EW268">
            <v>0</v>
          </cell>
          <cell r="EX268">
            <v>0</v>
          </cell>
          <cell r="EY268">
            <v>0</v>
          </cell>
          <cell r="EZ268">
            <v>0</v>
          </cell>
          <cell r="FA268">
            <v>0</v>
          </cell>
          <cell r="FB268">
            <v>0</v>
          </cell>
          <cell r="FC268">
            <v>0</v>
          </cell>
          <cell r="FD268">
            <v>0</v>
          </cell>
          <cell r="FE268">
            <v>0</v>
          </cell>
          <cell r="FF268">
            <v>0</v>
          </cell>
          <cell r="FG268">
            <v>0</v>
          </cell>
          <cell r="FH268">
            <v>0</v>
          </cell>
          <cell r="FI268">
            <v>0</v>
          </cell>
          <cell r="FJ268">
            <v>0</v>
          </cell>
          <cell r="FK268">
            <v>0</v>
          </cell>
          <cell r="FL268">
            <v>0</v>
          </cell>
          <cell r="FM268">
            <v>0</v>
          </cell>
          <cell r="FN268">
            <v>0</v>
          </cell>
          <cell r="FO268">
            <v>0</v>
          </cell>
          <cell r="FP268">
            <v>0</v>
          </cell>
          <cell r="FQ268">
            <v>0</v>
          </cell>
          <cell r="FR268">
            <v>0</v>
          </cell>
          <cell r="FS268">
            <v>0</v>
          </cell>
          <cell r="FT268">
            <v>0</v>
          </cell>
          <cell r="FU268">
            <v>0</v>
          </cell>
          <cell r="FV268">
            <v>0</v>
          </cell>
          <cell r="FW268">
            <v>0</v>
          </cell>
          <cell r="FX268">
            <v>0</v>
          </cell>
          <cell r="FY268">
            <v>0</v>
          </cell>
          <cell r="FZ268">
            <v>0</v>
          </cell>
          <cell r="GA268">
            <v>0</v>
          </cell>
          <cell r="GB268">
            <v>0</v>
          </cell>
          <cell r="GC268">
            <v>0</v>
          </cell>
          <cell r="GD268">
            <v>0</v>
          </cell>
          <cell r="GE268">
            <v>0</v>
          </cell>
          <cell r="GF268">
            <v>0</v>
          </cell>
          <cell r="GG268">
            <v>0</v>
          </cell>
          <cell r="GH268">
            <v>0</v>
          </cell>
          <cell r="GI268">
            <v>0</v>
          </cell>
          <cell r="GJ268">
            <v>0</v>
          </cell>
          <cell r="GK268">
            <v>0</v>
          </cell>
          <cell r="GL268">
            <v>0</v>
          </cell>
          <cell r="GM268">
            <v>0</v>
          </cell>
          <cell r="GN268">
            <v>0</v>
          </cell>
          <cell r="GO268">
            <v>0</v>
          </cell>
          <cell r="GP268">
            <v>0</v>
          </cell>
          <cell r="GQ268">
            <v>0</v>
          </cell>
          <cell r="GR268">
            <v>0</v>
          </cell>
          <cell r="GS268">
            <v>0</v>
          </cell>
          <cell r="GT268">
            <v>0</v>
          </cell>
          <cell r="GU268">
            <v>0</v>
          </cell>
          <cell r="GV268">
            <v>0</v>
          </cell>
          <cell r="GW268">
            <v>0</v>
          </cell>
          <cell r="GX268">
            <v>0</v>
          </cell>
          <cell r="GY268">
            <v>0</v>
          </cell>
          <cell r="GZ268">
            <v>0</v>
          </cell>
          <cell r="HA268">
            <v>0</v>
          </cell>
          <cell r="HB268">
            <v>0</v>
          </cell>
          <cell r="HC268">
            <v>0</v>
          </cell>
          <cell r="HD268">
            <v>0</v>
          </cell>
          <cell r="HE268">
            <v>0</v>
          </cell>
          <cell r="HF268">
            <v>0</v>
          </cell>
        </row>
        <row r="275">
          <cell r="N275">
            <v>495</v>
          </cell>
          <cell r="O275">
            <v>495</v>
          </cell>
          <cell r="P275">
            <v>495</v>
          </cell>
          <cell r="Q275">
            <v>495</v>
          </cell>
          <cell r="R275">
            <v>495</v>
          </cell>
          <cell r="S275">
            <v>495</v>
          </cell>
          <cell r="T275">
            <v>495</v>
          </cell>
          <cell r="U275">
            <v>495</v>
          </cell>
          <cell r="V275">
            <v>495</v>
          </cell>
          <cell r="W275">
            <v>495</v>
          </cell>
          <cell r="X275">
            <v>495</v>
          </cell>
          <cell r="Y275">
            <v>495</v>
          </cell>
          <cell r="Z275">
            <v>495</v>
          </cell>
          <cell r="AA275">
            <v>495</v>
          </cell>
          <cell r="AB275">
            <v>495</v>
          </cell>
          <cell r="AC275">
            <v>495</v>
          </cell>
          <cell r="AD275">
            <v>495</v>
          </cell>
          <cell r="AE275">
            <v>495</v>
          </cell>
          <cell r="AF275">
            <v>495</v>
          </cell>
          <cell r="AG275">
            <v>495</v>
          </cell>
          <cell r="AH275">
            <v>495</v>
          </cell>
          <cell r="AI275">
            <v>495</v>
          </cell>
          <cell r="AJ275">
            <v>495</v>
          </cell>
          <cell r="AK275">
            <v>495</v>
          </cell>
          <cell r="AL275">
            <v>495</v>
          </cell>
          <cell r="AM275">
            <v>495</v>
          </cell>
          <cell r="AN275">
            <v>495</v>
          </cell>
          <cell r="AO275">
            <v>495</v>
          </cell>
          <cell r="AP275">
            <v>495</v>
          </cell>
          <cell r="AQ275">
            <v>495</v>
          </cell>
          <cell r="AR275">
            <v>495</v>
          </cell>
          <cell r="AS275">
            <v>495</v>
          </cell>
          <cell r="AT275">
            <v>495</v>
          </cell>
          <cell r="AU275">
            <v>495</v>
          </cell>
          <cell r="AV275">
            <v>495</v>
          </cell>
          <cell r="AW275">
            <v>495</v>
          </cell>
          <cell r="AX275">
            <v>495</v>
          </cell>
          <cell r="AY275">
            <v>495</v>
          </cell>
          <cell r="AZ275">
            <v>495</v>
          </cell>
          <cell r="BA275">
            <v>495</v>
          </cell>
          <cell r="BB275">
            <v>495</v>
          </cell>
          <cell r="BC275">
            <v>495</v>
          </cell>
          <cell r="BD275">
            <v>495</v>
          </cell>
          <cell r="BE275">
            <v>495</v>
          </cell>
          <cell r="BF275">
            <v>495</v>
          </cell>
          <cell r="BG275">
            <v>495</v>
          </cell>
          <cell r="BH275">
            <v>495</v>
          </cell>
          <cell r="BI275">
            <v>495</v>
          </cell>
          <cell r="BJ275">
            <v>495</v>
          </cell>
          <cell r="BK275">
            <v>495</v>
          </cell>
          <cell r="BL275">
            <v>495</v>
          </cell>
          <cell r="BM275">
            <v>495</v>
          </cell>
          <cell r="BN275">
            <v>495</v>
          </cell>
          <cell r="BO275">
            <v>495</v>
          </cell>
          <cell r="BP275">
            <v>495</v>
          </cell>
          <cell r="BQ275">
            <v>495</v>
          </cell>
          <cell r="BR275">
            <v>495</v>
          </cell>
          <cell r="BS275">
            <v>495</v>
          </cell>
          <cell r="BT275">
            <v>495</v>
          </cell>
          <cell r="BU275">
            <v>495</v>
          </cell>
          <cell r="BV275">
            <v>495</v>
          </cell>
          <cell r="BW275">
            <v>495</v>
          </cell>
          <cell r="BX275">
            <v>495</v>
          </cell>
          <cell r="BY275">
            <v>495</v>
          </cell>
          <cell r="BZ275">
            <v>495</v>
          </cell>
          <cell r="CA275">
            <v>495</v>
          </cell>
          <cell r="CB275">
            <v>495</v>
          </cell>
          <cell r="CC275">
            <v>495</v>
          </cell>
          <cell r="CD275">
            <v>495</v>
          </cell>
          <cell r="CE275">
            <v>495</v>
          </cell>
          <cell r="CF275">
            <v>495</v>
          </cell>
          <cell r="CG275">
            <v>495</v>
          </cell>
          <cell r="CH275">
            <v>495</v>
          </cell>
          <cell r="CI275">
            <v>495</v>
          </cell>
          <cell r="CJ275">
            <v>495</v>
          </cell>
          <cell r="CK275">
            <v>495</v>
          </cell>
          <cell r="CL275">
            <v>495</v>
          </cell>
          <cell r="CM275">
            <v>495</v>
          </cell>
          <cell r="CN275">
            <v>495</v>
          </cell>
          <cell r="CO275">
            <v>495</v>
          </cell>
          <cell r="CP275">
            <v>495</v>
          </cell>
          <cell r="CQ275">
            <v>495</v>
          </cell>
          <cell r="CR275">
            <v>495</v>
          </cell>
          <cell r="CS275">
            <v>495</v>
          </cell>
          <cell r="CT275">
            <v>495</v>
          </cell>
          <cell r="CU275">
            <v>495</v>
          </cell>
          <cell r="CV275">
            <v>495</v>
          </cell>
          <cell r="CW275">
            <v>495</v>
          </cell>
          <cell r="CX275">
            <v>495</v>
          </cell>
          <cell r="CY275">
            <v>495</v>
          </cell>
          <cell r="CZ275">
            <v>495</v>
          </cell>
          <cell r="DA275">
            <v>495</v>
          </cell>
          <cell r="DB275">
            <v>495</v>
          </cell>
          <cell r="DC275">
            <v>495</v>
          </cell>
          <cell r="DD275">
            <v>495</v>
          </cell>
          <cell r="DE275">
            <v>495</v>
          </cell>
          <cell r="DF275">
            <v>495</v>
          </cell>
          <cell r="DG275">
            <v>495</v>
          </cell>
          <cell r="DH275">
            <v>495</v>
          </cell>
          <cell r="DI275">
            <v>495</v>
          </cell>
          <cell r="DJ275">
            <v>495</v>
          </cell>
          <cell r="DK275">
            <v>495</v>
          </cell>
          <cell r="DL275">
            <v>495</v>
          </cell>
          <cell r="DM275">
            <v>0</v>
          </cell>
          <cell r="DN275">
            <v>0</v>
          </cell>
          <cell r="DO275">
            <v>0</v>
          </cell>
          <cell r="DP275">
            <v>0</v>
          </cell>
          <cell r="DQ275">
            <v>0</v>
          </cell>
          <cell r="DR275">
            <v>0</v>
          </cell>
          <cell r="DS275">
            <v>0</v>
          </cell>
          <cell r="DT275">
            <v>0</v>
          </cell>
          <cell r="DU275">
            <v>0</v>
          </cell>
          <cell r="DV275">
            <v>0</v>
          </cell>
          <cell r="DW275">
            <v>0</v>
          </cell>
          <cell r="DX275">
            <v>0</v>
          </cell>
          <cell r="DY275">
            <v>0</v>
          </cell>
          <cell r="DZ275">
            <v>0</v>
          </cell>
          <cell r="EA275">
            <v>0</v>
          </cell>
          <cell r="EB275">
            <v>0</v>
          </cell>
          <cell r="EC275">
            <v>0</v>
          </cell>
          <cell r="ED275">
            <v>0</v>
          </cell>
          <cell r="EE275">
            <v>0</v>
          </cell>
          <cell r="EF275">
            <v>0</v>
          </cell>
          <cell r="EG275">
            <v>0</v>
          </cell>
          <cell r="EH275">
            <v>0</v>
          </cell>
          <cell r="EI275">
            <v>0</v>
          </cell>
          <cell r="EJ275">
            <v>0</v>
          </cell>
          <cell r="EK275">
            <v>0</v>
          </cell>
          <cell r="EL275">
            <v>0</v>
          </cell>
          <cell r="EM275">
            <v>0</v>
          </cell>
          <cell r="EN275">
            <v>0</v>
          </cell>
          <cell r="EO275">
            <v>0</v>
          </cell>
          <cell r="EP275">
            <v>0</v>
          </cell>
          <cell r="EQ275">
            <v>0</v>
          </cell>
          <cell r="ER275">
            <v>0</v>
          </cell>
          <cell r="ES275">
            <v>0</v>
          </cell>
          <cell r="ET275">
            <v>0</v>
          </cell>
          <cell r="EU275">
            <v>0</v>
          </cell>
          <cell r="EV275">
            <v>0</v>
          </cell>
          <cell r="EW275">
            <v>0</v>
          </cell>
          <cell r="EX275">
            <v>0</v>
          </cell>
          <cell r="EY275">
            <v>0</v>
          </cell>
          <cell r="EZ275">
            <v>0</v>
          </cell>
          <cell r="FA275">
            <v>0</v>
          </cell>
          <cell r="FB275">
            <v>0</v>
          </cell>
          <cell r="FC275">
            <v>0</v>
          </cell>
          <cell r="FD275">
            <v>0</v>
          </cell>
          <cell r="FE275">
            <v>0</v>
          </cell>
          <cell r="FF275">
            <v>0</v>
          </cell>
          <cell r="FG275">
            <v>0</v>
          </cell>
          <cell r="FH275">
            <v>0</v>
          </cell>
          <cell r="FI275">
            <v>0</v>
          </cell>
          <cell r="FJ275">
            <v>0</v>
          </cell>
          <cell r="FK275">
            <v>0</v>
          </cell>
          <cell r="FL275">
            <v>0</v>
          </cell>
          <cell r="FM275">
            <v>0</v>
          </cell>
          <cell r="FN275">
            <v>0</v>
          </cell>
          <cell r="FO275">
            <v>0</v>
          </cell>
          <cell r="FP275">
            <v>0</v>
          </cell>
          <cell r="FQ275">
            <v>0</v>
          </cell>
          <cell r="FR275">
            <v>0</v>
          </cell>
          <cell r="FS275">
            <v>0</v>
          </cell>
          <cell r="FT275">
            <v>0</v>
          </cell>
          <cell r="FU275">
            <v>0</v>
          </cell>
          <cell r="FV275">
            <v>0</v>
          </cell>
          <cell r="FW275">
            <v>0</v>
          </cell>
          <cell r="FX275">
            <v>0</v>
          </cell>
          <cell r="FY275">
            <v>0</v>
          </cell>
          <cell r="FZ275">
            <v>0</v>
          </cell>
          <cell r="GA275">
            <v>0</v>
          </cell>
          <cell r="GB275">
            <v>0</v>
          </cell>
          <cell r="GC275">
            <v>0</v>
          </cell>
          <cell r="GD275">
            <v>0</v>
          </cell>
          <cell r="GE275">
            <v>0</v>
          </cell>
          <cell r="GF275">
            <v>0</v>
          </cell>
          <cell r="GG275">
            <v>0</v>
          </cell>
          <cell r="GH275">
            <v>0</v>
          </cell>
          <cell r="GI275">
            <v>0</v>
          </cell>
          <cell r="GJ275">
            <v>0</v>
          </cell>
          <cell r="GK275">
            <v>0</v>
          </cell>
          <cell r="GL275">
            <v>0</v>
          </cell>
          <cell r="GM275">
            <v>0</v>
          </cell>
          <cell r="GN275">
            <v>0</v>
          </cell>
          <cell r="GO275">
            <v>0</v>
          </cell>
          <cell r="GP275">
            <v>0</v>
          </cell>
          <cell r="GQ275">
            <v>0</v>
          </cell>
          <cell r="GR275">
            <v>0</v>
          </cell>
          <cell r="GS275">
            <v>0</v>
          </cell>
          <cell r="GT275">
            <v>0</v>
          </cell>
          <cell r="GU275">
            <v>0</v>
          </cell>
          <cell r="GV275">
            <v>0</v>
          </cell>
          <cell r="GW275">
            <v>0</v>
          </cell>
          <cell r="GX275">
            <v>0</v>
          </cell>
          <cell r="GY275">
            <v>0</v>
          </cell>
          <cell r="GZ275">
            <v>0</v>
          </cell>
          <cell r="HA275">
            <v>0</v>
          </cell>
          <cell r="HB275">
            <v>0</v>
          </cell>
          <cell r="HC275">
            <v>0</v>
          </cell>
          <cell r="HD275">
            <v>0</v>
          </cell>
          <cell r="HE275">
            <v>0</v>
          </cell>
          <cell r="HF275">
            <v>0</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10">
          <cell r="D10" t="str">
            <v>Yes</v>
          </cell>
          <cell r="F10">
            <v>16</v>
          </cell>
          <cell r="H10">
            <v>0</v>
          </cell>
        </row>
        <row r="11">
          <cell r="B11">
            <v>2020</v>
          </cell>
          <cell r="D11" t="str">
            <v>No</v>
          </cell>
          <cell r="F11">
            <v>17</v>
          </cell>
          <cell r="H11">
            <v>1</v>
          </cell>
        </row>
        <row r="12">
          <cell r="B12">
            <v>2021</v>
          </cell>
          <cell r="F12">
            <v>18</v>
          </cell>
          <cell r="H12">
            <v>2</v>
          </cell>
        </row>
        <row r="13">
          <cell r="B13">
            <v>2022</v>
          </cell>
          <cell r="F13">
            <v>19</v>
          </cell>
          <cell r="H13">
            <v>3</v>
          </cell>
        </row>
        <row r="14">
          <cell r="F14">
            <v>20</v>
          </cell>
          <cell r="H14">
            <v>4</v>
          </cell>
        </row>
        <row r="15">
          <cell r="D15" t="str">
            <v>male</v>
          </cell>
          <cell r="F15">
            <v>21</v>
          </cell>
          <cell r="H15">
            <v>5</v>
          </cell>
        </row>
        <row r="16">
          <cell r="D16" t="str">
            <v>female</v>
          </cell>
          <cell r="F16">
            <v>22</v>
          </cell>
          <cell r="H16">
            <v>6</v>
          </cell>
        </row>
        <row r="17">
          <cell r="F17">
            <v>23</v>
          </cell>
          <cell r="H17">
            <v>7</v>
          </cell>
        </row>
        <row r="18">
          <cell r="F18">
            <v>24</v>
          </cell>
          <cell r="H18">
            <v>8</v>
          </cell>
        </row>
        <row r="19">
          <cell r="F19">
            <v>25</v>
          </cell>
          <cell r="H19">
            <v>9</v>
          </cell>
        </row>
        <row r="20">
          <cell r="F20">
            <v>26</v>
          </cell>
          <cell r="H20">
            <v>10</v>
          </cell>
        </row>
        <row r="21">
          <cell r="F21">
            <v>27</v>
          </cell>
          <cell r="H21">
            <v>11</v>
          </cell>
        </row>
        <row r="22">
          <cell r="F22">
            <v>28</v>
          </cell>
          <cell r="H22">
            <v>12</v>
          </cell>
        </row>
        <row r="23">
          <cell r="F23">
            <v>29</v>
          </cell>
          <cell r="H23">
            <v>13</v>
          </cell>
        </row>
        <row r="24">
          <cell r="F24">
            <v>30</v>
          </cell>
          <cell r="H24">
            <v>14</v>
          </cell>
        </row>
        <row r="25">
          <cell r="F25">
            <v>31</v>
          </cell>
          <cell r="H25">
            <v>15</v>
          </cell>
        </row>
        <row r="26">
          <cell r="F26">
            <v>32</v>
          </cell>
          <cell r="H26">
            <v>16</v>
          </cell>
        </row>
        <row r="27">
          <cell r="F27">
            <v>33</v>
          </cell>
          <cell r="H27">
            <v>17</v>
          </cell>
        </row>
        <row r="28">
          <cell r="F28">
            <v>34</v>
          </cell>
          <cell r="H28">
            <v>18</v>
          </cell>
        </row>
        <row r="29">
          <cell r="F29">
            <v>35</v>
          </cell>
          <cell r="H29">
            <v>19</v>
          </cell>
        </row>
        <row r="30">
          <cell r="F30">
            <v>36</v>
          </cell>
          <cell r="H30">
            <v>20</v>
          </cell>
        </row>
        <row r="31">
          <cell r="F31">
            <v>37</v>
          </cell>
          <cell r="H31">
            <v>21</v>
          </cell>
        </row>
        <row r="32">
          <cell r="F32">
            <v>38</v>
          </cell>
          <cell r="H32">
            <v>22</v>
          </cell>
        </row>
        <row r="33">
          <cell r="F33">
            <v>39</v>
          </cell>
          <cell r="H33">
            <v>23</v>
          </cell>
        </row>
        <row r="34">
          <cell r="F34">
            <v>40</v>
          </cell>
        </row>
        <row r="35">
          <cell r="F35">
            <v>41</v>
          </cell>
        </row>
        <row r="36">
          <cell r="F36">
            <v>42</v>
          </cell>
        </row>
        <row r="37">
          <cell r="F37">
            <v>43</v>
          </cell>
        </row>
        <row r="38">
          <cell r="F38">
            <v>44</v>
          </cell>
        </row>
        <row r="39">
          <cell r="F39">
            <v>45</v>
          </cell>
        </row>
        <row r="40">
          <cell r="F40">
            <v>46</v>
          </cell>
        </row>
        <row r="41">
          <cell r="F41">
            <v>47</v>
          </cell>
        </row>
        <row r="42">
          <cell r="F42">
            <v>48</v>
          </cell>
        </row>
        <row r="43">
          <cell r="F43">
            <v>49</v>
          </cell>
        </row>
        <row r="44">
          <cell r="F44">
            <v>50</v>
          </cell>
        </row>
        <row r="45">
          <cell r="F45">
            <v>51</v>
          </cell>
        </row>
        <row r="46">
          <cell r="F46">
            <v>52</v>
          </cell>
        </row>
        <row r="47">
          <cell r="F47">
            <v>53</v>
          </cell>
        </row>
        <row r="48">
          <cell r="F48">
            <v>54</v>
          </cell>
        </row>
        <row r="49">
          <cell r="F49">
            <v>55</v>
          </cell>
        </row>
        <row r="50">
          <cell r="F50">
            <v>56</v>
          </cell>
        </row>
        <row r="51">
          <cell r="F51">
            <v>57</v>
          </cell>
        </row>
        <row r="52">
          <cell r="F52">
            <v>58</v>
          </cell>
        </row>
        <row r="53">
          <cell r="F53">
            <v>59</v>
          </cell>
        </row>
        <row r="54">
          <cell r="F54">
            <v>60</v>
          </cell>
        </row>
        <row r="55">
          <cell r="F55">
            <v>61</v>
          </cell>
        </row>
        <row r="56">
          <cell r="F56">
            <v>62</v>
          </cell>
        </row>
        <row r="57">
          <cell r="F57">
            <v>63</v>
          </cell>
        </row>
        <row r="58">
          <cell r="F58">
            <v>64</v>
          </cell>
        </row>
        <row r="59">
          <cell r="F59">
            <v>65</v>
          </cell>
        </row>
      </sheetData>
      <sheetData sheetId="41"/>
      <sheetData sheetId="42"/>
      <sheetData sheetId="43"/>
      <sheetData sheetId="4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C64044-41CD-4382-95EC-0E3EED3B60E2}" name="CHIP_Factors" displayName="CHIP_Factors" ref="A1:R76" totalsRowShown="0">
  <autoFilter ref="A1:R76" xr:uid="{B5C64044-41CD-4382-95EC-0E3EED3B60E2}"/>
  <tableColumns count="18">
    <tableColumn id="1" xr3:uid="{9F80C3B1-B447-443E-A095-03232407A2DA}" name="State"/>
    <tableColumn id="2" xr3:uid="{C5B44858-3549-49AA-867F-E1C3754D46C6}" name="CHIP Name"/>
    <tableColumn id="18" xr3:uid="{3DBCAE68-2BE3-4BBD-AA76-E00C07EA4B89}" name="Family Size" dataDxfId="21"/>
    <tableColumn id="3" xr3:uid="{3DFBA6A5-38BD-4F04-AE73-755566F7817D}" name="Group"/>
    <tableColumn id="4" xr3:uid="{34583C68-AB2F-4BC0-9E4F-E4A5C3238142}" name="Group Name"/>
    <tableColumn id="5" xr3:uid="{A7FB9424-B871-4DE1-ADC0-FA54DF5C9391}" name="Factor"/>
    <tableColumn id="6" xr3:uid="{505EC29F-F6A3-475B-A426-D495299BC884}" name="Condition"/>
    <tableColumn id="7" xr3:uid="{23CC5846-2CAE-4B2E-B65C-42E8C26B29AE}" name="Comment"/>
    <tableColumn id="8" xr3:uid="{E9048624-7ACC-4FBB-A3BC-4291397F2108}" name="2018" dataDxfId="26"/>
    <tableColumn id="9" xr3:uid="{AD28897F-524C-4100-9932-A1C3AB9A2CEF}" name="Note 2018"/>
    <tableColumn id="10" xr3:uid="{3A9969B7-DCFD-4DAC-8C69-DD25E219781D}" name="2019" dataDxfId="25"/>
    <tableColumn id="11" xr3:uid="{7A0964BD-7133-4DDA-8605-87AF89563169}" name="Note 2019"/>
    <tableColumn id="12" xr3:uid="{FFB89AE4-E103-45AB-83B8-A89F75E5A6FF}" name="2020" dataDxfId="24"/>
    <tableColumn id="13" xr3:uid="{EDC32E20-0BAE-4FC1-9E78-EA66700CF36B}" name="Note 2020"/>
    <tableColumn id="14" xr3:uid="{19594CBD-BD31-4369-AFD8-D2706D6F1DE1}" name="2021" dataDxfId="23"/>
    <tableColumn id="15" xr3:uid="{5A7BB65D-0B0F-4668-B2B7-3D0F8D390F47}" name="Note 2021"/>
    <tableColumn id="17" xr3:uid="{142F0A72-5E21-4637-A07C-C45D99E728C9}" name="2022" dataDxfId="22"/>
    <tableColumn id="16" xr3:uid="{BCDEC1EF-FBFB-4608-8596-A417EAD8BC3E}" name="Note 20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589376-2A5A-46D7-9964-E9A53623DBBC}" name="CHIP_Factors4" displayName="CHIP_Factors4" ref="A1:R91" totalsRowShown="0">
  <autoFilter ref="A1:R91" xr:uid="{B5C64044-41CD-4382-95EC-0E3EED3B60E2}"/>
  <tableColumns count="18">
    <tableColumn id="1" xr3:uid="{CA41BB90-8792-41AB-A3E5-7DE30CFC35F2}" name="State"/>
    <tableColumn id="2" xr3:uid="{0BCE5CAB-13A9-44F6-A005-D4E1C84329F9}" name="CHIP Name"/>
    <tableColumn id="18" xr3:uid="{7CCEC3F4-39CD-48EF-8025-2BA4490EAF12}" name="Family Size" dataDxfId="5"/>
    <tableColumn id="3" xr3:uid="{9075D94C-8470-4C63-B264-4AE98F67FD2F}" name="Group"/>
    <tableColumn id="4" xr3:uid="{D9099F21-A171-4603-8334-063682D7288E}" name="Group Name"/>
    <tableColumn id="5" xr3:uid="{675D7E90-0A3B-4C03-B9EF-04DB94CC40D4}" name="Factor"/>
    <tableColumn id="6" xr3:uid="{F093E15B-3282-40FB-AC85-A25BD5F33509}" name="Condition"/>
    <tableColumn id="7" xr3:uid="{3CDD2715-CF9C-4EAF-888C-6E226ABC2FFD}" name="Comment"/>
    <tableColumn id="8" xr3:uid="{004B9AE6-C7D9-4D8F-94EC-AA1F4E08E6A8}" name="2018" dataDxfId="4"/>
    <tableColumn id="9" xr3:uid="{0FDE1BFB-027F-40FD-928F-3DB00728CB50}" name="Note 2018"/>
    <tableColumn id="10" xr3:uid="{6F9FA7F4-8FDC-4E7D-A43A-423AA3EAC4DF}" name="2019" dataDxfId="3"/>
    <tableColumn id="11" xr3:uid="{35AD6568-5BC4-4805-957B-F7840C67DD13}" name="Note 2019"/>
    <tableColumn id="12" xr3:uid="{931E64C5-1919-42DD-B896-91624034C6A8}" name="2020" dataDxfId="2"/>
    <tableColumn id="13" xr3:uid="{D62D1B4E-ED87-4EE1-8E44-344D65345201}" name="Note 2020"/>
    <tableColumn id="14" xr3:uid="{C3223630-859D-4BD6-94A8-946C1ABDC1C1}" name="2021" dataDxfId="1"/>
    <tableColumn id="15" xr3:uid="{BB57F1DA-B521-4880-A952-611E3945A5DD}" name="Note 2021"/>
    <tableColumn id="17" xr3:uid="{B80C6425-5C19-4946-A8F9-C6AE2E887B49}" name="2022" dataDxfId="0"/>
    <tableColumn id="16" xr3:uid="{720C03B6-BAFE-481A-A25E-6C1DDC53EFFE}" name="Note 202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CB3023-32AF-4AA2-BAC9-AB041D1826CF}" name="FPIG" displayName="FPIG" ref="C18:Q51" totalsRowShown="0" headerRowDxfId="20">
  <autoFilter ref="C18:Q51" xr:uid="{1E852AFA-38DA-401A-A434-33DC37BE104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F430A17A-4D8A-4D1B-9410-D592530231E9}" name="State"/>
    <tableColumn id="2" xr3:uid="{4B231B6C-AFAA-4313-8CE0-C6F1594B9DE3}" name="Persons in Family/Household" dataDxfId="19"/>
    <tableColumn id="3" xr3:uid="{39FB4B5A-F605-432C-A5F2-188FC8A5B830}" name="2011" dataDxfId="18"/>
    <tableColumn id="4" xr3:uid="{4F1E7A8A-696A-4A98-8A00-DCA7B1565778}" name="2012" dataDxfId="17"/>
    <tableColumn id="5" xr3:uid="{3A867479-62F5-4DDE-9D56-D6FD2C2944F2}" name="2013" dataDxfId="16"/>
    <tableColumn id="6" xr3:uid="{80E2D292-CCFB-4F4F-8D35-14F137D699C8}" name="2014" dataDxfId="15"/>
    <tableColumn id="7" xr3:uid="{4424981A-D27A-4488-816E-9F549A8095DD}" name="2015" dataDxfId="14"/>
    <tableColumn id="8" xr3:uid="{7CBAC735-3A8A-4BC3-A83A-38D067A46377}" name="2016" dataDxfId="13"/>
    <tableColumn id="9" xr3:uid="{276C13B6-AA03-4056-B6BA-670BD1F58B9B}" name="2017" dataDxfId="12"/>
    <tableColumn id="10" xr3:uid="{77CA4863-3F0D-4CB4-880D-C34485A06F9F}" name="2018" dataDxfId="11"/>
    <tableColumn id="11" xr3:uid="{56CE34AA-8040-49BB-87DD-20AFEE0CDC9C}" name="2019" dataDxfId="10"/>
    <tableColumn id="12" xr3:uid="{2A9A9C15-CBA0-44C6-851F-32F9C8F689B5}" name="2020" dataDxfId="9"/>
    <tableColumn id="13" xr3:uid="{3118493F-5601-49DE-B653-62898C0BBC61}" name="2021" dataDxfId="8"/>
    <tableColumn id="14" xr3:uid="{715755E4-ED7C-44BA-948D-5741E61EC2D7}" name="2022" dataDxfId="7"/>
    <tableColumn id="15" xr3:uid="{DDC02257-EBE2-4310-BC3F-324EF5615D17}" name="2023"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federalregister.gov/documents/2020/01/17/2020-00858/annual-update-of-the-hhs-poverty-guidelines" TargetMode="External"/><Relationship Id="rId1" Type="http://schemas.openxmlformats.org/officeDocument/2006/relationships/hyperlink" Target="https://aspe.hhs.gov/poverty-guidelines" TargetMode="Externa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selection activeCell="C3" sqref="C3:C38"/>
    </sheetView>
  </sheetViews>
  <sheetFormatPr defaultRowHeight="13.2" x14ac:dyDescent="0.25"/>
  <cols>
    <col min="1" max="1" width="20.88671875" customWidth="1"/>
    <col min="2" max="2" width="25.5546875" customWidth="1"/>
    <col min="3" max="3" width="33.77734375" customWidth="1"/>
    <col min="4" max="4" width="30.21875" customWidth="1"/>
    <col min="5" max="5" width="3.33203125" customWidth="1"/>
  </cols>
  <sheetData>
    <row r="1" spans="1:4" ht="55.5" customHeight="1" x14ac:dyDescent="0.25">
      <c r="A1" s="10" t="s">
        <v>0</v>
      </c>
      <c r="B1" s="11"/>
      <c r="C1" s="11"/>
      <c r="D1" s="12"/>
    </row>
    <row r="2" spans="1:4" ht="16.5" customHeight="1" x14ac:dyDescent="0.25">
      <c r="A2" s="1" t="s">
        <v>1</v>
      </c>
      <c r="B2" s="1" t="s">
        <v>2</v>
      </c>
      <c r="C2" s="2" t="s">
        <v>3</v>
      </c>
      <c r="D2" s="1" t="s">
        <v>4</v>
      </c>
    </row>
    <row r="3" spans="1:4" ht="14.25" customHeight="1" x14ac:dyDescent="0.25">
      <c r="A3" s="3">
        <v>1</v>
      </c>
      <c r="B3" s="4" t="s">
        <v>5</v>
      </c>
      <c r="C3" s="5" t="s">
        <v>6</v>
      </c>
      <c r="D3" s="6">
        <v>15</v>
      </c>
    </row>
    <row r="4" spans="1:4" ht="14.25" customHeight="1" x14ac:dyDescent="0.25">
      <c r="A4" s="3">
        <v>1</v>
      </c>
      <c r="B4" s="4" t="s">
        <v>7</v>
      </c>
      <c r="C4" s="5" t="s">
        <v>8</v>
      </c>
      <c r="D4" s="6">
        <v>48</v>
      </c>
    </row>
    <row r="5" spans="1:4" ht="14.25" customHeight="1" x14ac:dyDescent="0.25">
      <c r="A5" s="3">
        <v>1</v>
      </c>
      <c r="B5" s="4" t="s">
        <v>9</v>
      </c>
      <c r="C5" s="7" t="s">
        <v>10</v>
      </c>
      <c r="D5" s="6">
        <v>117</v>
      </c>
    </row>
    <row r="6" spans="1:4" ht="14.25" customHeight="1" x14ac:dyDescent="0.25">
      <c r="A6" s="3">
        <v>2</v>
      </c>
      <c r="B6" s="4" t="s">
        <v>5</v>
      </c>
      <c r="C6" s="5" t="s">
        <v>11</v>
      </c>
      <c r="D6" s="6">
        <v>20</v>
      </c>
    </row>
    <row r="7" spans="1:4" ht="14.25" customHeight="1" x14ac:dyDescent="0.25">
      <c r="A7" s="3">
        <v>2</v>
      </c>
      <c r="B7" s="4" t="s">
        <v>7</v>
      </c>
      <c r="C7" s="5" t="s">
        <v>12</v>
      </c>
      <c r="D7" s="6">
        <v>65</v>
      </c>
    </row>
    <row r="8" spans="1:4" ht="14.25" customHeight="1" x14ac:dyDescent="0.25">
      <c r="A8" s="3">
        <v>2</v>
      </c>
      <c r="B8" s="4" t="s">
        <v>9</v>
      </c>
      <c r="C8" s="5" t="s">
        <v>13</v>
      </c>
      <c r="D8" s="6">
        <v>159</v>
      </c>
    </row>
    <row r="9" spans="1:4" ht="14.25" customHeight="1" x14ac:dyDescent="0.25">
      <c r="A9" s="3">
        <v>3</v>
      </c>
      <c r="B9" s="4" t="s">
        <v>5</v>
      </c>
      <c r="C9" s="5" t="s">
        <v>14</v>
      </c>
      <c r="D9" s="6">
        <v>25</v>
      </c>
    </row>
    <row r="10" spans="1:4" ht="14.25" customHeight="1" x14ac:dyDescent="0.25">
      <c r="A10" s="3">
        <v>3</v>
      </c>
      <c r="B10" s="4" t="s">
        <v>7</v>
      </c>
      <c r="C10" s="5" t="s">
        <v>15</v>
      </c>
      <c r="D10" s="6">
        <v>82</v>
      </c>
    </row>
    <row r="11" spans="1:4" ht="14.25" customHeight="1" x14ac:dyDescent="0.25">
      <c r="A11" s="3">
        <v>3</v>
      </c>
      <c r="B11" s="4" t="s">
        <v>9</v>
      </c>
      <c r="C11" s="5" t="s">
        <v>16</v>
      </c>
      <c r="D11" s="6">
        <v>200</v>
      </c>
    </row>
    <row r="12" spans="1:4" ht="14.25" customHeight="1" x14ac:dyDescent="0.25">
      <c r="A12" s="3">
        <v>4</v>
      </c>
      <c r="B12" s="4" t="s">
        <v>5</v>
      </c>
      <c r="C12" s="7" t="s">
        <v>17</v>
      </c>
      <c r="D12" s="6">
        <v>30</v>
      </c>
    </row>
    <row r="13" spans="1:4" ht="14.25" customHeight="1" x14ac:dyDescent="0.25">
      <c r="A13" s="3">
        <v>4</v>
      </c>
      <c r="B13" s="4" t="s">
        <v>7</v>
      </c>
      <c r="C13" s="5" t="s">
        <v>18</v>
      </c>
      <c r="D13" s="6">
        <v>99</v>
      </c>
    </row>
    <row r="14" spans="1:4" ht="14.25" customHeight="1" x14ac:dyDescent="0.25">
      <c r="A14" s="3">
        <v>4</v>
      </c>
      <c r="B14" s="4" t="s">
        <v>9</v>
      </c>
      <c r="C14" s="5" t="s">
        <v>19</v>
      </c>
      <c r="D14" s="6">
        <v>241</v>
      </c>
    </row>
    <row r="15" spans="1:4" ht="14.25" customHeight="1" x14ac:dyDescent="0.25">
      <c r="A15" s="3">
        <v>5</v>
      </c>
      <c r="B15" s="4" t="s">
        <v>5</v>
      </c>
      <c r="C15" s="5" t="s">
        <v>20</v>
      </c>
      <c r="D15" s="6">
        <v>35</v>
      </c>
    </row>
    <row r="16" spans="1:4" ht="14.25" customHeight="1" x14ac:dyDescent="0.25">
      <c r="A16" s="3">
        <v>5</v>
      </c>
      <c r="B16" s="4" t="s">
        <v>7</v>
      </c>
      <c r="C16" s="5" t="s">
        <v>21</v>
      </c>
      <c r="D16" s="6">
        <v>115</v>
      </c>
    </row>
    <row r="17" spans="1:4" ht="14.25" customHeight="1" x14ac:dyDescent="0.25">
      <c r="A17" s="3">
        <v>5</v>
      </c>
      <c r="B17" s="4" t="s">
        <v>9</v>
      </c>
      <c r="C17" s="5" t="s">
        <v>22</v>
      </c>
      <c r="D17" s="6">
        <v>283</v>
      </c>
    </row>
    <row r="18" spans="1:4" ht="14.25" customHeight="1" x14ac:dyDescent="0.25">
      <c r="A18" s="3">
        <v>6</v>
      </c>
      <c r="B18" s="4" t="s">
        <v>5</v>
      </c>
      <c r="C18" s="5" t="s">
        <v>23</v>
      </c>
      <c r="D18" s="6">
        <v>40</v>
      </c>
    </row>
    <row r="19" spans="1:4" ht="14.25" customHeight="1" x14ac:dyDescent="0.25">
      <c r="A19" s="3">
        <v>6</v>
      </c>
      <c r="B19" s="4" t="s">
        <v>7</v>
      </c>
      <c r="C19" s="5" t="s">
        <v>24</v>
      </c>
      <c r="D19" s="6">
        <v>132</v>
      </c>
    </row>
    <row r="20" spans="1:4" ht="14.25" customHeight="1" x14ac:dyDescent="0.25">
      <c r="A20" s="3">
        <v>6</v>
      </c>
      <c r="B20" s="4" t="s">
        <v>9</v>
      </c>
      <c r="C20" s="5" t="s">
        <v>25</v>
      </c>
      <c r="D20" s="6">
        <v>324</v>
      </c>
    </row>
    <row r="21" spans="1:4" ht="14.25" customHeight="1" x14ac:dyDescent="0.25">
      <c r="A21" s="3">
        <v>7</v>
      </c>
      <c r="B21" s="4" t="s">
        <v>5</v>
      </c>
      <c r="C21" s="5" t="s">
        <v>26</v>
      </c>
      <c r="D21" s="6">
        <v>46</v>
      </c>
    </row>
    <row r="22" spans="1:4" ht="14.25" customHeight="1" x14ac:dyDescent="0.25">
      <c r="A22" s="3">
        <v>7</v>
      </c>
      <c r="B22" s="4" t="s">
        <v>7</v>
      </c>
      <c r="C22" s="5" t="s">
        <v>27</v>
      </c>
      <c r="D22" s="6">
        <v>150</v>
      </c>
    </row>
    <row r="23" spans="1:4" ht="14.25" customHeight="1" x14ac:dyDescent="0.25">
      <c r="A23" s="3">
        <v>7</v>
      </c>
      <c r="B23" s="4" t="s">
        <v>9</v>
      </c>
      <c r="C23" s="5" t="s">
        <v>28</v>
      </c>
      <c r="D23" s="6">
        <v>366</v>
      </c>
    </row>
    <row r="24" spans="1:4" ht="14.25" customHeight="1" x14ac:dyDescent="0.25">
      <c r="A24" s="3">
        <v>8</v>
      </c>
      <c r="B24" s="4" t="s">
        <v>5</v>
      </c>
      <c r="C24" s="5" t="s">
        <v>29</v>
      </c>
      <c r="D24" s="6">
        <v>51</v>
      </c>
    </row>
    <row r="25" spans="1:4" ht="14.25" customHeight="1" x14ac:dyDescent="0.25">
      <c r="A25" s="3">
        <v>8</v>
      </c>
      <c r="B25" s="4" t="s">
        <v>7</v>
      </c>
      <c r="C25" s="5" t="s">
        <v>30</v>
      </c>
      <c r="D25" s="6">
        <v>167</v>
      </c>
    </row>
    <row r="26" spans="1:4" ht="14.25" customHeight="1" x14ac:dyDescent="0.25">
      <c r="A26" s="3">
        <v>8</v>
      </c>
      <c r="B26" s="4" t="s">
        <v>9</v>
      </c>
      <c r="C26" s="5" t="s">
        <v>31</v>
      </c>
      <c r="D26" s="6">
        <v>407</v>
      </c>
    </row>
    <row r="27" spans="1:4" ht="14.25" customHeight="1" x14ac:dyDescent="0.25">
      <c r="A27" s="3">
        <v>9</v>
      </c>
      <c r="B27" s="4" t="s">
        <v>5</v>
      </c>
      <c r="C27" s="5" t="s">
        <v>32</v>
      </c>
      <c r="D27" s="6">
        <v>56</v>
      </c>
    </row>
    <row r="28" spans="1:4" ht="14.25" customHeight="1" x14ac:dyDescent="0.25">
      <c r="A28" s="3">
        <v>9</v>
      </c>
      <c r="B28" s="4" t="s">
        <v>7</v>
      </c>
      <c r="C28" s="5" t="s">
        <v>33</v>
      </c>
      <c r="D28" s="6">
        <v>184</v>
      </c>
    </row>
    <row r="29" spans="1:4" ht="14.25" customHeight="1" x14ac:dyDescent="0.25">
      <c r="A29" s="3">
        <v>9</v>
      </c>
      <c r="B29" s="4" t="s">
        <v>9</v>
      </c>
      <c r="C29" s="5" t="s">
        <v>34</v>
      </c>
      <c r="D29" s="6">
        <v>449</v>
      </c>
    </row>
    <row r="30" spans="1:4" ht="14.25" customHeight="1" x14ac:dyDescent="0.25">
      <c r="A30" s="3">
        <v>10</v>
      </c>
      <c r="B30" s="4" t="s">
        <v>5</v>
      </c>
      <c r="C30" s="5" t="s">
        <v>35</v>
      </c>
      <c r="D30" s="6">
        <v>61</v>
      </c>
    </row>
    <row r="31" spans="1:4" ht="14.25" customHeight="1" x14ac:dyDescent="0.25">
      <c r="A31" s="3">
        <v>10</v>
      </c>
      <c r="B31" s="4" t="s">
        <v>7</v>
      </c>
      <c r="C31" s="5" t="s">
        <v>36</v>
      </c>
      <c r="D31" s="6">
        <v>200</v>
      </c>
    </row>
    <row r="32" spans="1:4" ht="14.25" customHeight="1" x14ac:dyDescent="0.25">
      <c r="A32" s="3">
        <v>10</v>
      </c>
      <c r="B32" s="4" t="s">
        <v>9</v>
      </c>
      <c r="C32" s="8" t="s">
        <v>37</v>
      </c>
      <c r="D32" s="6">
        <v>490</v>
      </c>
    </row>
    <row r="33" spans="1:5" ht="14.25" customHeight="1" x14ac:dyDescent="0.25">
      <c r="A33" s="3">
        <v>11</v>
      </c>
      <c r="B33" s="4" t="s">
        <v>5</v>
      </c>
      <c r="C33" s="5" t="s">
        <v>38</v>
      </c>
      <c r="D33" s="9">
        <v>66</v>
      </c>
    </row>
    <row r="34" spans="1:5" ht="14.25" customHeight="1" x14ac:dyDescent="0.25">
      <c r="A34" s="3">
        <v>11</v>
      </c>
      <c r="B34" s="4" t="s">
        <v>7</v>
      </c>
      <c r="C34" s="5" t="s">
        <v>39</v>
      </c>
      <c r="D34" s="9">
        <v>217</v>
      </c>
    </row>
    <row r="35" spans="1:5" ht="14.25" customHeight="1" x14ac:dyDescent="0.25">
      <c r="A35" s="3">
        <v>11</v>
      </c>
      <c r="B35" s="4" t="s">
        <v>9</v>
      </c>
      <c r="C35" s="8" t="s">
        <v>40</v>
      </c>
      <c r="D35" s="9">
        <v>532</v>
      </c>
    </row>
    <row r="36" spans="1:5" ht="14.25" customHeight="1" x14ac:dyDescent="0.25">
      <c r="A36" s="3">
        <v>12</v>
      </c>
      <c r="B36" s="4" t="s">
        <v>5</v>
      </c>
      <c r="C36" s="5" t="s">
        <v>41</v>
      </c>
      <c r="D36" s="9">
        <v>71</v>
      </c>
    </row>
    <row r="37" spans="1:5" ht="14.25" customHeight="1" x14ac:dyDescent="0.25">
      <c r="A37" s="3">
        <v>12</v>
      </c>
      <c r="B37" s="4" t="s">
        <v>7</v>
      </c>
      <c r="C37" s="8" t="s">
        <v>42</v>
      </c>
      <c r="D37" s="9">
        <v>235</v>
      </c>
    </row>
    <row r="38" spans="1:5" ht="14.25" customHeight="1" x14ac:dyDescent="0.25">
      <c r="A38" s="3">
        <v>12</v>
      </c>
      <c r="B38" s="4" t="s">
        <v>9</v>
      </c>
      <c r="C38" s="8" t="s">
        <v>43</v>
      </c>
      <c r="D38" s="9">
        <v>573</v>
      </c>
    </row>
    <row r="39" spans="1:5" ht="14.25" customHeight="1" x14ac:dyDescent="0.25">
      <c r="A39" s="13" t="s">
        <v>44</v>
      </c>
      <c r="B39" s="14"/>
      <c r="C39" s="14"/>
      <c r="D39" s="15"/>
    </row>
    <row r="40" spans="1:5" ht="16.5" customHeight="1" x14ac:dyDescent="0.25">
      <c r="A40" s="16" t="s">
        <v>45</v>
      </c>
      <c r="B40" s="16"/>
      <c r="C40" s="16"/>
      <c r="D40" s="16"/>
      <c r="E40" s="16"/>
    </row>
  </sheetData>
  <mergeCells count="3">
    <mergeCell ref="A1:D1"/>
    <mergeCell ref="A39:D39"/>
    <mergeCell ref="A40:E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8A999-4FA9-4ADD-9330-0C47531E97BF}">
  <dimension ref="A1:R76"/>
  <sheetViews>
    <sheetView topLeftCell="D1" workbookViewId="0">
      <selection activeCell="Q2" sqref="Q2:Q4"/>
    </sheetView>
  </sheetViews>
  <sheetFormatPr defaultRowHeight="13.2" x14ac:dyDescent="0.25"/>
  <cols>
    <col min="1" max="1" width="12.33203125" bestFit="1" customWidth="1"/>
    <col min="2" max="2" width="13" bestFit="1" customWidth="1"/>
    <col min="3" max="3" width="13" style="22" customWidth="1"/>
    <col min="4" max="4" width="8.6640625" bestFit="1" customWidth="1"/>
    <col min="5" max="5" width="19.77734375" bestFit="1" customWidth="1"/>
    <col min="6" max="6" width="27.88671875" bestFit="1" customWidth="1"/>
    <col min="7" max="7" width="11.5546875" bestFit="1" customWidth="1"/>
    <col min="8" max="8" width="28.88671875" bestFit="1" customWidth="1"/>
    <col min="9" max="9" width="7.44140625" bestFit="1" customWidth="1"/>
  </cols>
  <sheetData>
    <row r="1" spans="1:18" x14ac:dyDescent="0.25">
      <c r="A1" s="17" t="s">
        <v>46</v>
      </c>
      <c r="B1" s="17" t="s">
        <v>47</v>
      </c>
      <c r="C1" s="21" t="s">
        <v>71</v>
      </c>
      <c r="D1" s="17" t="s">
        <v>48</v>
      </c>
      <c r="E1" s="17" t="s">
        <v>49</v>
      </c>
      <c r="F1" s="17" t="s">
        <v>50</v>
      </c>
      <c r="G1" s="17" t="s">
        <v>51</v>
      </c>
      <c r="H1" s="17" t="s">
        <v>52</v>
      </c>
      <c r="I1" s="17" t="s">
        <v>53</v>
      </c>
      <c r="J1" s="17" t="s">
        <v>54</v>
      </c>
      <c r="K1" s="17" t="s">
        <v>55</v>
      </c>
      <c r="L1" s="17" t="s">
        <v>56</v>
      </c>
      <c r="M1" s="17" t="s">
        <v>57</v>
      </c>
      <c r="N1" s="17" t="s">
        <v>58</v>
      </c>
      <c r="O1" s="17" t="s">
        <v>59</v>
      </c>
      <c r="P1" s="17" t="s">
        <v>60</v>
      </c>
      <c r="Q1" s="18" t="s">
        <v>61</v>
      </c>
      <c r="R1" s="17" t="s">
        <v>62</v>
      </c>
    </row>
    <row r="2" spans="1:18" x14ac:dyDescent="0.25">
      <c r="A2" s="17" t="s">
        <v>70</v>
      </c>
      <c r="B2" s="17" t="s">
        <v>69</v>
      </c>
      <c r="C2" s="18">
        <v>1</v>
      </c>
      <c r="D2" s="17" t="s">
        <v>63</v>
      </c>
      <c r="E2" s="17"/>
      <c r="F2" s="17" t="s">
        <v>64</v>
      </c>
      <c r="G2" s="17"/>
      <c r="H2" s="17"/>
      <c r="I2" s="19">
        <v>1.85</v>
      </c>
      <c r="J2" s="17"/>
      <c r="K2" s="19">
        <v>1.85</v>
      </c>
      <c r="L2" s="17"/>
      <c r="M2" s="19">
        <v>1.85</v>
      </c>
      <c r="N2" s="17"/>
      <c r="O2" s="19">
        <v>1.85</v>
      </c>
      <c r="P2" s="17"/>
      <c r="Q2" s="19">
        <v>1.5</v>
      </c>
      <c r="R2" s="17"/>
    </row>
    <row r="3" spans="1:18" x14ac:dyDescent="0.25">
      <c r="A3" s="17" t="s">
        <v>70</v>
      </c>
      <c r="B3" s="17" t="s">
        <v>69</v>
      </c>
      <c r="C3" s="18">
        <v>1</v>
      </c>
      <c r="D3" s="17" t="s">
        <v>65</v>
      </c>
      <c r="E3" s="17"/>
      <c r="F3" s="17" t="s">
        <v>64</v>
      </c>
      <c r="G3" s="17"/>
      <c r="H3" s="17"/>
      <c r="I3" s="19">
        <v>2.25</v>
      </c>
      <c r="J3" s="17"/>
      <c r="K3" s="19">
        <v>2.25</v>
      </c>
      <c r="L3" s="17"/>
      <c r="M3" s="19">
        <v>2.25</v>
      </c>
      <c r="N3" s="17"/>
      <c r="O3" s="19">
        <v>2.25</v>
      </c>
      <c r="P3" s="17"/>
      <c r="Q3" s="19">
        <v>1.85</v>
      </c>
      <c r="R3" s="17"/>
    </row>
    <row r="4" spans="1:18" x14ac:dyDescent="0.25">
      <c r="A4" s="17" t="s">
        <v>70</v>
      </c>
      <c r="B4" s="17" t="s">
        <v>69</v>
      </c>
      <c r="C4" s="18">
        <v>1</v>
      </c>
      <c r="D4" s="17" t="s">
        <v>68</v>
      </c>
      <c r="E4" s="17"/>
      <c r="F4" s="17" t="s">
        <v>64</v>
      </c>
      <c r="G4" s="17"/>
      <c r="H4" s="17"/>
      <c r="I4" s="19">
        <v>3</v>
      </c>
      <c r="J4" s="17"/>
      <c r="K4" s="19">
        <v>3</v>
      </c>
      <c r="L4" s="17"/>
      <c r="M4" s="19">
        <v>3</v>
      </c>
      <c r="N4" s="17"/>
      <c r="O4" s="19">
        <v>3</v>
      </c>
      <c r="P4" s="17"/>
      <c r="Q4" s="19">
        <v>2.25</v>
      </c>
      <c r="R4" s="17"/>
    </row>
    <row r="5" spans="1:18" x14ac:dyDescent="0.25">
      <c r="A5" s="17" t="s">
        <v>70</v>
      </c>
      <c r="B5" s="17" t="s">
        <v>69</v>
      </c>
      <c r="C5" s="18">
        <v>2</v>
      </c>
      <c r="D5" s="17" t="s">
        <v>63</v>
      </c>
      <c r="E5" s="17"/>
      <c r="F5" s="17" t="s">
        <v>64</v>
      </c>
      <c r="G5" s="17"/>
      <c r="H5" s="17"/>
      <c r="I5" s="19"/>
      <c r="J5" s="17"/>
      <c r="K5" s="19"/>
      <c r="L5" s="17"/>
      <c r="M5" s="19"/>
      <c r="N5" s="17"/>
      <c r="O5" s="19"/>
      <c r="P5" s="17"/>
      <c r="Q5" s="19"/>
      <c r="R5" s="17"/>
    </row>
    <row r="6" spans="1:18" x14ac:dyDescent="0.25">
      <c r="A6" s="17" t="s">
        <v>70</v>
      </c>
      <c r="B6" s="17" t="s">
        <v>69</v>
      </c>
      <c r="C6" s="18">
        <v>2</v>
      </c>
      <c r="D6" s="17" t="s">
        <v>65</v>
      </c>
      <c r="E6" s="17"/>
      <c r="F6" s="17" t="s">
        <v>64</v>
      </c>
      <c r="G6" s="17"/>
      <c r="H6" s="17"/>
      <c r="I6" s="19"/>
      <c r="J6" s="17"/>
      <c r="K6" s="19"/>
      <c r="L6" s="17"/>
      <c r="M6" s="19"/>
      <c r="N6" s="17"/>
      <c r="O6" s="19"/>
      <c r="P6" s="17"/>
      <c r="Q6" s="19"/>
      <c r="R6" s="17"/>
    </row>
    <row r="7" spans="1:18" x14ac:dyDescent="0.25">
      <c r="A7" s="17" t="s">
        <v>70</v>
      </c>
      <c r="B7" s="17" t="s">
        <v>69</v>
      </c>
      <c r="C7" s="18">
        <v>2</v>
      </c>
      <c r="D7" s="17" t="s">
        <v>68</v>
      </c>
      <c r="E7" s="17"/>
      <c r="F7" s="17" t="s">
        <v>64</v>
      </c>
      <c r="G7" s="17"/>
      <c r="H7" s="17"/>
      <c r="I7" s="19"/>
      <c r="J7" s="17"/>
      <c r="K7" s="19"/>
      <c r="L7" s="17"/>
      <c r="M7" s="19"/>
      <c r="N7" s="17"/>
      <c r="O7" s="19"/>
      <c r="P7" s="17"/>
      <c r="Q7" s="19"/>
      <c r="R7" s="17"/>
    </row>
    <row r="8" spans="1:18" x14ac:dyDescent="0.25">
      <c r="A8" s="17" t="s">
        <v>70</v>
      </c>
      <c r="B8" s="17" t="s">
        <v>69</v>
      </c>
      <c r="C8" s="18">
        <v>3</v>
      </c>
      <c r="D8" s="17" t="s">
        <v>63</v>
      </c>
      <c r="E8" s="17"/>
      <c r="F8" s="17" t="s">
        <v>64</v>
      </c>
      <c r="G8" s="17"/>
      <c r="H8" s="17"/>
      <c r="I8" s="20">
        <v>180</v>
      </c>
      <c r="J8" s="17"/>
      <c r="K8" s="20">
        <v>180</v>
      </c>
      <c r="L8" s="17"/>
      <c r="M8" s="20">
        <v>180</v>
      </c>
      <c r="N8" s="17"/>
      <c r="O8" s="20">
        <v>180</v>
      </c>
      <c r="P8" s="17"/>
      <c r="Q8" s="20">
        <v>180</v>
      </c>
      <c r="R8" s="17"/>
    </row>
    <row r="9" spans="1:18" x14ac:dyDescent="0.25">
      <c r="A9" s="17" t="s">
        <v>70</v>
      </c>
      <c r="B9" s="17" t="s">
        <v>69</v>
      </c>
      <c r="C9" s="18">
        <v>3</v>
      </c>
      <c r="D9" s="17" t="s">
        <v>65</v>
      </c>
      <c r="E9" s="17"/>
      <c r="F9" s="17" t="s">
        <v>64</v>
      </c>
      <c r="G9" s="17"/>
      <c r="H9" s="17"/>
      <c r="I9" s="20">
        <v>576</v>
      </c>
      <c r="J9" s="17"/>
      <c r="K9" s="20">
        <v>576</v>
      </c>
      <c r="L9" s="17"/>
      <c r="M9" s="20">
        <v>576</v>
      </c>
      <c r="N9" s="17"/>
      <c r="O9" s="20">
        <v>576</v>
      </c>
      <c r="P9" s="17"/>
      <c r="Q9" s="20">
        <v>576</v>
      </c>
      <c r="R9" s="17"/>
    </row>
    <row r="10" spans="1:18" x14ac:dyDescent="0.25">
      <c r="A10" s="17" t="s">
        <v>70</v>
      </c>
      <c r="B10" s="17" t="s">
        <v>69</v>
      </c>
      <c r="C10" s="18">
        <v>3</v>
      </c>
      <c r="D10" s="17" t="s">
        <v>68</v>
      </c>
      <c r="E10" s="17"/>
      <c r="F10" s="17" t="s">
        <v>64</v>
      </c>
      <c r="G10" s="17"/>
      <c r="H10" s="17"/>
      <c r="I10" s="20">
        <v>1404</v>
      </c>
      <c r="J10" s="17"/>
      <c r="K10" s="20">
        <v>1404</v>
      </c>
      <c r="L10" s="17"/>
      <c r="M10" s="20">
        <v>1404</v>
      </c>
      <c r="N10" s="17"/>
      <c r="O10" s="20">
        <v>1404</v>
      </c>
      <c r="P10" s="17"/>
      <c r="Q10" s="20">
        <v>1404</v>
      </c>
      <c r="R10" s="17"/>
    </row>
    <row r="11" spans="1:18" x14ac:dyDescent="0.25">
      <c r="A11" s="17" t="s">
        <v>70</v>
      </c>
      <c r="B11" s="17" t="s">
        <v>69</v>
      </c>
      <c r="C11" s="18">
        <v>4</v>
      </c>
      <c r="D11" s="17" t="s">
        <v>63</v>
      </c>
      <c r="E11" s="17"/>
      <c r="F11" s="17" t="s">
        <v>64</v>
      </c>
      <c r="G11" s="17"/>
      <c r="H11" s="17"/>
      <c r="I11" s="19"/>
      <c r="J11" s="17"/>
      <c r="K11" s="19"/>
      <c r="L11" s="17"/>
      <c r="M11" s="19"/>
      <c r="N11" s="17"/>
      <c r="O11" s="19"/>
      <c r="P11" s="17"/>
      <c r="Q11" s="19"/>
      <c r="R11" s="17"/>
    </row>
    <row r="12" spans="1:18" x14ac:dyDescent="0.25">
      <c r="A12" s="17" t="s">
        <v>70</v>
      </c>
      <c r="B12" s="17" t="s">
        <v>69</v>
      </c>
      <c r="C12" s="18">
        <v>4</v>
      </c>
      <c r="D12" s="17" t="s">
        <v>65</v>
      </c>
      <c r="E12" s="17"/>
      <c r="F12" s="17" t="s">
        <v>64</v>
      </c>
      <c r="G12" s="17"/>
      <c r="H12" s="17"/>
      <c r="I12" s="19"/>
      <c r="J12" s="17"/>
      <c r="K12" s="19"/>
      <c r="L12" s="17"/>
      <c r="M12" s="19"/>
      <c r="N12" s="17"/>
      <c r="O12" s="19"/>
      <c r="P12" s="17"/>
      <c r="Q12" s="19"/>
      <c r="R12" s="17"/>
    </row>
    <row r="13" spans="1:18" x14ac:dyDescent="0.25">
      <c r="A13" s="17" t="s">
        <v>70</v>
      </c>
      <c r="B13" s="17" t="s">
        <v>69</v>
      </c>
      <c r="C13" s="18">
        <v>4</v>
      </c>
      <c r="D13" s="17" t="s">
        <v>68</v>
      </c>
      <c r="E13" s="17"/>
      <c r="F13" s="17" t="s">
        <v>64</v>
      </c>
      <c r="G13" s="17"/>
      <c r="H13" s="17"/>
      <c r="I13" s="19"/>
      <c r="J13" s="17"/>
      <c r="K13" s="19"/>
      <c r="L13" s="17"/>
      <c r="M13" s="19"/>
      <c r="N13" s="17"/>
      <c r="O13" s="19"/>
      <c r="P13" s="17"/>
      <c r="Q13" s="19"/>
      <c r="R13" s="17"/>
    </row>
    <row r="14" spans="1:18" x14ac:dyDescent="0.25">
      <c r="A14" s="17" t="s">
        <v>70</v>
      </c>
      <c r="B14" s="17" t="s">
        <v>69</v>
      </c>
      <c r="C14" s="18">
        <v>5</v>
      </c>
      <c r="D14" s="17" t="s">
        <v>63</v>
      </c>
      <c r="E14" s="17"/>
      <c r="F14" s="17" t="s">
        <v>64</v>
      </c>
      <c r="G14" s="17"/>
      <c r="H14" s="17"/>
      <c r="I14" s="19"/>
      <c r="J14" s="17"/>
      <c r="K14" s="19"/>
      <c r="L14" s="17"/>
      <c r="M14" s="19"/>
      <c r="N14" s="17"/>
      <c r="O14" s="19"/>
      <c r="P14" s="17"/>
      <c r="Q14" s="19"/>
      <c r="R14" s="17"/>
    </row>
    <row r="15" spans="1:18" x14ac:dyDescent="0.25">
      <c r="A15" s="17" t="s">
        <v>70</v>
      </c>
      <c r="B15" s="17" t="s">
        <v>69</v>
      </c>
      <c r="C15" s="18">
        <v>5</v>
      </c>
      <c r="D15" s="17" t="s">
        <v>65</v>
      </c>
      <c r="E15" s="17"/>
      <c r="F15" s="17" t="s">
        <v>64</v>
      </c>
      <c r="G15" s="17"/>
      <c r="H15" s="17"/>
      <c r="I15" s="19"/>
      <c r="J15" s="17"/>
      <c r="K15" s="19"/>
      <c r="L15" s="17"/>
      <c r="M15" s="19"/>
      <c r="N15" s="17"/>
      <c r="O15" s="19"/>
      <c r="P15" s="17"/>
      <c r="Q15" s="19"/>
      <c r="R15" s="17"/>
    </row>
    <row r="16" spans="1:18" x14ac:dyDescent="0.25">
      <c r="A16" s="17" t="s">
        <v>70</v>
      </c>
      <c r="B16" s="17" t="s">
        <v>69</v>
      </c>
      <c r="C16" s="18">
        <v>5</v>
      </c>
      <c r="D16" s="17" t="s">
        <v>68</v>
      </c>
      <c r="E16" s="17"/>
      <c r="F16" s="17" t="s">
        <v>64</v>
      </c>
      <c r="G16" s="17"/>
      <c r="H16" s="17"/>
      <c r="I16" s="19"/>
      <c r="J16" s="17"/>
      <c r="K16" s="19"/>
      <c r="L16" s="17"/>
      <c r="M16" s="19"/>
      <c r="N16" s="17"/>
      <c r="O16" s="19"/>
      <c r="P16" s="17"/>
      <c r="Q16" s="19"/>
      <c r="R16" s="17"/>
    </row>
    <row r="17" spans="1:18" x14ac:dyDescent="0.25">
      <c r="A17" s="17" t="s">
        <v>70</v>
      </c>
      <c r="B17" s="17" t="s">
        <v>69</v>
      </c>
      <c r="C17" s="18">
        <v>6</v>
      </c>
      <c r="D17" s="17" t="s">
        <v>63</v>
      </c>
      <c r="E17" s="17"/>
      <c r="F17" s="17" t="s">
        <v>64</v>
      </c>
      <c r="G17" s="17"/>
      <c r="H17" s="17"/>
      <c r="I17" s="19"/>
      <c r="J17" s="17"/>
      <c r="K17" s="19"/>
      <c r="L17" s="17"/>
      <c r="M17" s="19"/>
      <c r="N17" s="17"/>
      <c r="O17" s="19"/>
      <c r="P17" s="17"/>
      <c r="Q17" s="19"/>
      <c r="R17" s="17"/>
    </row>
    <row r="18" spans="1:18" x14ac:dyDescent="0.25">
      <c r="A18" s="17" t="s">
        <v>70</v>
      </c>
      <c r="B18" s="17" t="s">
        <v>69</v>
      </c>
      <c r="C18" s="18">
        <v>6</v>
      </c>
      <c r="D18" s="17" t="s">
        <v>65</v>
      </c>
      <c r="E18" s="17"/>
      <c r="F18" s="17" t="s">
        <v>64</v>
      </c>
      <c r="G18" s="17"/>
      <c r="H18" s="17"/>
      <c r="I18" s="19"/>
      <c r="J18" s="17"/>
      <c r="K18" s="19"/>
      <c r="L18" s="17"/>
      <c r="M18" s="19"/>
      <c r="N18" s="17"/>
      <c r="O18" s="19"/>
      <c r="P18" s="17"/>
      <c r="Q18" s="19"/>
      <c r="R18" s="17"/>
    </row>
    <row r="19" spans="1:18" x14ac:dyDescent="0.25">
      <c r="A19" s="17" t="s">
        <v>70</v>
      </c>
      <c r="B19" s="17" t="s">
        <v>69</v>
      </c>
      <c r="C19" s="18">
        <v>6</v>
      </c>
      <c r="D19" s="17" t="s">
        <v>68</v>
      </c>
      <c r="E19" s="17"/>
      <c r="F19" s="17" t="s">
        <v>64</v>
      </c>
      <c r="G19" s="17"/>
      <c r="H19" s="17"/>
      <c r="I19" s="19"/>
      <c r="J19" s="17"/>
      <c r="K19" s="19"/>
      <c r="L19" s="17"/>
      <c r="M19" s="19"/>
      <c r="N19" s="17"/>
      <c r="O19" s="19"/>
      <c r="P19" s="17"/>
      <c r="Q19" s="19"/>
      <c r="R19" s="17"/>
    </row>
    <row r="20" spans="1:18" x14ac:dyDescent="0.25">
      <c r="A20" s="17" t="s">
        <v>70</v>
      </c>
      <c r="B20" s="17" t="s">
        <v>69</v>
      </c>
      <c r="C20" s="18">
        <v>7</v>
      </c>
      <c r="D20" s="17" t="s">
        <v>63</v>
      </c>
      <c r="E20" s="17"/>
      <c r="F20" s="17" t="s">
        <v>64</v>
      </c>
      <c r="G20" s="17"/>
      <c r="H20" s="17"/>
      <c r="I20" s="19"/>
      <c r="J20" s="17"/>
      <c r="K20" s="19"/>
      <c r="L20" s="17"/>
      <c r="M20" s="19"/>
      <c r="N20" s="17"/>
      <c r="O20" s="19"/>
      <c r="P20" s="17"/>
      <c r="Q20" s="19"/>
      <c r="R20" s="17"/>
    </row>
    <row r="21" spans="1:18" x14ac:dyDescent="0.25">
      <c r="A21" s="17" t="s">
        <v>70</v>
      </c>
      <c r="B21" s="17" t="s">
        <v>69</v>
      </c>
      <c r="C21" s="18">
        <v>7</v>
      </c>
      <c r="D21" s="17" t="s">
        <v>65</v>
      </c>
      <c r="E21" s="17"/>
      <c r="F21" s="17" t="s">
        <v>64</v>
      </c>
      <c r="G21" s="17"/>
      <c r="H21" s="17"/>
      <c r="I21" s="19"/>
      <c r="J21" s="17"/>
      <c r="K21" s="19"/>
      <c r="L21" s="17"/>
      <c r="M21" s="19"/>
      <c r="N21" s="17"/>
      <c r="O21" s="19"/>
      <c r="P21" s="17"/>
      <c r="Q21" s="19"/>
      <c r="R21" s="17"/>
    </row>
    <row r="22" spans="1:18" x14ac:dyDescent="0.25">
      <c r="A22" s="17" t="s">
        <v>70</v>
      </c>
      <c r="B22" s="17" t="s">
        <v>69</v>
      </c>
      <c r="C22" s="18">
        <v>7</v>
      </c>
      <c r="D22" s="17" t="s">
        <v>68</v>
      </c>
      <c r="E22" s="17"/>
      <c r="F22" s="17" t="s">
        <v>64</v>
      </c>
      <c r="G22" s="17"/>
      <c r="H22" s="17"/>
      <c r="I22" s="19"/>
      <c r="J22" s="17"/>
      <c r="K22" s="19"/>
      <c r="L22" s="17"/>
      <c r="M22" s="19"/>
      <c r="N22" s="17"/>
      <c r="O22" s="19"/>
      <c r="P22" s="17"/>
      <c r="Q22" s="19"/>
      <c r="R22" s="17"/>
    </row>
    <row r="23" spans="1:18" x14ac:dyDescent="0.25">
      <c r="A23" s="17" t="s">
        <v>70</v>
      </c>
      <c r="B23" s="17" t="s">
        <v>69</v>
      </c>
      <c r="C23" s="18">
        <v>8</v>
      </c>
      <c r="D23" s="17" t="s">
        <v>63</v>
      </c>
      <c r="E23" s="17"/>
      <c r="F23" s="17" t="s">
        <v>64</v>
      </c>
      <c r="G23" s="17"/>
      <c r="H23" s="17"/>
      <c r="I23" s="19"/>
      <c r="J23" s="17"/>
      <c r="K23" s="19"/>
      <c r="L23" s="17"/>
      <c r="M23" s="19"/>
      <c r="N23" s="17"/>
      <c r="O23" s="19"/>
      <c r="P23" s="17"/>
      <c r="Q23" s="19"/>
      <c r="R23" s="17"/>
    </row>
    <row r="24" spans="1:18" x14ac:dyDescent="0.25">
      <c r="A24" s="17" t="s">
        <v>70</v>
      </c>
      <c r="B24" s="17" t="s">
        <v>69</v>
      </c>
      <c r="C24" s="18">
        <v>8</v>
      </c>
      <c r="D24" s="17" t="s">
        <v>65</v>
      </c>
      <c r="E24" s="17"/>
      <c r="F24" s="17" t="s">
        <v>64</v>
      </c>
      <c r="G24" s="17"/>
      <c r="H24" s="17"/>
      <c r="I24" s="19"/>
      <c r="J24" s="17"/>
      <c r="K24" s="19"/>
      <c r="L24" s="17"/>
      <c r="M24" s="19"/>
      <c r="N24" s="17"/>
      <c r="O24" s="19"/>
      <c r="P24" s="17"/>
      <c r="Q24" s="19"/>
      <c r="R24" s="17"/>
    </row>
    <row r="25" spans="1:18" x14ac:dyDescent="0.25">
      <c r="A25" s="17" t="s">
        <v>70</v>
      </c>
      <c r="B25" s="17" t="s">
        <v>69</v>
      </c>
      <c r="C25" s="18">
        <v>8</v>
      </c>
      <c r="D25" s="17" t="s">
        <v>68</v>
      </c>
      <c r="E25" s="17"/>
      <c r="F25" s="17" t="s">
        <v>64</v>
      </c>
      <c r="G25" s="17"/>
      <c r="H25" s="17"/>
      <c r="I25" s="19"/>
      <c r="J25" s="17"/>
      <c r="K25" s="19"/>
      <c r="L25" s="17"/>
      <c r="M25" s="19"/>
      <c r="N25" s="17"/>
      <c r="O25" s="19"/>
      <c r="P25" s="17"/>
      <c r="Q25" s="19"/>
      <c r="R25" s="17"/>
    </row>
    <row r="26" spans="1:18" x14ac:dyDescent="0.25">
      <c r="A26" s="17" t="s">
        <v>70</v>
      </c>
      <c r="B26" s="17" t="s">
        <v>69</v>
      </c>
      <c r="C26" s="18">
        <v>9</v>
      </c>
      <c r="D26" s="17" t="s">
        <v>63</v>
      </c>
      <c r="E26" s="17"/>
      <c r="F26" s="17" t="s">
        <v>64</v>
      </c>
      <c r="G26" s="17"/>
      <c r="H26" s="17"/>
      <c r="I26" s="19"/>
      <c r="J26" s="17"/>
      <c r="K26" s="19"/>
      <c r="L26" s="17"/>
      <c r="M26" s="19"/>
      <c r="N26" s="17"/>
      <c r="O26" s="19"/>
      <c r="P26" s="17"/>
      <c r="Q26" s="19"/>
      <c r="R26" s="17"/>
    </row>
    <row r="27" spans="1:18" x14ac:dyDescent="0.25">
      <c r="A27" s="17" t="s">
        <v>70</v>
      </c>
      <c r="B27" s="17" t="s">
        <v>69</v>
      </c>
      <c r="C27" s="18">
        <v>9</v>
      </c>
      <c r="D27" s="17" t="s">
        <v>65</v>
      </c>
      <c r="E27" s="17"/>
      <c r="F27" s="17" t="s">
        <v>64</v>
      </c>
      <c r="G27" s="17"/>
      <c r="H27" s="17"/>
      <c r="I27" s="19"/>
      <c r="J27" s="17"/>
      <c r="K27" s="19"/>
      <c r="L27" s="17"/>
      <c r="M27" s="19"/>
      <c r="N27" s="17"/>
      <c r="O27" s="19"/>
      <c r="P27" s="17"/>
      <c r="Q27" s="19"/>
      <c r="R27" s="17"/>
    </row>
    <row r="28" spans="1:18" x14ac:dyDescent="0.25">
      <c r="A28" s="17" t="s">
        <v>70</v>
      </c>
      <c r="B28" s="17" t="s">
        <v>69</v>
      </c>
      <c r="C28" s="18">
        <v>9</v>
      </c>
      <c r="D28" s="17" t="s">
        <v>68</v>
      </c>
      <c r="E28" s="17"/>
      <c r="F28" s="17" t="s">
        <v>64</v>
      </c>
      <c r="G28" s="17"/>
      <c r="H28" s="17"/>
      <c r="I28" s="19"/>
      <c r="J28" s="17"/>
      <c r="K28" s="19"/>
      <c r="L28" s="17"/>
      <c r="M28" s="19"/>
      <c r="N28" s="17"/>
      <c r="O28" s="19"/>
      <c r="P28" s="17"/>
      <c r="Q28" s="19"/>
      <c r="R28" s="17"/>
    </row>
    <row r="29" spans="1:18" x14ac:dyDescent="0.25">
      <c r="A29" s="17" t="s">
        <v>70</v>
      </c>
      <c r="B29" s="17" t="s">
        <v>69</v>
      </c>
      <c r="C29" s="18">
        <v>10</v>
      </c>
      <c r="D29" s="17" t="s">
        <v>63</v>
      </c>
      <c r="E29" s="17"/>
      <c r="F29" s="17" t="s">
        <v>64</v>
      </c>
      <c r="G29" s="17"/>
      <c r="H29" s="17"/>
      <c r="I29" s="19"/>
      <c r="J29" s="17"/>
      <c r="K29" s="19"/>
      <c r="L29" s="17"/>
      <c r="M29" s="19"/>
      <c r="N29" s="17"/>
      <c r="O29" s="19"/>
      <c r="P29" s="17"/>
      <c r="Q29" s="19"/>
      <c r="R29" s="17"/>
    </row>
    <row r="30" spans="1:18" x14ac:dyDescent="0.25">
      <c r="A30" s="17" t="s">
        <v>70</v>
      </c>
      <c r="B30" s="17" t="s">
        <v>69</v>
      </c>
      <c r="C30" s="18">
        <v>10</v>
      </c>
      <c r="D30" s="17" t="s">
        <v>65</v>
      </c>
      <c r="E30" s="17"/>
      <c r="F30" s="17" t="s">
        <v>64</v>
      </c>
      <c r="G30" s="17"/>
      <c r="H30" s="17"/>
      <c r="I30" s="19"/>
      <c r="J30" s="17"/>
      <c r="K30" s="19"/>
      <c r="L30" s="17"/>
      <c r="M30" s="19"/>
      <c r="N30" s="17"/>
      <c r="O30" s="19"/>
      <c r="P30" s="17"/>
      <c r="Q30" s="19"/>
      <c r="R30" s="17"/>
    </row>
    <row r="31" spans="1:18" x14ac:dyDescent="0.25">
      <c r="A31" s="17" t="s">
        <v>70</v>
      </c>
      <c r="B31" s="17" t="s">
        <v>69</v>
      </c>
      <c r="C31" s="18">
        <v>10</v>
      </c>
      <c r="D31" s="17" t="s">
        <v>68</v>
      </c>
      <c r="E31" s="17"/>
      <c r="F31" s="17" t="s">
        <v>64</v>
      </c>
      <c r="G31" s="17"/>
      <c r="H31" s="17"/>
      <c r="I31" s="19"/>
      <c r="J31" s="17"/>
      <c r="K31" s="19"/>
      <c r="L31" s="17"/>
      <c r="M31" s="19"/>
      <c r="N31" s="17"/>
      <c r="O31" s="19"/>
      <c r="P31" s="17"/>
      <c r="Q31" s="19"/>
      <c r="R31" s="17"/>
    </row>
    <row r="32" spans="1:18" x14ac:dyDescent="0.25">
      <c r="A32" s="17"/>
      <c r="B32" s="17"/>
      <c r="C32" s="18"/>
      <c r="D32" s="17"/>
      <c r="E32" s="17"/>
      <c r="F32" s="17"/>
      <c r="G32" s="17"/>
      <c r="H32" s="17"/>
      <c r="I32" s="19"/>
      <c r="J32" s="17"/>
      <c r="K32" s="19"/>
      <c r="L32" s="17"/>
      <c r="M32" s="19"/>
      <c r="N32" s="17"/>
      <c r="O32" s="19"/>
      <c r="P32" s="17"/>
      <c r="Q32" s="19"/>
      <c r="R32" s="17"/>
    </row>
    <row r="33" spans="1:18" x14ac:dyDescent="0.25">
      <c r="A33" s="17"/>
      <c r="B33" s="17"/>
      <c r="C33" s="18"/>
      <c r="D33" s="17"/>
      <c r="E33" s="17"/>
      <c r="F33" s="17"/>
      <c r="G33" s="17"/>
      <c r="H33" s="17"/>
      <c r="I33" s="19"/>
      <c r="J33" s="17"/>
      <c r="K33" s="19"/>
      <c r="L33" s="17"/>
      <c r="M33" s="19"/>
      <c r="N33" s="17"/>
      <c r="O33" s="19"/>
      <c r="P33" s="17"/>
      <c r="Q33" s="19"/>
      <c r="R33" s="17"/>
    </row>
    <row r="34" spans="1:18" x14ac:dyDescent="0.25">
      <c r="A34" s="17"/>
      <c r="B34" s="17"/>
      <c r="C34" s="18"/>
      <c r="D34" s="17"/>
      <c r="E34" s="17"/>
      <c r="F34" s="17"/>
      <c r="G34" s="17"/>
      <c r="H34" s="17"/>
      <c r="I34" s="19"/>
      <c r="J34" s="17"/>
      <c r="K34" s="19"/>
      <c r="L34" s="17"/>
      <c r="M34" s="19"/>
      <c r="N34" s="17"/>
      <c r="O34" s="19"/>
      <c r="P34" s="17"/>
      <c r="Q34" s="19"/>
      <c r="R34" s="17"/>
    </row>
    <row r="35" spans="1:18" x14ac:dyDescent="0.25">
      <c r="A35" s="17"/>
      <c r="B35" s="17"/>
      <c r="C35" s="18"/>
      <c r="D35" s="17"/>
      <c r="E35" s="17"/>
      <c r="F35" s="17"/>
      <c r="G35" s="17"/>
      <c r="H35" s="17"/>
      <c r="I35" s="19"/>
      <c r="J35" s="17"/>
      <c r="K35" s="19"/>
      <c r="L35" s="17"/>
      <c r="M35" s="19"/>
      <c r="N35" s="17"/>
      <c r="O35" s="19"/>
      <c r="P35" s="17"/>
      <c r="Q35" s="19"/>
      <c r="R35" s="17"/>
    </row>
    <row r="36" spans="1:18" x14ac:dyDescent="0.25">
      <c r="A36" s="17"/>
      <c r="B36" s="17"/>
      <c r="C36" s="18"/>
      <c r="D36" s="17"/>
      <c r="E36" s="17"/>
      <c r="F36" s="17"/>
      <c r="G36" s="17"/>
      <c r="H36" s="17"/>
      <c r="I36" s="19"/>
      <c r="J36" s="17"/>
      <c r="K36" s="19"/>
      <c r="L36" s="17"/>
      <c r="M36" s="19"/>
      <c r="N36" s="17"/>
      <c r="O36" s="19"/>
      <c r="P36" s="17"/>
      <c r="Q36" s="19"/>
      <c r="R36" s="17"/>
    </row>
    <row r="37" spans="1:18" x14ac:dyDescent="0.25">
      <c r="A37" s="17"/>
      <c r="B37" s="17"/>
      <c r="C37" s="18"/>
      <c r="D37" s="17"/>
      <c r="E37" s="17"/>
      <c r="F37" s="17"/>
      <c r="G37" s="17"/>
      <c r="H37" s="17"/>
      <c r="I37" s="19"/>
      <c r="J37" s="17"/>
      <c r="K37" s="19"/>
      <c r="L37" s="17"/>
      <c r="M37" s="19"/>
      <c r="N37" s="17"/>
      <c r="O37" s="19"/>
      <c r="P37" s="17"/>
      <c r="Q37" s="19"/>
      <c r="R37" s="17"/>
    </row>
    <row r="38" spans="1:18" x14ac:dyDescent="0.25">
      <c r="A38" s="17"/>
      <c r="B38" s="17"/>
      <c r="C38" s="18"/>
      <c r="D38" s="17"/>
      <c r="E38" s="17"/>
      <c r="F38" s="17"/>
      <c r="G38" s="17"/>
      <c r="H38" s="17"/>
      <c r="I38" s="19"/>
      <c r="J38" s="17"/>
      <c r="K38" s="19"/>
      <c r="L38" s="17"/>
      <c r="M38" s="19"/>
      <c r="N38" s="17"/>
      <c r="O38" s="19"/>
      <c r="P38" s="17"/>
      <c r="Q38" s="19"/>
      <c r="R38" s="17"/>
    </row>
    <row r="39" spans="1:18" x14ac:dyDescent="0.25">
      <c r="A39" s="17"/>
      <c r="B39" s="17"/>
      <c r="C39" s="18"/>
      <c r="D39" s="17"/>
      <c r="E39" s="17"/>
      <c r="F39" s="17"/>
      <c r="G39" s="17"/>
      <c r="H39" s="17"/>
      <c r="I39" s="19"/>
      <c r="J39" s="17"/>
      <c r="K39" s="19"/>
      <c r="L39" s="17"/>
      <c r="M39" s="19"/>
      <c r="N39" s="17"/>
      <c r="O39" s="19"/>
      <c r="P39" s="17"/>
      <c r="Q39" s="19"/>
      <c r="R39" s="17"/>
    </row>
    <row r="40" spans="1:18" x14ac:dyDescent="0.25">
      <c r="A40" s="17"/>
      <c r="B40" s="17"/>
      <c r="C40" s="18"/>
      <c r="D40" s="17"/>
      <c r="E40" s="17"/>
      <c r="F40" s="17"/>
      <c r="G40" s="17"/>
      <c r="H40" s="17"/>
      <c r="I40" s="19"/>
      <c r="J40" s="17"/>
      <c r="K40" s="19"/>
      <c r="L40" s="17"/>
      <c r="M40" s="19"/>
      <c r="N40" s="17"/>
      <c r="O40" s="19"/>
      <c r="P40" s="17"/>
      <c r="Q40" s="19"/>
      <c r="R40" s="17"/>
    </row>
    <row r="41" spans="1:18" x14ac:dyDescent="0.25">
      <c r="A41" s="17" t="s">
        <v>70</v>
      </c>
      <c r="B41" s="17" t="s">
        <v>69</v>
      </c>
      <c r="C41" s="18">
        <v>1</v>
      </c>
      <c r="D41" s="17" t="s">
        <v>63</v>
      </c>
      <c r="E41" s="17" t="s">
        <v>129</v>
      </c>
      <c r="F41" s="17" t="s">
        <v>66</v>
      </c>
      <c r="G41" s="17">
        <f t="array" ref="G41">ROUNDUP((INDEX(FPIG[],MATCH(1,(FPIG[State]="48 States")*(FPIG[Persons in Family/Household]=CHIP_Factors[[#This Row],[Family Size]]),0),MATCH(2022,VALUE(FPIG[#Headers]),0))*$Q$2)/12,0)</f>
        <v>1699</v>
      </c>
      <c r="H41" s="17">
        <v>15</v>
      </c>
      <c r="I41" s="17">
        <f t="array" ref="I41">ROUNDUP((INDEX(FPIG[],MATCH(1,(FPIG[State]="48 States")*(FPIG[Persons in Family/Household]=CHIP_Factors[[#This Row],[Family Size]]),0),MATCH(2018,VALUE(FPIG[#Headers]),0))*$Q$2)/12,0)</f>
        <v>1518</v>
      </c>
      <c r="J41" s="23"/>
      <c r="K41" s="17">
        <f t="array" ref="K41">ROUNDUP((INDEX(FPIG[],MATCH(1,(FPIG[State]="48 States")*(FPIG[Persons in Family/Household]=CHIP_Factors[[#This Row],[Family Size]]),0),MATCH(2019,VALUE(FPIG[#Headers]),0))*$Q$2)/12,0)</f>
        <v>1562</v>
      </c>
      <c r="L41" s="23"/>
      <c r="M41" s="17">
        <f t="array" ref="M41">ROUNDUP((INDEX(FPIG[],MATCH(1,(FPIG[State]="48 States")*(FPIG[Persons in Family/Household]=CHIP_Factors[[#This Row],[Family Size]]),0),MATCH(2020,VALUE(FPIG[#Headers]),0))*$Q$2)/12,0)</f>
        <v>1595</v>
      </c>
      <c r="N41" s="23"/>
      <c r="O41" s="17">
        <f t="array" ref="O41">ROUNDUP((INDEX(FPIG[],MATCH(1,(FPIG[State]="48 States")*(FPIG[Persons in Family/Household]=CHIP_Factors[[#This Row],[Family Size]]),0),MATCH(2021,VALUE(FPIG[#Headers]),0))*$Q$2)/12,0)</f>
        <v>1610</v>
      </c>
      <c r="P41" s="23"/>
      <c r="Q41" s="20">
        <f>CHIP_Factors[[#This Row],[Comment]]*12</f>
        <v>180</v>
      </c>
      <c r="R41" s="17"/>
    </row>
    <row r="42" spans="1:18" x14ac:dyDescent="0.25">
      <c r="A42" s="17" t="s">
        <v>70</v>
      </c>
      <c r="B42" s="17" t="s">
        <v>69</v>
      </c>
      <c r="C42" s="18">
        <v>1</v>
      </c>
      <c r="D42" s="17" t="s">
        <v>65</v>
      </c>
      <c r="E42" s="17" t="s">
        <v>130</v>
      </c>
      <c r="F42" s="17" t="s">
        <v>66</v>
      </c>
      <c r="G42" s="17">
        <f t="array" ref="G42">ROUNDUP((INDEX(FPIG[],MATCH(1,(FPIG[State]="48 States")*(FPIG[Persons in Family/Household]=CHIP_Factors[[#This Row],[Family Size]]),0),MATCH(2022,VALUE(FPIG[#Headers]),0))*$Q$3)/12,0)</f>
        <v>2096</v>
      </c>
      <c r="H42" s="17">
        <v>48</v>
      </c>
      <c r="I42" s="17">
        <f t="array" ref="I42">ROUNDUP((INDEX(FPIG[],MATCH(1,(FPIG[State]="48 States")*(FPIG[Persons in Family/Household]=CHIP_Factors[[#This Row],[Family Size]]),0),MATCH(2018,VALUE(FPIG[#Headers]),0))*$Q$3)/12,0)</f>
        <v>1872</v>
      </c>
      <c r="J42" s="23"/>
      <c r="K42" s="17">
        <f t="array" ref="K42">ROUNDUP((INDEX(FPIG[],MATCH(1,(FPIG[State]="48 States")*(FPIG[Persons in Family/Household]=CHIP_Factors[[#This Row],[Family Size]]),0),MATCH(2019,VALUE(FPIG[#Headers]),0))*$Q$3)/12,0)</f>
        <v>1926</v>
      </c>
      <c r="L42" s="23"/>
      <c r="M42" s="17">
        <f t="array" ref="M42">ROUNDUP((INDEX(FPIG[],MATCH(1,(FPIG[State]="48 States")*(FPIG[Persons in Family/Household]=CHIP_Factors[[#This Row],[Family Size]]),0),MATCH(2020,VALUE(FPIG[#Headers]),0))*$Q$3)/12,0)</f>
        <v>1968</v>
      </c>
      <c r="N42" s="23"/>
      <c r="O42" s="17">
        <f t="array" ref="O42">ROUNDUP((INDEX(FPIG[],MATCH(1,(FPIG[State]="48 States")*(FPIG[Persons in Family/Household]=CHIP_Factors[[#This Row],[Family Size]]),0),MATCH(2021,VALUE(FPIG[#Headers]),0))*$Q$3)/12,0)</f>
        <v>1986</v>
      </c>
      <c r="P42" s="23"/>
      <c r="Q42" s="20">
        <f>CHIP_Factors[[#This Row],[Comment]]*12</f>
        <v>576</v>
      </c>
      <c r="R42" s="17"/>
    </row>
    <row r="43" spans="1:18" x14ac:dyDescent="0.25">
      <c r="A43" s="17" t="s">
        <v>70</v>
      </c>
      <c r="B43" s="17" t="s">
        <v>69</v>
      </c>
      <c r="C43" s="18">
        <v>1</v>
      </c>
      <c r="D43" s="17" t="s">
        <v>68</v>
      </c>
      <c r="E43" s="17" t="s">
        <v>131</v>
      </c>
      <c r="F43" s="17" t="s">
        <v>66</v>
      </c>
      <c r="G43" s="17">
        <f t="array" ref="G43">ROUNDUP((INDEX(FPIG[],MATCH(1,(FPIG[State]="48 States")*(FPIG[Persons in Family/Household]=CHIP_Factors[[#This Row],[Family Size]]),0),MATCH(2022,VALUE(FPIG[#Headers]),0))*$Q$4)/12,0)</f>
        <v>2549</v>
      </c>
      <c r="H43" s="17">
        <v>117</v>
      </c>
      <c r="I43" s="17">
        <f t="array" ref="I43">ROUNDUP((INDEX(FPIG[],MATCH(1,(FPIG[State]="48 States")*(FPIG[Persons in Family/Household]=CHIP_Factors[[#This Row],[Family Size]]),0),MATCH(2018,VALUE(FPIG[#Headers]),0))*$Q$4)/12,0)</f>
        <v>2277</v>
      </c>
      <c r="J43" s="23"/>
      <c r="K43" s="17">
        <f t="array" ref="K43">ROUNDUP((INDEX(FPIG[],MATCH(1,(FPIG[State]="48 States")*(FPIG[Persons in Family/Household]=CHIP_Factors[[#This Row],[Family Size]]),0),MATCH(2019,VALUE(FPIG[#Headers]),0))*$Q$4)/12,0)</f>
        <v>2342</v>
      </c>
      <c r="L43" s="23"/>
      <c r="M43" s="17">
        <f t="array" ref="M43">ROUNDUP((INDEX(FPIG[],MATCH(1,(FPIG[State]="48 States")*(FPIG[Persons in Family/Household]=CHIP_Factors[[#This Row],[Family Size]]),0),MATCH(2020,VALUE(FPIG[#Headers]),0))*$Q$4)/12,0)</f>
        <v>2393</v>
      </c>
      <c r="N43" s="23"/>
      <c r="O43" s="17">
        <f t="array" ref="O43">ROUNDUP((INDEX(FPIG[],MATCH(1,(FPIG[State]="48 States")*(FPIG[Persons in Family/Household]=CHIP_Factors[[#This Row],[Family Size]]),0),MATCH(2021,VALUE(FPIG[#Headers]),0))*$Q$4)/12,0)</f>
        <v>2415</v>
      </c>
      <c r="P43" s="23"/>
      <c r="Q43" s="20">
        <f>CHIP_Factors[[#This Row],[Comment]]*12</f>
        <v>1404</v>
      </c>
      <c r="R43" s="17"/>
    </row>
    <row r="44" spans="1:18" x14ac:dyDescent="0.25">
      <c r="A44" s="17" t="s">
        <v>70</v>
      </c>
      <c r="B44" s="17" t="s">
        <v>69</v>
      </c>
      <c r="C44" s="18">
        <v>2</v>
      </c>
      <c r="D44" s="17" t="s">
        <v>63</v>
      </c>
      <c r="E44" s="17" t="s">
        <v>132</v>
      </c>
      <c r="F44" s="17" t="s">
        <v>66</v>
      </c>
      <c r="G44" s="17">
        <f t="array" ref="G44">ROUNDUP((INDEX(FPIG[],MATCH(1,(FPIG[State]="48 States")*(FPIG[Persons in Family/Household]=CHIP_Factors[[#This Row],[Family Size]]),0),MATCH(2022,VALUE(FPIG[#Headers]),0))*$Q$2)/12,0)</f>
        <v>2289</v>
      </c>
      <c r="H44" s="17">
        <v>20</v>
      </c>
      <c r="I44" s="17">
        <f t="array" ref="I44">ROUNDUP((INDEX(FPIG[],MATCH(1,(FPIG[State]="48 States")*(FPIG[Persons in Family/Household]=CHIP_Factors[[#This Row],[Family Size]]),0),MATCH(2018,VALUE(FPIG[#Headers]),0))*$Q$2)/12,0)</f>
        <v>2058</v>
      </c>
      <c r="J44" s="23"/>
      <c r="K44" s="17">
        <f t="array" ref="K44">ROUNDUP((INDEX(FPIG[],MATCH(1,(FPIG[State]="48 States")*(FPIG[Persons in Family/Household]=CHIP_Factors[[#This Row],[Family Size]]),0),MATCH(2019,VALUE(FPIG[#Headers]),0))*$Q$2)/12,0)</f>
        <v>2114</v>
      </c>
      <c r="L44" s="23"/>
      <c r="M44" s="17">
        <f t="array" ref="M44">ROUNDUP((INDEX(FPIG[],MATCH(1,(FPIG[State]="48 States")*(FPIG[Persons in Family/Household]=CHIP_Factors[[#This Row],[Family Size]]),0),MATCH(2020,VALUE(FPIG[#Headers]),0))*$Q$2)/12,0)</f>
        <v>2155</v>
      </c>
      <c r="N44" s="23"/>
      <c r="O44" s="17">
        <f t="array" ref="O44">ROUNDUP((INDEX(FPIG[],MATCH(1,(FPIG[State]="48 States")*(FPIG[Persons in Family/Household]=CHIP_Factors[[#This Row],[Family Size]]),0),MATCH(2021,VALUE(FPIG[#Headers]),0))*$Q$2)/12,0)</f>
        <v>2178</v>
      </c>
      <c r="P44" s="23"/>
      <c r="Q44" s="20">
        <f>CHIP_Factors[[#This Row],[Comment]]*12</f>
        <v>240</v>
      </c>
      <c r="R44" s="17"/>
    </row>
    <row r="45" spans="1:18" x14ac:dyDescent="0.25">
      <c r="A45" s="17" t="s">
        <v>70</v>
      </c>
      <c r="B45" s="17" t="s">
        <v>69</v>
      </c>
      <c r="C45" s="18">
        <v>2</v>
      </c>
      <c r="D45" s="17" t="s">
        <v>65</v>
      </c>
      <c r="E45" s="17" t="s">
        <v>133</v>
      </c>
      <c r="F45" s="17" t="s">
        <v>66</v>
      </c>
      <c r="G45" s="17">
        <f t="array" ref="G45">ROUNDUP((INDEX(FPIG[],MATCH(1,(FPIG[State]="48 States")*(FPIG[Persons in Family/Household]=CHIP_Factors[[#This Row],[Family Size]]),0),MATCH(2022,VALUE(FPIG[#Headers]),0))*$Q$3)/12,0)</f>
        <v>2823</v>
      </c>
      <c r="H45" s="17">
        <v>65</v>
      </c>
      <c r="I45" s="17">
        <f t="array" ref="I45">ROUNDUP((INDEX(FPIG[],MATCH(1,(FPIG[State]="48 States")*(FPIG[Persons in Family/Household]=CHIP_Factors[[#This Row],[Family Size]]),0),MATCH(2018,VALUE(FPIG[#Headers]),0))*$Q$3)/12,0)</f>
        <v>2538</v>
      </c>
      <c r="J45" s="23"/>
      <c r="K45" s="17">
        <f t="array" ref="K45">ROUNDUP((INDEX(FPIG[],MATCH(1,(FPIG[State]="48 States")*(FPIG[Persons in Family/Household]=CHIP_Factors[[#This Row],[Family Size]]),0),MATCH(2019,VALUE(FPIG[#Headers]),0))*$Q$3)/12,0)</f>
        <v>2607</v>
      </c>
      <c r="L45" s="23"/>
      <c r="M45" s="17">
        <f t="array" ref="M45">ROUNDUP((INDEX(FPIG[],MATCH(1,(FPIG[State]="48 States")*(FPIG[Persons in Family/Household]=CHIP_Factors[[#This Row],[Family Size]]),0),MATCH(2020,VALUE(FPIG[#Headers]),0))*$Q$3)/12,0)</f>
        <v>2658</v>
      </c>
      <c r="N45" s="23"/>
      <c r="O45" s="17">
        <f t="array" ref="O45">ROUNDUP((INDEX(FPIG[],MATCH(1,(FPIG[State]="48 States")*(FPIG[Persons in Family/Household]=CHIP_Factors[[#This Row],[Family Size]]),0),MATCH(2021,VALUE(FPIG[#Headers]),0))*$Q$3)/12,0)</f>
        <v>2686</v>
      </c>
      <c r="P45" s="23"/>
      <c r="Q45" s="20">
        <f>CHIP_Factors[[#This Row],[Comment]]*12</f>
        <v>780</v>
      </c>
      <c r="R45" s="17"/>
    </row>
    <row r="46" spans="1:18" x14ac:dyDescent="0.25">
      <c r="A46" s="17" t="s">
        <v>70</v>
      </c>
      <c r="B46" s="17" t="s">
        <v>69</v>
      </c>
      <c r="C46" s="18">
        <v>2</v>
      </c>
      <c r="D46" s="17" t="s">
        <v>68</v>
      </c>
      <c r="E46" s="17" t="s">
        <v>134</v>
      </c>
      <c r="F46" s="17" t="s">
        <v>66</v>
      </c>
      <c r="G46" s="17">
        <f t="array" ref="G46">ROUNDUP((INDEX(FPIG[],MATCH(1,(FPIG[State]="48 States")*(FPIG[Persons in Family/Household]=CHIP_Factors[[#This Row],[Family Size]]),0),MATCH(2022,VALUE(FPIG[#Headers]),0))*$Q$4)/12,0)</f>
        <v>3434</v>
      </c>
      <c r="H46" s="17">
        <v>159</v>
      </c>
      <c r="I46" s="17">
        <f t="array" ref="I46">ROUNDUP((INDEX(FPIG[],MATCH(1,(FPIG[State]="48 States")*(FPIG[Persons in Family/Household]=CHIP_Factors[[#This Row],[Family Size]]),0),MATCH(2018,VALUE(FPIG[#Headers]),0))*$Q$4)/12,0)</f>
        <v>3087</v>
      </c>
      <c r="J46" s="23"/>
      <c r="K46" s="17">
        <f t="array" ref="K46">ROUNDUP((INDEX(FPIG[],MATCH(1,(FPIG[State]="48 States")*(FPIG[Persons in Family/Household]=CHIP_Factors[[#This Row],[Family Size]]),0),MATCH(2019,VALUE(FPIG[#Headers]),0))*$Q$4)/12,0)</f>
        <v>3171</v>
      </c>
      <c r="L46" s="23"/>
      <c r="M46" s="17">
        <f t="array" ref="M46">ROUNDUP((INDEX(FPIG[],MATCH(1,(FPIG[State]="48 States")*(FPIG[Persons in Family/Household]=CHIP_Factors[[#This Row],[Family Size]]),0),MATCH(2020,VALUE(FPIG[#Headers]),0))*$Q$4)/12,0)</f>
        <v>3233</v>
      </c>
      <c r="N46" s="23"/>
      <c r="O46" s="17">
        <f t="array" ref="O46">ROUNDUP((INDEX(FPIG[],MATCH(1,(FPIG[State]="48 States")*(FPIG[Persons in Family/Household]=CHIP_Factors[[#This Row],[Family Size]]),0),MATCH(2021,VALUE(FPIG[#Headers]),0))*$Q$4)/12,0)</f>
        <v>3267</v>
      </c>
      <c r="P46" s="23"/>
      <c r="Q46" s="20">
        <f>CHIP_Factors[[#This Row],[Comment]]*12</f>
        <v>1908</v>
      </c>
      <c r="R46" s="17"/>
    </row>
    <row r="47" spans="1:18" x14ac:dyDescent="0.25">
      <c r="A47" s="17" t="s">
        <v>70</v>
      </c>
      <c r="B47" s="17" t="s">
        <v>69</v>
      </c>
      <c r="C47" s="18">
        <v>3</v>
      </c>
      <c r="D47" s="17" t="s">
        <v>63</v>
      </c>
      <c r="E47" s="17" t="s">
        <v>135</v>
      </c>
      <c r="F47" s="17" t="s">
        <v>66</v>
      </c>
      <c r="G47" s="17">
        <f t="array" ref="G47">ROUNDUP((INDEX(FPIG[],MATCH(1,(FPIG[State]="48 States")*(FPIG[Persons in Family/Household]=CHIP_Factors[[#This Row],[Family Size]]),0),MATCH(2022,VALUE(FPIG[#Headers]),0))*$Q$2)/12,0)</f>
        <v>2879</v>
      </c>
      <c r="H47" s="17">
        <v>25</v>
      </c>
      <c r="I47" s="17">
        <f t="array" ref="I47">ROUNDUP((INDEX(FPIG[],MATCH(1,(FPIG[State]="48 States")*(FPIG[Persons in Family/Household]=CHIP_Factors[[#This Row],[Family Size]]),0),MATCH(2018,VALUE(FPIG[#Headers]),0))*$Q$2)/12,0)</f>
        <v>2598</v>
      </c>
      <c r="J47" s="23"/>
      <c r="K47" s="17">
        <f t="array" ref="K47">ROUNDUP((INDEX(FPIG[],MATCH(1,(FPIG[State]="48 States")*(FPIG[Persons in Family/Household]=CHIP_Factors[[#This Row],[Family Size]]),0),MATCH(2019,VALUE(FPIG[#Headers]),0))*$Q$2)/12,0)</f>
        <v>2667</v>
      </c>
      <c r="L47" s="23"/>
      <c r="M47" s="17">
        <f t="array" ref="M47">ROUNDUP((INDEX(FPIG[],MATCH(1,(FPIG[State]="48 States")*(FPIG[Persons in Family/Household]=CHIP_Factors[[#This Row],[Family Size]]),0),MATCH(2020,VALUE(FPIG[#Headers]),0))*$Q$2)/12,0)</f>
        <v>2715</v>
      </c>
      <c r="N47" s="23"/>
      <c r="O47" s="17">
        <f t="array" ref="O47">ROUNDUP((INDEX(FPIG[],MATCH(1,(FPIG[State]="48 States")*(FPIG[Persons in Family/Household]=CHIP_Factors[[#This Row],[Family Size]]),0),MATCH(2021,VALUE(FPIG[#Headers]),0))*$Q$2)/12,0)</f>
        <v>2745</v>
      </c>
      <c r="P47" s="23"/>
      <c r="Q47" s="20">
        <f>CHIP_Factors[[#This Row],[Comment]]*12</f>
        <v>300</v>
      </c>
      <c r="R47" s="17"/>
    </row>
    <row r="48" spans="1:18" x14ac:dyDescent="0.25">
      <c r="A48" s="17" t="s">
        <v>70</v>
      </c>
      <c r="B48" s="17" t="s">
        <v>69</v>
      </c>
      <c r="C48" s="18">
        <v>3</v>
      </c>
      <c r="D48" s="17" t="s">
        <v>65</v>
      </c>
      <c r="E48" s="17" t="s">
        <v>136</v>
      </c>
      <c r="F48" s="17" t="s">
        <v>66</v>
      </c>
      <c r="G48" s="17">
        <f t="array" ref="G48">ROUNDUP((INDEX(FPIG[],MATCH(1,(FPIG[State]="48 States")*(FPIG[Persons in Family/Household]=CHIP_Factors[[#This Row],[Family Size]]),0),MATCH(2022,VALUE(FPIG[#Headers]),0))*$Q$3)/12,0)</f>
        <v>3551</v>
      </c>
      <c r="H48" s="17">
        <v>82</v>
      </c>
      <c r="I48" s="17">
        <f t="array" ref="I48">ROUNDUP((INDEX(FPIG[],MATCH(1,(FPIG[State]="48 States")*(FPIG[Persons in Family/Household]=CHIP_Factors[[#This Row],[Family Size]]),0),MATCH(2018,VALUE(FPIG[#Headers]),0))*$Q$3)/12,0)</f>
        <v>3204</v>
      </c>
      <c r="J48" s="23"/>
      <c r="K48" s="17">
        <f t="array" ref="K48">ROUNDUP((INDEX(FPIG[],MATCH(1,(FPIG[State]="48 States")*(FPIG[Persons in Family/Household]=CHIP_Factors[[#This Row],[Family Size]]),0),MATCH(2019,VALUE(FPIG[#Headers]),0))*$Q$3)/12,0)</f>
        <v>3289</v>
      </c>
      <c r="L48" s="23"/>
      <c r="M48" s="17">
        <f t="array" ref="M48">ROUNDUP((INDEX(FPIG[],MATCH(1,(FPIG[State]="48 States")*(FPIG[Persons in Family/Household]=CHIP_Factors[[#This Row],[Family Size]]),0),MATCH(2020,VALUE(FPIG[#Headers]),0))*$Q$3)/12,0)</f>
        <v>3349</v>
      </c>
      <c r="N48" s="23"/>
      <c r="O48" s="17">
        <f t="array" ref="O48">ROUNDUP((INDEX(FPIG[],MATCH(1,(FPIG[State]="48 States")*(FPIG[Persons in Family/Household]=CHIP_Factors[[#This Row],[Family Size]]),0),MATCH(2021,VALUE(FPIG[#Headers]),0))*$Q$3)/12,0)</f>
        <v>3386</v>
      </c>
      <c r="P48" s="23"/>
      <c r="Q48" s="20">
        <f>CHIP_Factors[[#This Row],[Comment]]*12</f>
        <v>984</v>
      </c>
      <c r="R48" s="17"/>
    </row>
    <row r="49" spans="1:18" x14ac:dyDescent="0.25">
      <c r="A49" s="17" t="s">
        <v>70</v>
      </c>
      <c r="B49" s="17" t="s">
        <v>69</v>
      </c>
      <c r="C49" s="18">
        <v>3</v>
      </c>
      <c r="D49" s="17" t="s">
        <v>68</v>
      </c>
      <c r="E49" s="17" t="s">
        <v>137</v>
      </c>
      <c r="F49" s="17" t="s">
        <v>66</v>
      </c>
      <c r="G49" s="17">
        <f t="array" ref="G49">ROUNDUP((INDEX(FPIG[],MATCH(1,(FPIG[State]="48 States")*(FPIG[Persons in Family/Household]=CHIP_Factors[[#This Row],[Family Size]]),0),MATCH(2022,VALUE(FPIG[#Headers]),0))*$Q$4)/12,0)</f>
        <v>4319</v>
      </c>
      <c r="H49" s="17">
        <v>200</v>
      </c>
      <c r="I49" s="17">
        <f t="array" ref="I49">ROUNDUP((INDEX(FPIG[],MATCH(1,(FPIG[State]="48 States")*(FPIG[Persons in Family/Household]=CHIP_Factors[[#This Row],[Family Size]]),0),MATCH(2018,VALUE(FPIG[#Headers]),0))*$Q$4)/12,0)</f>
        <v>3897</v>
      </c>
      <c r="J49" s="23"/>
      <c r="K49" s="17">
        <f t="array" ref="K49">ROUNDUP((INDEX(FPIG[],MATCH(1,(FPIG[State]="48 States")*(FPIG[Persons in Family/Household]=CHIP_Factors[[#This Row],[Family Size]]),0),MATCH(2019,VALUE(FPIG[#Headers]),0))*$Q$4)/12,0)</f>
        <v>4000</v>
      </c>
      <c r="L49" s="23"/>
      <c r="M49" s="17">
        <f t="array" ref="M49">ROUNDUP((INDEX(FPIG[],MATCH(1,(FPIG[State]="48 States")*(FPIG[Persons in Family/Household]=CHIP_Factors[[#This Row],[Family Size]]),0),MATCH(2020,VALUE(FPIG[#Headers]),0))*$Q$4)/12,0)</f>
        <v>4073</v>
      </c>
      <c r="N49" s="23"/>
      <c r="O49" s="17">
        <f t="array" ref="O49">ROUNDUP((INDEX(FPIG[],MATCH(1,(FPIG[State]="48 States")*(FPIG[Persons in Family/Household]=CHIP_Factors[[#This Row],[Family Size]]),0),MATCH(2021,VALUE(FPIG[#Headers]),0))*$Q$4)/12,0)</f>
        <v>4118</v>
      </c>
      <c r="P49" s="23"/>
      <c r="Q49" s="20">
        <f>CHIP_Factors[[#This Row],[Comment]]*12</f>
        <v>2400</v>
      </c>
      <c r="R49" s="17"/>
    </row>
    <row r="50" spans="1:18" x14ac:dyDescent="0.25">
      <c r="A50" s="17" t="s">
        <v>70</v>
      </c>
      <c r="B50" s="17" t="s">
        <v>69</v>
      </c>
      <c r="C50" s="18">
        <v>4</v>
      </c>
      <c r="D50" s="17" t="s">
        <v>63</v>
      </c>
      <c r="E50" s="17" t="s">
        <v>138</v>
      </c>
      <c r="F50" s="17" t="s">
        <v>66</v>
      </c>
      <c r="G50" s="17">
        <f t="array" ref="G50">ROUNDUP((INDEX(FPIG[],MATCH(1,(FPIG[State]="48 States")*(FPIG[Persons in Family/Household]=CHIP_Factors[[#This Row],[Family Size]]),0),MATCH(2022,VALUE(FPIG[#Headers]),0))*$Q$2)/12,0)</f>
        <v>3469</v>
      </c>
      <c r="H50" s="17">
        <v>30</v>
      </c>
      <c r="I50" s="17">
        <f t="array" ref="I50">ROUNDUP((INDEX(FPIG[],MATCH(1,(FPIG[State]="48 States")*(FPIG[Persons in Family/Household]=CHIP_Factors[[#This Row],[Family Size]]),0),MATCH(2018,VALUE(FPIG[#Headers]),0))*$Q$2)/12,0)</f>
        <v>3138</v>
      </c>
      <c r="J50" s="23"/>
      <c r="K50" s="17">
        <f t="array" ref="K50">ROUNDUP((INDEX(FPIG[],MATCH(1,(FPIG[State]="48 States")*(FPIG[Persons in Family/Household]=CHIP_Factors[[#This Row],[Family Size]]),0),MATCH(2019,VALUE(FPIG[#Headers]),0))*$Q$2)/12,0)</f>
        <v>3219</v>
      </c>
      <c r="L50" s="23"/>
      <c r="M50" s="17">
        <f t="array" ref="M50">ROUNDUP((INDEX(FPIG[],MATCH(1,(FPIG[State]="48 States")*(FPIG[Persons in Family/Household]=CHIP_Factors[[#This Row],[Family Size]]),0),MATCH(2020,VALUE(FPIG[#Headers]),0))*$Q$2)/12,0)</f>
        <v>3275</v>
      </c>
      <c r="N50" s="23"/>
      <c r="O50" s="17">
        <f t="array" ref="O50">ROUNDUP((INDEX(FPIG[],MATCH(1,(FPIG[State]="48 States")*(FPIG[Persons in Family/Household]=CHIP_Factors[[#This Row],[Family Size]]),0),MATCH(2021,VALUE(FPIG[#Headers]),0))*$Q$2)/12,0)</f>
        <v>3313</v>
      </c>
      <c r="P50" s="23"/>
      <c r="Q50" s="20">
        <f>CHIP_Factors[[#This Row],[Comment]]*12</f>
        <v>360</v>
      </c>
      <c r="R50" s="17"/>
    </row>
    <row r="51" spans="1:18" x14ac:dyDescent="0.25">
      <c r="A51" s="17" t="s">
        <v>70</v>
      </c>
      <c r="B51" s="17" t="s">
        <v>69</v>
      </c>
      <c r="C51" s="18">
        <v>4</v>
      </c>
      <c r="D51" s="17" t="s">
        <v>65</v>
      </c>
      <c r="E51" s="17" t="s">
        <v>139</v>
      </c>
      <c r="F51" s="17" t="s">
        <v>66</v>
      </c>
      <c r="G51" s="17">
        <f t="array" ref="G51">ROUNDUP((INDEX(FPIG[],MATCH(1,(FPIG[State]="48 States")*(FPIG[Persons in Family/Household]=CHIP_Factors[[#This Row],[Family Size]]),0),MATCH(2022,VALUE(FPIG[#Headers]),0))*$Q$3)/12,0)</f>
        <v>4279</v>
      </c>
      <c r="H51" s="17">
        <v>99</v>
      </c>
      <c r="I51" s="17">
        <f t="array" ref="I51">ROUNDUP((INDEX(FPIG[],MATCH(1,(FPIG[State]="48 States")*(FPIG[Persons in Family/Household]=CHIP_Factors[[#This Row],[Family Size]]),0),MATCH(2018,VALUE(FPIG[#Headers]),0))*$Q$3)/12,0)</f>
        <v>3870</v>
      </c>
      <c r="J51" s="23"/>
      <c r="K51" s="17">
        <f t="array" ref="K51">ROUNDUP((INDEX(FPIG[],MATCH(1,(FPIG[State]="48 States")*(FPIG[Persons in Family/Household]=CHIP_Factors[[#This Row],[Family Size]]),0),MATCH(2019,VALUE(FPIG[#Headers]),0))*$Q$3)/12,0)</f>
        <v>3970</v>
      </c>
      <c r="L51" s="23"/>
      <c r="M51" s="17">
        <f t="array" ref="M51">ROUNDUP((INDEX(FPIG[],MATCH(1,(FPIG[State]="48 States")*(FPIG[Persons in Family/Household]=CHIP_Factors[[#This Row],[Family Size]]),0),MATCH(2020,VALUE(FPIG[#Headers]),0))*$Q$3)/12,0)</f>
        <v>4040</v>
      </c>
      <c r="N51" s="23"/>
      <c r="O51" s="17">
        <f t="array" ref="O51">ROUNDUP((INDEX(FPIG[],MATCH(1,(FPIG[State]="48 States")*(FPIG[Persons in Family/Household]=CHIP_Factors[[#This Row],[Family Size]]),0),MATCH(2021,VALUE(FPIG[#Headers]),0))*$Q$3)/12,0)</f>
        <v>4086</v>
      </c>
      <c r="P51" s="23"/>
      <c r="Q51" s="20">
        <f>CHIP_Factors[[#This Row],[Comment]]*12</f>
        <v>1188</v>
      </c>
      <c r="R51" s="17"/>
    </row>
    <row r="52" spans="1:18" x14ac:dyDescent="0.25">
      <c r="A52" s="17" t="s">
        <v>70</v>
      </c>
      <c r="B52" s="17" t="s">
        <v>69</v>
      </c>
      <c r="C52" s="18">
        <v>4</v>
      </c>
      <c r="D52" s="17" t="s">
        <v>68</v>
      </c>
      <c r="E52" s="17" t="s">
        <v>140</v>
      </c>
      <c r="F52" s="17" t="s">
        <v>66</v>
      </c>
      <c r="G52" s="17">
        <f t="array" ref="G52">ROUNDUP((INDEX(FPIG[],MATCH(1,(FPIG[State]="48 States")*(FPIG[Persons in Family/Household]=CHIP_Factors[[#This Row],[Family Size]]),0),MATCH(2022,VALUE(FPIG[#Headers]),0))*$Q$4)/12,0)</f>
        <v>5204</v>
      </c>
      <c r="H52" s="17">
        <v>241</v>
      </c>
      <c r="I52" s="17">
        <f t="array" ref="I52">ROUNDUP((INDEX(FPIG[],MATCH(1,(FPIG[State]="48 States")*(FPIG[Persons in Family/Household]=CHIP_Factors[[#This Row],[Family Size]]),0),MATCH(2018,VALUE(FPIG[#Headers]),0))*$Q$4)/12,0)</f>
        <v>4707</v>
      </c>
      <c r="J52" s="23"/>
      <c r="K52" s="17">
        <f t="array" ref="K52">ROUNDUP((INDEX(FPIG[],MATCH(1,(FPIG[State]="48 States")*(FPIG[Persons in Family/Household]=CHIP_Factors[[#This Row],[Family Size]]),0),MATCH(2019,VALUE(FPIG[#Headers]),0))*$Q$4)/12,0)</f>
        <v>4829</v>
      </c>
      <c r="L52" s="23"/>
      <c r="M52" s="17">
        <f t="array" ref="M52">ROUNDUP((INDEX(FPIG[],MATCH(1,(FPIG[State]="48 States")*(FPIG[Persons in Family/Household]=CHIP_Factors[[#This Row],[Family Size]]),0),MATCH(2020,VALUE(FPIG[#Headers]),0))*$Q$4)/12,0)</f>
        <v>4913</v>
      </c>
      <c r="N52" s="23"/>
      <c r="O52" s="17">
        <f t="array" ref="O52">ROUNDUP((INDEX(FPIG[],MATCH(1,(FPIG[State]="48 States")*(FPIG[Persons in Family/Household]=CHIP_Factors[[#This Row],[Family Size]]),0),MATCH(2021,VALUE(FPIG[#Headers]),0))*$Q$4)/12,0)</f>
        <v>4969</v>
      </c>
      <c r="P52" s="23"/>
      <c r="Q52" s="20">
        <f>CHIP_Factors[[#This Row],[Comment]]*12</f>
        <v>2892</v>
      </c>
      <c r="R52" s="17"/>
    </row>
    <row r="53" spans="1:18" x14ac:dyDescent="0.25">
      <c r="A53" s="17" t="s">
        <v>70</v>
      </c>
      <c r="B53" s="17" t="s">
        <v>69</v>
      </c>
      <c r="C53" s="18">
        <v>5</v>
      </c>
      <c r="D53" s="17" t="s">
        <v>63</v>
      </c>
      <c r="E53" s="17" t="s">
        <v>141</v>
      </c>
      <c r="F53" s="17" t="s">
        <v>66</v>
      </c>
      <c r="G53" s="17">
        <f t="array" ref="G53">ROUNDUP((INDEX(FPIG[],MATCH(1,(FPIG[State]="48 States")*(FPIG[Persons in Family/Household]=CHIP_Factors[[#This Row],[Family Size]]),0),MATCH(2022,VALUE(FPIG[#Headers]),0))*$Q$2)/12,0)</f>
        <v>4059</v>
      </c>
      <c r="H53" s="17">
        <v>35</v>
      </c>
      <c r="I53" s="17">
        <f t="array" ref="I53">ROUNDUP((INDEX(FPIG[],MATCH(1,(FPIG[State]="48 States")*(FPIG[Persons in Family/Household]=CHIP_Factors[[#This Row],[Family Size]]),0),MATCH(2018,VALUE(FPIG[#Headers]),0))*$Q$2)/12,0)</f>
        <v>3678</v>
      </c>
      <c r="J53" s="23"/>
      <c r="K53" s="17">
        <f t="array" ref="K53">ROUNDUP((INDEX(FPIG[],MATCH(1,(FPIG[State]="48 States")*(FPIG[Persons in Family/Household]=CHIP_Factors[[#This Row],[Family Size]]),0),MATCH(2019,VALUE(FPIG[#Headers]),0))*$Q$2)/12,0)</f>
        <v>3772</v>
      </c>
      <c r="L53" s="23"/>
      <c r="M53" s="17">
        <f t="array" ref="M53">ROUNDUP((INDEX(FPIG[],MATCH(1,(FPIG[State]="48 States")*(FPIG[Persons in Family/Household]=CHIP_Factors[[#This Row],[Family Size]]),0),MATCH(2020,VALUE(FPIG[#Headers]),0))*$Q$2)/12,0)</f>
        <v>3835</v>
      </c>
      <c r="N53" s="23"/>
      <c r="O53" s="17">
        <f t="array" ref="O53">ROUNDUP((INDEX(FPIG[],MATCH(1,(FPIG[State]="48 States")*(FPIG[Persons in Family/Household]=CHIP_Factors[[#This Row],[Family Size]]),0),MATCH(2021,VALUE(FPIG[#Headers]),0))*$Q$2)/12,0)</f>
        <v>3880</v>
      </c>
      <c r="P53" s="23"/>
      <c r="Q53" s="20">
        <f>CHIP_Factors[[#This Row],[Comment]]*12</f>
        <v>420</v>
      </c>
      <c r="R53" s="17"/>
    </row>
    <row r="54" spans="1:18" x14ac:dyDescent="0.25">
      <c r="A54" s="17" t="s">
        <v>70</v>
      </c>
      <c r="B54" s="17" t="s">
        <v>69</v>
      </c>
      <c r="C54" s="18">
        <v>5</v>
      </c>
      <c r="D54" s="17" t="s">
        <v>65</v>
      </c>
      <c r="E54" s="17" t="s">
        <v>142</v>
      </c>
      <c r="F54" s="17" t="s">
        <v>66</v>
      </c>
      <c r="G54" s="17">
        <f t="array" ref="G54">ROUNDUP((INDEX(FPIG[],MATCH(1,(FPIG[State]="48 States")*(FPIG[Persons in Family/Household]=CHIP_Factors[[#This Row],[Family Size]]),0),MATCH(2022,VALUE(FPIG[#Headers]),0))*$Q$3)/12,0)</f>
        <v>5006</v>
      </c>
      <c r="H54" s="17">
        <v>115</v>
      </c>
      <c r="I54" s="17">
        <f t="array" ref="I54">ROUNDUP((INDEX(FPIG[],MATCH(1,(FPIG[State]="48 States")*(FPIG[Persons in Family/Household]=CHIP_Factors[[#This Row],[Family Size]]),0),MATCH(2018,VALUE(FPIG[#Headers]),0))*$Q$3)/12,0)</f>
        <v>4536</v>
      </c>
      <c r="J54" s="23"/>
      <c r="K54" s="17">
        <f t="array" ref="K54">ROUNDUP((INDEX(FPIG[],MATCH(1,(FPIG[State]="48 States")*(FPIG[Persons in Family/Household]=CHIP_Factors[[#This Row],[Family Size]]),0),MATCH(2019,VALUE(FPIG[#Headers]),0))*$Q$3)/12,0)</f>
        <v>4652</v>
      </c>
      <c r="L54" s="23"/>
      <c r="M54" s="17">
        <f t="array" ref="M54">ROUNDUP((INDEX(FPIG[],MATCH(1,(FPIG[State]="48 States")*(FPIG[Persons in Family/Household]=CHIP_Factors[[#This Row],[Family Size]]),0),MATCH(2020,VALUE(FPIG[#Headers]),0))*$Q$3)/12,0)</f>
        <v>4730</v>
      </c>
      <c r="N54" s="23"/>
      <c r="O54" s="17">
        <f t="array" ref="O54">ROUNDUP((INDEX(FPIG[],MATCH(1,(FPIG[State]="48 States")*(FPIG[Persons in Family/Household]=CHIP_Factors[[#This Row],[Family Size]]),0),MATCH(2021,VALUE(FPIG[#Headers]),0))*$Q$3)/12,0)</f>
        <v>4786</v>
      </c>
      <c r="P54" s="23"/>
      <c r="Q54" s="20">
        <f>CHIP_Factors[[#This Row],[Comment]]*12</f>
        <v>1380</v>
      </c>
      <c r="R54" s="17"/>
    </row>
    <row r="55" spans="1:18" x14ac:dyDescent="0.25">
      <c r="A55" s="17" t="s">
        <v>70</v>
      </c>
      <c r="B55" s="17" t="s">
        <v>69</v>
      </c>
      <c r="C55" s="18">
        <v>5</v>
      </c>
      <c r="D55" s="17" t="s">
        <v>68</v>
      </c>
      <c r="E55" s="17" t="s">
        <v>143</v>
      </c>
      <c r="F55" s="17" t="s">
        <v>66</v>
      </c>
      <c r="G55" s="17">
        <f t="array" ref="G55">ROUNDUP((INDEX(FPIG[],MATCH(1,(FPIG[State]="48 States")*(FPIG[Persons in Family/Household]=CHIP_Factors[[#This Row],[Family Size]]),0),MATCH(2022,VALUE(FPIG[#Headers]),0))*$Q$4)/12,0)</f>
        <v>6089</v>
      </c>
      <c r="H55" s="17">
        <v>283</v>
      </c>
      <c r="I55" s="17">
        <f t="array" ref="I55">ROUNDUP((INDEX(FPIG[],MATCH(1,(FPIG[State]="48 States")*(FPIG[Persons in Family/Household]=CHIP_Factors[[#This Row],[Family Size]]),0),MATCH(2018,VALUE(FPIG[#Headers]),0))*$Q$4)/12,0)</f>
        <v>5517</v>
      </c>
      <c r="J55" s="23"/>
      <c r="K55" s="17">
        <f t="array" ref="K55">ROUNDUP((INDEX(FPIG[],MATCH(1,(FPIG[State]="48 States")*(FPIG[Persons in Family/Household]=CHIP_Factors[[#This Row],[Family Size]]),0),MATCH(2019,VALUE(FPIG[#Headers]),0))*$Q$4)/12,0)</f>
        <v>5657</v>
      </c>
      <c r="L55" s="23"/>
      <c r="M55" s="17">
        <f t="array" ref="M55">ROUNDUP((INDEX(FPIG[],MATCH(1,(FPIG[State]="48 States")*(FPIG[Persons in Family/Household]=CHIP_Factors[[#This Row],[Family Size]]),0),MATCH(2020,VALUE(FPIG[#Headers]),0))*$Q$4)/12,0)</f>
        <v>5753</v>
      </c>
      <c r="N55" s="23"/>
      <c r="O55" s="17">
        <f t="array" ref="O55">ROUNDUP((INDEX(FPIG[],MATCH(1,(FPIG[State]="48 States")*(FPIG[Persons in Family/Household]=CHIP_Factors[[#This Row],[Family Size]]),0),MATCH(2021,VALUE(FPIG[#Headers]),0))*$Q$4)/12,0)</f>
        <v>5820</v>
      </c>
      <c r="P55" s="23"/>
      <c r="Q55" s="20">
        <f>CHIP_Factors[[#This Row],[Comment]]*12</f>
        <v>3396</v>
      </c>
      <c r="R55" s="17"/>
    </row>
    <row r="56" spans="1:18" x14ac:dyDescent="0.25">
      <c r="A56" s="17" t="s">
        <v>70</v>
      </c>
      <c r="B56" s="17" t="s">
        <v>69</v>
      </c>
      <c r="C56" s="18">
        <v>6</v>
      </c>
      <c r="D56" s="17" t="s">
        <v>63</v>
      </c>
      <c r="E56" s="17" t="s">
        <v>144</v>
      </c>
      <c r="F56" s="17" t="s">
        <v>66</v>
      </c>
      <c r="G56" s="17">
        <f t="array" ref="G56">ROUNDUP((INDEX(FPIG[],MATCH(1,(FPIG[State]="48 States")*(FPIG[Persons in Family/Household]=CHIP_Factors[[#This Row],[Family Size]]),0),MATCH(2022,VALUE(FPIG[#Headers]),0))*$Q$2)/12,0)</f>
        <v>4649</v>
      </c>
      <c r="H56" s="17">
        <v>40</v>
      </c>
      <c r="I56" s="17">
        <f t="array" ref="I56">ROUNDUP((INDEX(FPIG[],MATCH(1,(FPIG[State]="48 States")*(FPIG[Persons in Family/Household]=CHIP_Factors[[#This Row],[Family Size]]),0),MATCH(2018,VALUE(FPIG[#Headers]),0))*$Q$2)/12,0)</f>
        <v>4218</v>
      </c>
      <c r="J56" s="23"/>
      <c r="K56" s="17">
        <f t="array" ref="K56">ROUNDUP((INDEX(FPIG[],MATCH(1,(FPIG[State]="48 States")*(FPIG[Persons in Family/Household]=CHIP_Factors[[#This Row],[Family Size]]),0),MATCH(2019,VALUE(FPIG[#Headers]),0))*$Q$2)/12,0)</f>
        <v>4324</v>
      </c>
      <c r="L56" s="23"/>
      <c r="M56" s="17">
        <f t="array" ref="M56">ROUNDUP((INDEX(FPIG[],MATCH(1,(FPIG[State]="48 States")*(FPIG[Persons in Family/Household]=CHIP_Factors[[#This Row],[Family Size]]),0),MATCH(2020,VALUE(FPIG[#Headers]),0))*$Q$2)/12,0)</f>
        <v>4395</v>
      </c>
      <c r="N56" s="23"/>
      <c r="O56" s="17">
        <f t="array" ref="O56">ROUNDUP((INDEX(FPIG[],MATCH(1,(FPIG[State]="48 States")*(FPIG[Persons in Family/Household]=CHIP_Factors[[#This Row],[Family Size]]),0),MATCH(2021,VALUE(FPIG[#Headers]),0))*$Q$2)/12,0)</f>
        <v>4448</v>
      </c>
      <c r="P56" s="23"/>
      <c r="Q56" s="20">
        <f>CHIP_Factors[[#This Row],[Comment]]*12</f>
        <v>480</v>
      </c>
      <c r="R56" s="17"/>
    </row>
    <row r="57" spans="1:18" x14ac:dyDescent="0.25">
      <c r="A57" s="17" t="s">
        <v>70</v>
      </c>
      <c r="B57" s="17" t="s">
        <v>69</v>
      </c>
      <c r="C57" s="18">
        <v>6</v>
      </c>
      <c r="D57" s="17" t="s">
        <v>65</v>
      </c>
      <c r="E57" s="17" t="s">
        <v>145</v>
      </c>
      <c r="F57" s="17" t="s">
        <v>66</v>
      </c>
      <c r="G57" s="17">
        <f t="array" ref="G57">ROUNDUP((INDEX(FPIG[],MATCH(1,(FPIG[State]="48 States")*(FPIG[Persons in Family/Household]=CHIP_Factors[[#This Row],[Family Size]]),0),MATCH(2022,VALUE(FPIG[#Headers]),0))*$Q$3)/12,0)</f>
        <v>5734</v>
      </c>
      <c r="H57" s="17">
        <v>132</v>
      </c>
      <c r="I57" s="17">
        <f t="array" ref="I57">ROUNDUP((INDEX(FPIG[],MATCH(1,(FPIG[State]="48 States")*(FPIG[Persons in Family/Household]=CHIP_Factors[[#This Row],[Family Size]]),0),MATCH(2018,VALUE(FPIG[#Headers]),0))*$Q$3)/12,0)</f>
        <v>5202</v>
      </c>
      <c r="J57" s="23"/>
      <c r="K57" s="17">
        <f t="array" ref="K57">ROUNDUP((INDEX(FPIG[],MATCH(1,(FPIG[State]="48 States")*(FPIG[Persons in Family/Household]=CHIP_Factors[[#This Row],[Family Size]]),0),MATCH(2019,VALUE(FPIG[#Headers]),0))*$Q$3)/12,0)</f>
        <v>5333</v>
      </c>
      <c r="L57" s="23"/>
      <c r="M57" s="17">
        <f t="array" ref="M57">ROUNDUP((INDEX(FPIG[],MATCH(1,(FPIG[State]="48 States")*(FPIG[Persons in Family/Household]=CHIP_Factors[[#This Row],[Family Size]]),0),MATCH(2020,VALUE(FPIG[#Headers]),0))*$Q$3)/12,0)</f>
        <v>5421</v>
      </c>
      <c r="N57" s="23"/>
      <c r="O57" s="17">
        <f t="array" ref="O57">ROUNDUP((INDEX(FPIG[],MATCH(1,(FPIG[State]="48 States")*(FPIG[Persons in Family/Household]=CHIP_Factors[[#This Row],[Family Size]]),0),MATCH(2021,VALUE(FPIG[#Headers]),0))*$Q$3)/12,0)</f>
        <v>5486</v>
      </c>
      <c r="P57" s="23"/>
      <c r="Q57" s="20">
        <f>CHIP_Factors[[#This Row],[Comment]]*12</f>
        <v>1584</v>
      </c>
      <c r="R57" s="17"/>
    </row>
    <row r="58" spans="1:18" x14ac:dyDescent="0.25">
      <c r="A58" s="17" t="s">
        <v>70</v>
      </c>
      <c r="B58" s="17" t="s">
        <v>69</v>
      </c>
      <c r="C58" s="18">
        <v>6</v>
      </c>
      <c r="D58" s="17" t="s">
        <v>68</v>
      </c>
      <c r="E58" s="17" t="s">
        <v>146</v>
      </c>
      <c r="F58" s="17" t="s">
        <v>66</v>
      </c>
      <c r="G58" s="17">
        <f t="array" ref="G58">ROUNDUP((INDEX(FPIG[],MATCH(1,(FPIG[State]="48 States")*(FPIG[Persons in Family/Household]=CHIP_Factors[[#This Row],[Family Size]]),0),MATCH(2022,VALUE(FPIG[#Headers]),0))*$Q$4)/12,0)</f>
        <v>6974</v>
      </c>
      <c r="H58" s="17">
        <v>324</v>
      </c>
      <c r="I58" s="17">
        <f t="array" ref="I58">ROUNDUP((INDEX(FPIG[],MATCH(1,(FPIG[State]="48 States")*(FPIG[Persons in Family/Household]=CHIP_Factors[[#This Row],[Family Size]]),0),MATCH(2018,VALUE(FPIG[#Headers]),0))*$Q$4)/12,0)</f>
        <v>6327</v>
      </c>
      <c r="J58" s="23"/>
      <c r="K58" s="17">
        <f t="array" ref="K58">ROUNDUP((INDEX(FPIG[],MATCH(1,(FPIG[State]="48 States")*(FPIG[Persons in Family/Household]=CHIP_Factors[[#This Row],[Family Size]]),0),MATCH(2019,VALUE(FPIG[#Headers]),0))*$Q$4)/12,0)</f>
        <v>6486</v>
      </c>
      <c r="L58" s="23"/>
      <c r="M58" s="17">
        <f t="array" ref="M58">ROUNDUP((INDEX(FPIG[],MATCH(1,(FPIG[State]="48 States")*(FPIG[Persons in Family/Household]=CHIP_Factors[[#This Row],[Family Size]]),0),MATCH(2020,VALUE(FPIG[#Headers]),0))*$Q$4)/12,0)</f>
        <v>6593</v>
      </c>
      <c r="N58" s="23"/>
      <c r="O58" s="17">
        <f t="array" ref="O58">ROUNDUP((INDEX(FPIG[],MATCH(1,(FPIG[State]="48 States")*(FPIG[Persons in Family/Household]=CHIP_Factors[[#This Row],[Family Size]]),0),MATCH(2021,VALUE(FPIG[#Headers]),0))*$Q$4)/12,0)</f>
        <v>6672</v>
      </c>
      <c r="P58" s="23"/>
      <c r="Q58" s="20">
        <f>CHIP_Factors[[#This Row],[Comment]]*12</f>
        <v>3888</v>
      </c>
      <c r="R58" s="17"/>
    </row>
    <row r="59" spans="1:18" x14ac:dyDescent="0.25">
      <c r="A59" s="17" t="s">
        <v>70</v>
      </c>
      <c r="B59" s="17" t="s">
        <v>69</v>
      </c>
      <c r="C59" s="18">
        <v>7</v>
      </c>
      <c r="D59" s="17" t="s">
        <v>63</v>
      </c>
      <c r="E59" s="17" t="s">
        <v>147</v>
      </c>
      <c r="F59" s="17" t="s">
        <v>66</v>
      </c>
      <c r="G59" s="17">
        <f t="array" ref="G59">ROUNDUP((INDEX(FPIG[],MATCH(1,(FPIG[State]="48 States")*(FPIG[Persons in Family/Household]=CHIP_Factors[[#This Row],[Family Size]]),0),MATCH(2022,VALUE(FPIG[#Headers]),0))*$Q$2)/12,0)</f>
        <v>5239</v>
      </c>
      <c r="H59" s="17">
        <v>46</v>
      </c>
      <c r="I59" s="17">
        <f t="array" ref="I59">ROUNDUP((INDEX(FPIG[],MATCH(1,(FPIG[State]="48 States")*(FPIG[Persons in Family/Household]=CHIP_Factors[[#This Row],[Family Size]]),0),MATCH(2018,VALUE(FPIG[#Headers]),0))*$Q$2)/12,0)</f>
        <v>4758</v>
      </c>
      <c r="J59" s="23"/>
      <c r="K59" s="17">
        <f t="array" ref="K59">ROUNDUP((INDEX(FPIG[],MATCH(1,(FPIG[State]="48 States")*(FPIG[Persons in Family/Household]=CHIP_Factors[[#This Row],[Family Size]]),0),MATCH(2019,VALUE(FPIG[#Headers]),0))*$Q$2)/12,0)</f>
        <v>4877</v>
      </c>
      <c r="L59" s="23"/>
      <c r="M59" s="17">
        <f t="array" ref="M59">ROUNDUP((INDEX(FPIG[],MATCH(1,(FPIG[State]="48 States")*(FPIG[Persons in Family/Household]=CHIP_Factors[[#This Row],[Family Size]]),0),MATCH(2020,VALUE(FPIG[#Headers]),0))*$Q$2)/12,0)</f>
        <v>4955</v>
      </c>
      <c r="N59" s="23"/>
      <c r="O59" s="17">
        <f t="array" ref="O59">ROUNDUP((INDEX(FPIG[],MATCH(1,(FPIG[State]="48 States")*(FPIG[Persons in Family/Household]=CHIP_Factors[[#This Row],[Family Size]]),0),MATCH(2021,VALUE(FPIG[#Headers]),0))*$Q$2)/12,0)</f>
        <v>5015</v>
      </c>
      <c r="P59" s="23"/>
      <c r="Q59" s="20">
        <f>CHIP_Factors[[#This Row],[Comment]]*12</f>
        <v>552</v>
      </c>
      <c r="R59" s="17"/>
    </row>
    <row r="60" spans="1:18" x14ac:dyDescent="0.25">
      <c r="A60" s="17" t="s">
        <v>70</v>
      </c>
      <c r="B60" s="17" t="s">
        <v>69</v>
      </c>
      <c r="C60" s="18">
        <v>7</v>
      </c>
      <c r="D60" s="17" t="s">
        <v>65</v>
      </c>
      <c r="E60" s="17" t="s">
        <v>148</v>
      </c>
      <c r="F60" s="17" t="s">
        <v>66</v>
      </c>
      <c r="G60" s="17">
        <f t="array" ref="G60">ROUNDUP((INDEX(FPIG[],MATCH(1,(FPIG[State]="48 States")*(FPIG[Persons in Family/Household]=CHIP_Factors[[#This Row],[Family Size]]),0),MATCH(2022,VALUE(FPIG[#Headers]),0))*$Q$3)/12,0)</f>
        <v>6462</v>
      </c>
      <c r="H60" s="17">
        <v>150</v>
      </c>
      <c r="I60" s="17">
        <f t="array" ref="I60">ROUNDUP((INDEX(FPIG[],MATCH(1,(FPIG[State]="48 States")*(FPIG[Persons in Family/Household]=CHIP_Factors[[#This Row],[Family Size]]),0),MATCH(2018,VALUE(FPIG[#Headers]),0))*$Q$3)/12,0)</f>
        <v>5868</v>
      </c>
      <c r="J60" s="23"/>
      <c r="K60" s="17">
        <f t="array" ref="K60">ROUNDUP((INDEX(FPIG[],MATCH(1,(FPIG[State]="48 States")*(FPIG[Persons in Family/Household]=CHIP_Factors[[#This Row],[Family Size]]),0),MATCH(2019,VALUE(FPIG[#Headers]),0))*$Q$3)/12,0)</f>
        <v>6015</v>
      </c>
      <c r="L60" s="23"/>
      <c r="M60" s="17">
        <f t="array" ref="M60">ROUNDUP((INDEX(FPIG[],MATCH(1,(FPIG[State]="48 States")*(FPIG[Persons in Family/Household]=CHIP_Factors[[#This Row],[Family Size]]),0),MATCH(2020,VALUE(FPIG[#Headers]),0))*$Q$3)/12,0)</f>
        <v>6112</v>
      </c>
      <c r="N60" s="23"/>
      <c r="O60" s="17">
        <f t="array" ref="O60">ROUNDUP((INDEX(FPIG[],MATCH(1,(FPIG[State]="48 States")*(FPIG[Persons in Family/Household]=CHIP_Factors[[#This Row],[Family Size]]),0),MATCH(2021,VALUE(FPIG[#Headers]),0))*$Q$3)/12,0)</f>
        <v>6186</v>
      </c>
      <c r="P60" s="23"/>
      <c r="Q60" s="20">
        <f>CHIP_Factors[[#This Row],[Comment]]*12</f>
        <v>1800</v>
      </c>
      <c r="R60" s="17"/>
    </row>
    <row r="61" spans="1:18" x14ac:dyDescent="0.25">
      <c r="A61" s="17" t="s">
        <v>70</v>
      </c>
      <c r="B61" s="17" t="s">
        <v>69</v>
      </c>
      <c r="C61" s="18">
        <v>7</v>
      </c>
      <c r="D61" s="17" t="s">
        <v>68</v>
      </c>
      <c r="E61" s="17" t="s">
        <v>149</v>
      </c>
      <c r="F61" s="17" t="s">
        <v>66</v>
      </c>
      <c r="G61" s="17">
        <f t="array" ref="G61">ROUNDUP((INDEX(FPIG[],MATCH(1,(FPIG[State]="48 States")*(FPIG[Persons in Family/Household]=CHIP_Factors[[#This Row],[Family Size]]),0),MATCH(2022,VALUE(FPIG[#Headers]),0))*$Q$4)/12,0)</f>
        <v>7859</v>
      </c>
      <c r="H61" s="17">
        <v>366</v>
      </c>
      <c r="I61" s="17">
        <f t="array" ref="I61">ROUNDUP((INDEX(FPIG[],MATCH(1,(FPIG[State]="48 States")*(FPIG[Persons in Family/Household]=CHIP_Factors[[#This Row],[Family Size]]),0),MATCH(2018,VALUE(FPIG[#Headers]),0))*$Q$4)/12,0)</f>
        <v>7137</v>
      </c>
      <c r="J61" s="23"/>
      <c r="K61" s="17">
        <f t="array" ref="K61">ROUNDUP((INDEX(FPIG[],MATCH(1,(FPIG[State]="48 States")*(FPIG[Persons in Family/Household]=CHIP_Factors[[#This Row],[Family Size]]),0),MATCH(2019,VALUE(FPIG[#Headers]),0))*$Q$4)/12,0)</f>
        <v>7315</v>
      </c>
      <c r="L61" s="23"/>
      <c r="M61" s="17">
        <f t="array" ref="M61">ROUNDUP((INDEX(FPIG[],MATCH(1,(FPIG[State]="48 States")*(FPIG[Persons in Family/Household]=CHIP_Factors[[#This Row],[Family Size]]),0),MATCH(2020,VALUE(FPIG[#Headers]),0))*$Q$4)/12,0)</f>
        <v>7433</v>
      </c>
      <c r="N61" s="23"/>
      <c r="O61" s="17">
        <f t="array" ref="O61">ROUNDUP((INDEX(FPIG[],MATCH(1,(FPIG[State]="48 States")*(FPIG[Persons in Family/Household]=CHIP_Factors[[#This Row],[Family Size]]),0),MATCH(2021,VALUE(FPIG[#Headers]),0))*$Q$4)/12,0)</f>
        <v>7523</v>
      </c>
      <c r="P61" s="23"/>
      <c r="Q61" s="20">
        <f>CHIP_Factors[[#This Row],[Comment]]*12</f>
        <v>4392</v>
      </c>
      <c r="R61" s="17"/>
    </row>
    <row r="62" spans="1:18" x14ac:dyDescent="0.25">
      <c r="A62" s="17" t="s">
        <v>70</v>
      </c>
      <c r="B62" s="17" t="s">
        <v>69</v>
      </c>
      <c r="C62" s="18">
        <v>8</v>
      </c>
      <c r="D62" s="17" t="s">
        <v>63</v>
      </c>
      <c r="E62" s="17" t="s">
        <v>150</v>
      </c>
      <c r="F62" s="17" t="s">
        <v>66</v>
      </c>
      <c r="G62" s="17">
        <f t="array" ref="G62">ROUNDUP((INDEX(FPIG[],MATCH(1,(FPIG[State]="48 States")*(FPIG[Persons in Family/Household]=CHIP_Factors[[#This Row],[Family Size]]),0),MATCH(2022,VALUE(FPIG[#Headers]),0))*$Q$2)/12,0)</f>
        <v>5829</v>
      </c>
      <c r="H62" s="17">
        <v>51</v>
      </c>
      <c r="I62" s="17">
        <f t="array" ref="I62">ROUNDUP((INDEX(FPIG[],MATCH(1,(FPIG[State]="48 States")*(FPIG[Persons in Family/Household]=CHIP_Factors[[#This Row],[Family Size]]),0),MATCH(2018,VALUE(FPIG[#Headers]),0))*$Q$2)/12,0)</f>
        <v>5298</v>
      </c>
      <c r="J62" s="23"/>
      <c r="K62" s="17">
        <f t="array" ref="K62">ROUNDUP((INDEX(FPIG[],MATCH(1,(FPIG[State]="48 States")*(FPIG[Persons in Family/Household]=CHIP_Factors[[#This Row],[Family Size]]),0),MATCH(2019,VALUE(FPIG[#Headers]),0))*$Q$2)/12,0)</f>
        <v>5429</v>
      </c>
      <c r="L62" s="23"/>
      <c r="M62" s="17">
        <f t="array" ref="M62">ROUNDUP((INDEX(FPIG[],MATCH(1,(FPIG[State]="48 States")*(FPIG[Persons in Family/Household]=CHIP_Factors[[#This Row],[Family Size]]),0),MATCH(2020,VALUE(FPIG[#Headers]),0))*$Q$2)/12,0)</f>
        <v>5515</v>
      </c>
      <c r="N62" s="23"/>
      <c r="O62" s="17">
        <f t="array" ref="O62">ROUNDUP((INDEX(FPIG[],MATCH(1,(FPIG[State]="48 States")*(FPIG[Persons in Family/Household]=CHIP_Factors[[#This Row],[Family Size]]),0),MATCH(2021,VALUE(FPIG[#Headers]),0))*$Q$2)/12,0)</f>
        <v>5583</v>
      </c>
      <c r="P62" s="23"/>
      <c r="Q62" s="20">
        <f>CHIP_Factors[[#This Row],[Comment]]*12</f>
        <v>612</v>
      </c>
      <c r="R62" s="17"/>
    </row>
    <row r="63" spans="1:18" x14ac:dyDescent="0.25">
      <c r="A63" s="17" t="s">
        <v>70</v>
      </c>
      <c r="B63" s="17" t="s">
        <v>69</v>
      </c>
      <c r="C63" s="18">
        <v>8</v>
      </c>
      <c r="D63" s="17" t="s">
        <v>65</v>
      </c>
      <c r="E63" s="17" t="s">
        <v>151</v>
      </c>
      <c r="F63" s="17" t="s">
        <v>66</v>
      </c>
      <c r="G63" s="17">
        <f t="array" ref="G63">ROUNDUP((INDEX(FPIG[],MATCH(1,(FPIG[State]="48 States")*(FPIG[Persons in Family/Household]=CHIP_Factors[[#This Row],[Family Size]]),0),MATCH(2022,VALUE(FPIG[#Headers]),0))*$Q$3)/12,0)</f>
        <v>7189</v>
      </c>
      <c r="H63" s="17">
        <v>167</v>
      </c>
      <c r="I63" s="17">
        <f t="array" ref="I63">ROUNDUP((INDEX(FPIG[],MATCH(1,(FPIG[State]="48 States")*(FPIG[Persons in Family/Household]=CHIP_Factors[[#This Row],[Family Size]]),0),MATCH(2018,VALUE(FPIG[#Headers]),0))*$Q$3)/12,0)</f>
        <v>6534</v>
      </c>
      <c r="J63" s="23"/>
      <c r="K63" s="17">
        <f t="array" ref="K63">ROUNDUP((INDEX(FPIG[],MATCH(1,(FPIG[State]="48 States")*(FPIG[Persons in Family/Household]=CHIP_Factors[[#This Row],[Family Size]]),0),MATCH(2019,VALUE(FPIG[#Headers]),0))*$Q$3)/12,0)</f>
        <v>6696</v>
      </c>
      <c r="L63" s="23"/>
      <c r="M63" s="17">
        <f t="array" ref="M63">ROUNDUP((INDEX(FPIG[],MATCH(1,(FPIG[State]="48 States")*(FPIG[Persons in Family/Household]=CHIP_Factors[[#This Row],[Family Size]]),0),MATCH(2020,VALUE(FPIG[#Headers]),0))*$Q$3)/12,0)</f>
        <v>6802</v>
      </c>
      <c r="N63" s="23"/>
      <c r="O63" s="17">
        <f t="array" ref="O63">ROUNDUP((INDEX(FPIG[],MATCH(1,(FPIG[State]="48 States")*(FPIG[Persons in Family/Household]=CHIP_Factors[[#This Row],[Family Size]]),0),MATCH(2021,VALUE(FPIG[#Headers]),0))*$Q$3)/12,0)</f>
        <v>6886</v>
      </c>
      <c r="P63" s="23"/>
      <c r="Q63" s="20">
        <f>CHIP_Factors[[#This Row],[Comment]]*12</f>
        <v>2004</v>
      </c>
      <c r="R63" s="17"/>
    </row>
    <row r="64" spans="1:18" x14ac:dyDescent="0.25">
      <c r="A64" s="17" t="s">
        <v>70</v>
      </c>
      <c r="B64" s="17" t="s">
        <v>69</v>
      </c>
      <c r="C64" s="18">
        <v>8</v>
      </c>
      <c r="D64" s="17" t="s">
        <v>68</v>
      </c>
      <c r="E64" s="17" t="s">
        <v>152</v>
      </c>
      <c r="F64" s="17" t="s">
        <v>66</v>
      </c>
      <c r="G64" s="17">
        <f t="array" ref="G64">ROUNDUP((INDEX(FPIG[],MATCH(1,(FPIG[State]="48 States")*(FPIG[Persons in Family/Household]=CHIP_Factors[[#This Row],[Family Size]]),0),MATCH(2022,VALUE(FPIG[#Headers]),0))*$Q$4)/12,0)</f>
        <v>8744</v>
      </c>
      <c r="H64" s="17">
        <v>407</v>
      </c>
      <c r="I64" s="17">
        <f t="array" ref="I64">ROUNDUP((INDEX(FPIG[],MATCH(1,(FPIG[State]="48 States")*(FPIG[Persons in Family/Household]=CHIP_Factors[[#This Row],[Family Size]]),0),MATCH(2018,VALUE(FPIG[#Headers]),0))*$Q$4)/12,0)</f>
        <v>7947</v>
      </c>
      <c r="J64" s="23"/>
      <c r="K64" s="17">
        <f t="array" ref="K64">ROUNDUP((INDEX(FPIG[],MATCH(1,(FPIG[State]="48 States")*(FPIG[Persons in Family/Household]=CHIP_Factors[[#This Row],[Family Size]]),0),MATCH(2019,VALUE(FPIG[#Headers]),0))*$Q$4)/12,0)</f>
        <v>8144</v>
      </c>
      <c r="L64" s="23"/>
      <c r="M64" s="17">
        <f t="array" ref="M64">ROUNDUP((INDEX(FPIG[],MATCH(1,(FPIG[State]="48 States")*(FPIG[Persons in Family/Household]=CHIP_Factors[[#This Row],[Family Size]]),0),MATCH(2020,VALUE(FPIG[#Headers]),0))*$Q$4)/12,0)</f>
        <v>8273</v>
      </c>
      <c r="N64" s="23"/>
      <c r="O64" s="17">
        <f t="array" ref="O64">ROUNDUP((INDEX(FPIG[],MATCH(1,(FPIG[State]="48 States")*(FPIG[Persons in Family/Household]=CHIP_Factors[[#This Row],[Family Size]]),0),MATCH(2021,VALUE(FPIG[#Headers]),0))*$Q$4)/12,0)</f>
        <v>8374</v>
      </c>
      <c r="P64" s="23"/>
      <c r="Q64" s="20">
        <f>CHIP_Factors[[#This Row],[Comment]]*12</f>
        <v>4884</v>
      </c>
      <c r="R64" s="17"/>
    </row>
    <row r="65" spans="1:18" x14ac:dyDescent="0.25">
      <c r="A65" s="17" t="s">
        <v>70</v>
      </c>
      <c r="B65" s="17" t="s">
        <v>69</v>
      </c>
      <c r="C65" s="18">
        <v>9</v>
      </c>
      <c r="D65" s="17" t="s">
        <v>63</v>
      </c>
      <c r="E65" s="17" t="s">
        <v>153</v>
      </c>
      <c r="F65" s="17" t="s">
        <v>66</v>
      </c>
      <c r="G65" s="17">
        <f t="array" ref="G65">ROUNDUP((INDEX(FPIG[],MATCH(1,(FPIG[State]="48 States")*(FPIG[Persons in Family/Household]=CHIP_Factors[[#This Row],[Family Size]]),0),MATCH(2022,VALUE(FPIG[#Headers]),0))*$Q$2)/12,0)</f>
        <v>6419</v>
      </c>
      <c r="H65" s="17">
        <v>56</v>
      </c>
      <c r="I65" s="17">
        <f t="array" ref="I65">ROUNDUP((INDEX(FPIG[],MATCH(1,(FPIG[State]="48 States")*(FPIG[Persons in Family/Household]=CHIP_Factors[[#This Row],[Family Size]]),0),MATCH(2018,VALUE(FPIG[#Headers]),0))*$Q$2)/12,0)</f>
        <v>5838</v>
      </c>
      <c r="J65" s="23"/>
      <c r="K65" s="17">
        <f t="array" ref="K65">ROUNDUP((INDEX(FPIG[],MATCH(1,(FPIG[State]="48 States")*(FPIG[Persons in Family/Household]=CHIP_Factors[[#This Row],[Family Size]]),0),MATCH(2019,VALUE(FPIG[#Headers]),0))*$Q$2)/12,0)</f>
        <v>5982</v>
      </c>
      <c r="L65" s="23"/>
      <c r="M65" s="17">
        <f t="array" ref="M65">ROUNDUP((INDEX(FPIG[],MATCH(1,(FPIG[State]="48 States")*(FPIG[Persons in Family/Household]=CHIP_Factors[[#This Row],[Family Size]]),0),MATCH(2020,VALUE(FPIG[#Headers]),0))*$Q$2)/12,0)</f>
        <v>6075</v>
      </c>
      <c r="N65" s="23"/>
      <c r="O65" s="17">
        <f t="array" ref="O65">ROUNDUP((INDEX(FPIG[],MATCH(1,(FPIG[State]="48 States")*(FPIG[Persons in Family/Household]=CHIP_Factors[[#This Row],[Family Size]]),0),MATCH(2021,VALUE(FPIG[#Headers]),0))*$Q$2)/12,0)</f>
        <v>6150</v>
      </c>
      <c r="P65" s="23"/>
      <c r="Q65" s="20">
        <f>CHIP_Factors[[#This Row],[Comment]]*12</f>
        <v>672</v>
      </c>
      <c r="R65" s="17"/>
    </row>
    <row r="66" spans="1:18" x14ac:dyDescent="0.25">
      <c r="A66" s="17" t="s">
        <v>70</v>
      </c>
      <c r="B66" s="17" t="s">
        <v>69</v>
      </c>
      <c r="C66" s="18">
        <v>9</v>
      </c>
      <c r="D66" s="17" t="s">
        <v>65</v>
      </c>
      <c r="E66" s="17" t="s">
        <v>154</v>
      </c>
      <c r="F66" s="17" t="s">
        <v>66</v>
      </c>
      <c r="G66" s="17">
        <f t="array" ref="G66">ROUNDUP((INDEX(FPIG[],MATCH(1,(FPIG[State]="48 States")*(FPIG[Persons in Family/Household]=CHIP_Factors[[#This Row],[Family Size]]),0),MATCH(2022,VALUE(FPIG[#Headers]),0))*$Q$3)/12,0)</f>
        <v>7917</v>
      </c>
      <c r="H66" s="17">
        <v>184</v>
      </c>
      <c r="I66" s="17">
        <f t="array" ref="I66">ROUNDUP((INDEX(FPIG[],MATCH(1,(FPIG[State]="48 States")*(FPIG[Persons in Family/Household]=CHIP_Factors[[#This Row],[Family Size]]),0),MATCH(2018,VALUE(FPIG[#Headers]),0))*$Q$3)/12,0)</f>
        <v>7200</v>
      </c>
      <c r="J66" s="23"/>
      <c r="K66" s="17">
        <f t="array" ref="K66">ROUNDUP((INDEX(FPIG[],MATCH(1,(FPIG[State]="48 States")*(FPIG[Persons in Family/Household]=CHIP_Factors[[#This Row],[Family Size]]),0),MATCH(2019,VALUE(FPIG[#Headers]),0))*$Q$3)/12,0)</f>
        <v>7377</v>
      </c>
      <c r="L66" s="23"/>
      <c r="M66" s="17">
        <f t="array" ref="M66">ROUNDUP((INDEX(FPIG[],MATCH(1,(FPIG[State]="48 States")*(FPIG[Persons in Family/Household]=CHIP_Factors[[#This Row],[Family Size]]),0),MATCH(2020,VALUE(FPIG[#Headers]),0))*$Q$3)/12,0)</f>
        <v>7493</v>
      </c>
      <c r="N66" s="23"/>
      <c r="O66" s="17">
        <f t="array" ref="O66">ROUNDUP((INDEX(FPIG[],MATCH(1,(FPIG[State]="48 States")*(FPIG[Persons in Family/Household]=CHIP_Factors[[#This Row],[Family Size]]),0),MATCH(2021,VALUE(FPIG[#Headers]),0))*$Q$3)/12,0)</f>
        <v>7585</v>
      </c>
      <c r="P66" s="23"/>
      <c r="Q66" s="20">
        <f>CHIP_Factors[[#This Row],[Comment]]*12</f>
        <v>2208</v>
      </c>
      <c r="R66" s="17"/>
    </row>
    <row r="67" spans="1:18" x14ac:dyDescent="0.25">
      <c r="A67" s="17" t="s">
        <v>70</v>
      </c>
      <c r="B67" s="17" t="s">
        <v>69</v>
      </c>
      <c r="C67" s="18">
        <v>9</v>
      </c>
      <c r="D67" s="17" t="s">
        <v>68</v>
      </c>
      <c r="E67" s="17" t="s">
        <v>155</v>
      </c>
      <c r="F67" s="17" t="s">
        <v>66</v>
      </c>
      <c r="G67" s="17">
        <f t="array" ref="G67">ROUNDUP((INDEX(FPIG[],MATCH(1,(FPIG[State]="48 States")*(FPIG[Persons in Family/Household]=CHIP_Factors[[#This Row],[Family Size]]),0),MATCH(2022,VALUE(FPIG[#Headers]),0))*$Q$4)/12,0)</f>
        <v>9629</v>
      </c>
      <c r="H67" s="17">
        <v>449</v>
      </c>
      <c r="I67" s="17">
        <f t="array" ref="I67">ROUNDUP((INDEX(FPIG[],MATCH(1,(FPIG[State]="48 States")*(FPIG[Persons in Family/Household]=CHIP_Factors[[#This Row],[Family Size]]),0),MATCH(2018,VALUE(FPIG[#Headers]),0))*$Q$4)/12,0)</f>
        <v>8757</v>
      </c>
      <c r="J67" s="23"/>
      <c r="K67" s="17">
        <f t="array" ref="K67">ROUNDUP((INDEX(FPIG[],MATCH(1,(FPIG[State]="48 States")*(FPIG[Persons in Family/Household]=CHIP_Factors[[#This Row],[Family Size]]),0),MATCH(2019,VALUE(FPIG[#Headers]),0))*$Q$4)/12,0)</f>
        <v>8972</v>
      </c>
      <c r="L67" s="23"/>
      <c r="M67" s="17">
        <f t="array" ref="M67">ROUNDUP((INDEX(FPIG[],MATCH(1,(FPIG[State]="48 States")*(FPIG[Persons in Family/Household]=CHIP_Factors[[#This Row],[Family Size]]),0),MATCH(2020,VALUE(FPIG[#Headers]),0))*$Q$4)/12,0)</f>
        <v>9113</v>
      </c>
      <c r="N67" s="23"/>
      <c r="O67" s="17">
        <f t="array" ref="O67">ROUNDUP((INDEX(FPIG[],MATCH(1,(FPIG[State]="48 States")*(FPIG[Persons in Family/Household]=CHIP_Factors[[#This Row],[Family Size]]),0),MATCH(2021,VALUE(FPIG[#Headers]),0))*$Q$4)/12,0)</f>
        <v>9225</v>
      </c>
      <c r="P67" s="23"/>
      <c r="Q67" s="20">
        <f>CHIP_Factors[[#This Row],[Comment]]*12</f>
        <v>5388</v>
      </c>
      <c r="R67" s="17"/>
    </row>
    <row r="68" spans="1:18" x14ac:dyDescent="0.25">
      <c r="A68" s="17" t="s">
        <v>70</v>
      </c>
      <c r="B68" s="17" t="s">
        <v>69</v>
      </c>
      <c r="C68" s="18">
        <v>10</v>
      </c>
      <c r="D68" s="17" t="s">
        <v>63</v>
      </c>
      <c r="E68" s="17" t="s">
        <v>156</v>
      </c>
      <c r="F68" s="17" t="s">
        <v>66</v>
      </c>
      <c r="G68" s="17">
        <f t="array" ref="G68">ROUNDUP((INDEX(FPIG[],MATCH(1,(FPIG[State]="48 States")*(FPIG[Persons in Family/Household]=CHIP_Factors[[#This Row],[Family Size]]),0),MATCH(2022,VALUE(FPIG[#Headers]),0))*$Q$2)/12,0)</f>
        <v>7009</v>
      </c>
      <c r="H68" s="17">
        <v>61</v>
      </c>
      <c r="I68" s="17">
        <f t="array" ref="I68">ROUNDUP((INDEX(FPIG[],MATCH(1,(FPIG[State]="48 States")*(FPIG[Persons in Family/Household]=CHIP_Factors[[#This Row],[Family Size]]),0),MATCH(2018,VALUE(FPIG[#Headers]),0))*$Q$2)/12,0)</f>
        <v>6378</v>
      </c>
      <c r="J68" s="23"/>
      <c r="K68" s="17">
        <f t="array" ref="K68">ROUNDUP((INDEX(FPIG[],MATCH(1,(FPIG[State]="48 States")*(FPIG[Persons in Family/Household]=CHIP_Factors[[#This Row],[Family Size]]),0),MATCH(2019,VALUE(FPIG[#Headers]),0))*$Q$2)/12,0)</f>
        <v>6534</v>
      </c>
      <c r="L68" s="23"/>
      <c r="M68" s="17">
        <f t="array" ref="M68">ROUNDUP((INDEX(FPIG[],MATCH(1,(FPIG[State]="48 States")*(FPIG[Persons in Family/Household]=CHIP_Factors[[#This Row],[Family Size]]),0),MATCH(2020,VALUE(FPIG[#Headers]),0))*$Q$2)/12,0)</f>
        <v>6635</v>
      </c>
      <c r="N68" s="23"/>
      <c r="O68" s="17">
        <f t="array" ref="O68">ROUNDUP((INDEX(FPIG[],MATCH(1,(FPIG[State]="48 States")*(FPIG[Persons in Family/Household]=CHIP_Factors[[#This Row],[Family Size]]),0),MATCH(2021,VALUE(FPIG[#Headers]),0))*$Q$2)/12,0)</f>
        <v>6718</v>
      </c>
      <c r="P68" s="23"/>
      <c r="Q68" s="20">
        <f>CHIP_Factors[[#This Row],[Comment]]*12</f>
        <v>732</v>
      </c>
      <c r="R68" s="17"/>
    </row>
    <row r="69" spans="1:18" x14ac:dyDescent="0.25">
      <c r="A69" s="17" t="s">
        <v>70</v>
      </c>
      <c r="B69" s="17" t="s">
        <v>69</v>
      </c>
      <c r="C69" s="18">
        <v>10</v>
      </c>
      <c r="D69" s="17" t="s">
        <v>65</v>
      </c>
      <c r="E69" s="17" t="s">
        <v>157</v>
      </c>
      <c r="F69" s="17" t="s">
        <v>66</v>
      </c>
      <c r="G69" s="17">
        <f t="array" ref="G69">ROUNDUP((INDEX(FPIG[],MATCH(1,(FPIG[State]="48 States")*(FPIG[Persons in Family/Household]=CHIP_Factors[[#This Row],[Family Size]]),0),MATCH(2022,VALUE(FPIG[#Headers]),0))*$Q$3)/12,0)</f>
        <v>8645</v>
      </c>
      <c r="H69" s="17">
        <v>200</v>
      </c>
      <c r="I69" s="17">
        <f t="array" ref="I69">ROUNDUP((INDEX(FPIG[],MATCH(1,(FPIG[State]="48 States")*(FPIG[Persons in Family/Household]=CHIP_Factors[[#This Row],[Family Size]]),0),MATCH(2018,VALUE(FPIG[#Headers]),0))*$Q$3)/12,0)</f>
        <v>7866</v>
      </c>
      <c r="J69" s="23"/>
      <c r="K69" s="17">
        <f t="array" ref="K69">ROUNDUP((INDEX(FPIG[],MATCH(1,(FPIG[State]="48 States")*(FPIG[Persons in Family/Household]=CHIP_Factors[[#This Row],[Family Size]]),0),MATCH(2019,VALUE(FPIG[#Headers]),0))*$Q$3)/12,0)</f>
        <v>8059</v>
      </c>
      <c r="L69" s="23"/>
      <c r="M69" s="17">
        <f t="array" ref="M69">ROUNDUP((INDEX(FPIG[],MATCH(1,(FPIG[State]="48 States")*(FPIG[Persons in Family/Household]=CHIP_Factors[[#This Row],[Family Size]]),0),MATCH(2020,VALUE(FPIG[#Headers]),0))*$Q$3)/12,0)</f>
        <v>8184</v>
      </c>
      <c r="N69" s="23"/>
      <c r="O69" s="17">
        <f t="array" ref="O69">ROUNDUP((INDEX(FPIG[],MATCH(1,(FPIG[State]="48 States")*(FPIG[Persons in Family/Household]=CHIP_Factors[[#This Row],[Family Size]]),0),MATCH(2021,VALUE(FPIG[#Headers]),0))*$Q$3)/12,0)</f>
        <v>8285</v>
      </c>
      <c r="P69" s="23"/>
      <c r="Q69" s="20">
        <f>CHIP_Factors[[#This Row],[Comment]]*12</f>
        <v>2400</v>
      </c>
      <c r="R69" s="17"/>
    </row>
    <row r="70" spans="1:18" x14ac:dyDescent="0.25">
      <c r="A70" s="17" t="s">
        <v>70</v>
      </c>
      <c r="B70" s="17" t="s">
        <v>69</v>
      </c>
      <c r="C70" s="18">
        <v>10</v>
      </c>
      <c r="D70" s="17" t="s">
        <v>68</v>
      </c>
      <c r="E70" s="17" t="s">
        <v>158</v>
      </c>
      <c r="F70" s="17" t="s">
        <v>66</v>
      </c>
      <c r="G70" s="17">
        <f t="array" ref="G70">ROUNDUP((INDEX(FPIG[],MATCH(1,(FPIG[State]="48 States")*(FPIG[Persons in Family/Household]=CHIP_Factors[[#This Row],[Family Size]]),0),MATCH(2022,VALUE(FPIG[#Headers]),0))*$Q$4)/12,0)</f>
        <v>10514</v>
      </c>
      <c r="H70" s="17">
        <v>490</v>
      </c>
      <c r="I70" s="17">
        <f t="array" ref="I70">ROUNDUP((INDEX(FPIG[],MATCH(1,(FPIG[State]="48 States")*(FPIG[Persons in Family/Household]=CHIP_Factors[[#This Row],[Family Size]]),0),MATCH(2018,VALUE(FPIG[#Headers]),0))*$Q$4)/12,0)</f>
        <v>9567</v>
      </c>
      <c r="J70" s="23"/>
      <c r="K70" s="17">
        <f t="array" ref="K70">ROUNDUP((INDEX(FPIG[],MATCH(1,(FPIG[State]="48 States")*(FPIG[Persons in Family/Household]=CHIP_Factors[[#This Row],[Family Size]]),0),MATCH(2019,VALUE(FPIG[#Headers]),0))*$Q$4)/12,0)</f>
        <v>9801</v>
      </c>
      <c r="L70" s="23"/>
      <c r="M70" s="17">
        <f t="array" ref="M70">ROUNDUP((INDEX(FPIG[],MATCH(1,(FPIG[State]="48 States")*(FPIG[Persons in Family/Household]=CHIP_Factors[[#This Row],[Family Size]]),0),MATCH(2020,VALUE(FPIG[#Headers]),0))*$Q$4)/12,0)</f>
        <v>9953</v>
      </c>
      <c r="N70" s="23"/>
      <c r="O70" s="17">
        <f t="array" ref="O70">ROUNDUP((INDEX(FPIG[],MATCH(1,(FPIG[State]="48 States")*(FPIG[Persons in Family/Household]=CHIP_Factors[[#This Row],[Family Size]]),0),MATCH(2021,VALUE(FPIG[#Headers]),0))*$Q$4)/12,0)</f>
        <v>10077</v>
      </c>
      <c r="P70" s="23"/>
      <c r="Q70" s="20">
        <f>CHIP_Factors[[#This Row],[Comment]]*12</f>
        <v>5880</v>
      </c>
      <c r="R70" s="17"/>
    </row>
    <row r="71" spans="1:18" x14ac:dyDescent="0.25">
      <c r="A71" s="17"/>
      <c r="B71" s="17"/>
      <c r="C71" s="18"/>
      <c r="D71" s="17"/>
      <c r="E71" s="17"/>
      <c r="F71" s="17"/>
      <c r="G71" s="17">
        <v>14018</v>
      </c>
      <c r="H71" s="17"/>
      <c r="I71" s="44">
        <f>ROUNDUP(I70*$G$72,0)</f>
        <v>12756</v>
      </c>
      <c r="J71" s="44"/>
      <c r="K71" s="44">
        <f>ROUNDUP(K70*$G$72,0)</f>
        <v>13068</v>
      </c>
      <c r="L71" s="44"/>
      <c r="M71" s="44">
        <f>ROUNDUP(M70*$G$72,0)</f>
        <v>13271</v>
      </c>
      <c r="N71" s="44"/>
      <c r="O71" s="44">
        <f>ROUNDUP(O70*$G$72,0)</f>
        <v>13436</v>
      </c>
      <c r="P71" s="43"/>
      <c r="Q71" s="19"/>
      <c r="R71" s="17"/>
    </row>
    <row r="72" spans="1:18" x14ac:dyDescent="0.25">
      <c r="A72" s="17"/>
      <c r="B72" s="17"/>
      <c r="C72" s="18"/>
      <c r="D72" s="17"/>
      <c r="E72" s="17"/>
      <c r="F72" s="17"/>
      <c r="G72" s="17">
        <f>G71/G70</f>
        <v>1.3332699258132015</v>
      </c>
      <c r="H72" s="17"/>
      <c r="I72" s="19"/>
      <c r="J72" s="17"/>
      <c r="K72" s="19"/>
      <c r="L72" s="17"/>
      <c r="M72" s="19"/>
      <c r="N72" s="17"/>
      <c r="O72" s="19"/>
      <c r="P72" s="17"/>
      <c r="Q72" s="19"/>
      <c r="R72" s="17"/>
    </row>
    <row r="73" spans="1:18" x14ac:dyDescent="0.25">
      <c r="A73" s="17"/>
      <c r="B73" s="17"/>
      <c r="C73" s="18"/>
      <c r="D73" s="17"/>
      <c r="E73" s="17"/>
      <c r="F73" s="17"/>
      <c r="G73" s="17"/>
      <c r="H73" s="17"/>
      <c r="I73" s="19"/>
      <c r="J73" s="17"/>
      <c r="K73" s="19"/>
      <c r="L73" s="17"/>
      <c r="M73" s="19"/>
      <c r="N73" s="17"/>
      <c r="O73" s="19"/>
      <c r="P73" s="17"/>
      <c r="Q73" s="19"/>
      <c r="R73" s="17"/>
    </row>
    <row r="74" spans="1:18" x14ac:dyDescent="0.25">
      <c r="A74" s="17"/>
      <c r="B74" s="17"/>
      <c r="C74" s="18"/>
      <c r="D74" s="17"/>
      <c r="E74" s="17"/>
      <c r="F74" s="17"/>
      <c r="G74" s="17"/>
      <c r="H74" s="17"/>
      <c r="I74" s="19"/>
      <c r="J74" s="17"/>
      <c r="K74" s="19"/>
      <c r="L74" s="17"/>
      <c r="M74" s="19"/>
      <c r="N74" s="17"/>
      <c r="O74" s="19"/>
      <c r="P74" s="17"/>
      <c r="Q74" s="19"/>
      <c r="R74" s="17"/>
    </row>
    <row r="75" spans="1:18" x14ac:dyDescent="0.25">
      <c r="A75" s="17"/>
      <c r="B75" s="17"/>
      <c r="C75" s="18"/>
      <c r="D75" s="17"/>
      <c r="E75" s="17"/>
      <c r="F75" s="17"/>
      <c r="G75" s="17"/>
      <c r="H75" s="17"/>
      <c r="I75" s="19"/>
      <c r="J75" s="17"/>
      <c r="K75" s="19"/>
      <c r="L75" s="17"/>
      <c r="M75" s="19"/>
      <c r="N75" s="17"/>
      <c r="O75" s="19"/>
      <c r="P75" s="17"/>
      <c r="Q75" s="19"/>
      <c r="R75" s="17"/>
    </row>
    <row r="76" spans="1:18" x14ac:dyDescent="0.25">
      <c r="A76" s="17"/>
      <c r="B76" s="17"/>
      <c r="C76" s="18"/>
      <c r="D76" s="17"/>
      <c r="E76" s="17"/>
      <c r="F76" s="17"/>
      <c r="G76" s="17"/>
      <c r="H76" s="17"/>
      <c r="I76" s="19"/>
      <c r="J76" s="17"/>
      <c r="K76" s="19"/>
      <c r="L76" s="17"/>
      <c r="M76" s="19"/>
      <c r="N76" s="17"/>
      <c r="O76" s="19"/>
      <c r="P76" s="17"/>
      <c r="Q76" s="19"/>
      <c r="R76" s="1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7F402-DFCC-40A5-853F-BAA90F594AD3}">
  <dimension ref="A1:R91"/>
  <sheetViews>
    <sheetView topLeftCell="A80" workbookViewId="0">
      <selection activeCell="A2" sqref="A2:R91"/>
    </sheetView>
  </sheetViews>
  <sheetFormatPr defaultRowHeight="13.2" x14ac:dyDescent="0.25"/>
  <cols>
    <col min="1" max="1" width="12.33203125" bestFit="1" customWidth="1"/>
    <col min="2" max="2" width="13" bestFit="1" customWidth="1"/>
    <col min="3" max="3" width="13" style="22" customWidth="1"/>
    <col min="4" max="4" width="8.6640625" bestFit="1" customWidth="1"/>
    <col min="5" max="5" width="19.77734375" bestFit="1" customWidth="1"/>
    <col min="6" max="6" width="27.88671875" bestFit="1" customWidth="1"/>
    <col min="7" max="7" width="11.5546875" bestFit="1" customWidth="1"/>
    <col min="8" max="8" width="28.88671875" bestFit="1" customWidth="1"/>
    <col min="9" max="9" width="7.44140625" bestFit="1" customWidth="1"/>
  </cols>
  <sheetData>
    <row r="1" spans="1:18" x14ac:dyDescent="0.25">
      <c r="A1" s="17" t="s">
        <v>46</v>
      </c>
      <c r="B1" s="17" t="s">
        <v>47</v>
      </c>
      <c r="C1" s="21" t="s">
        <v>71</v>
      </c>
      <c r="D1" s="17" t="s">
        <v>48</v>
      </c>
      <c r="E1" s="17" t="s">
        <v>49</v>
      </c>
      <c r="F1" s="17" t="s">
        <v>50</v>
      </c>
      <c r="G1" s="17" t="s">
        <v>51</v>
      </c>
      <c r="H1" s="17" t="s">
        <v>52</v>
      </c>
      <c r="I1" s="17" t="s">
        <v>53</v>
      </c>
      <c r="J1" s="17" t="s">
        <v>54</v>
      </c>
      <c r="K1" s="17" t="s">
        <v>55</v>
      </c>
      <c r="L1" s="17" t="s">
        <v>56</v>
      </c>
      <c r="M1" s="43" t="s">
        <v>57</v>
      </c>
      <c r="N1" s="17" t="s">
        <v>58</v>
      </c>
      <c r="O1" s="17" t="s">
        <v>59</v>
      </c>
      <c r="P1" s="17" t="s">
        <v>60</v>
      </c>
      <c r="Q1" s="18" t="s">
        <v>61</v>
      </c>
      <c r="R1" s="17" t="s">
        <v>62</v>
      </c>
    </row>
    <row r="2" spans="1:18" x14ac:dyDescent="0.25">
      <c r="A2" s="17" t="s">
        <v>70</v>
      </c>
      <c r="B2" s="17" t="s">
        <v>69</v>
      </c>
      <c r="C2" s="18">
        <v>1</v>
      </c>
      <c r="D2" s="17" t="s">
        <v>63</v>
      </c>
      <c r="E2" s="19">
        <v>1.5</v>
      </c>
      <c r="F2" s="17" t="s">
        <v>64</v>
      </c>
      <c r="G2" s="17"/>
      <c r="H2" s="17"/>
      <c r="I2" s="44">
        <v>1872</v>
      </c>
      <c r="J2" s="17"/>
      <c r="K2" s="44">
        <v>1926</v>
      </c>
      <c r="L2" s="17"/>
      <c r="M2" s="44">
        <v>1968</v>
      </c>
      <c r="N2" s="17"/>
      <c r="O2" s="44">
        <v>1986</v>
      </c>
      <c r="P2" s="17"/>
      <c r="Q2" s="44">
        <v>2096</v>
      </c>
      <c r="R2" s="17"/>
    </row>
    <row r="3" spans="1:18" x14ac:dyDescent="0.25">
      <c r="A3" s="17" t="s">
        <v>70</v>
      </c>
      <c r="B3" s="17" t="s">
        <v>69</v>
      </c>
      <c r="C3" s="18">
        <v>1</v>
      </c>
      <c r="D3" s="17" t="s">
        <v>65</v>
      </c>
      <c r="E3" s="19">
        <v>1.85</v>
      </c>
      <c r="F3" s="17" t="s">
        <v>64</v>
      </c>
      <c r="G3" s="17"/>
      <c r="H3" s="17"/>
      <c r="I3" s="44">
        <v>2277</v>
      </c>
      <c r="J3" s="17"/>
      <c r="K3" s="44">
        <v>2342</v>
      </c>
      <c r="L3" s="17"/>
      <c r="M3" s="44">
        <v>2393</v>
      </c>
      <c r="N3" s="17"/>
      <c r="O3" s="44">
        <v>2415</v>
      </c>
      <c r="P3" s="17"/>
      <c r="Q3" s="44">
        <v>2549</v>
      </c>
      <c r="R3" s="17"/>
    </row>
    <row r="4" spans="1:18" x14ac:dyDescent="0.25">
      <c r="A4" s="17" t="s">
        <v>70</v>
      </c>
      <c r="B4" s="17" t="s">
        <v>69</v>
      </c>
      <c r="C4" s="18">
        <v>1</v>
      </c>
      <c r="D4" s="17" t="s">
        <v>68</v>
      </c>
      <c r="E4" s="19">
        <v>2.25</v>
      </c>
      <c r="F4" s="17" t="s">
        <v>64</v>
      </c>
      <c r="G4" s="17"/>
      <c r="H4" s="17"/>
      <c r="I4" s="44">
        <v>2058</v>
      </c>
      <c r="J4" s="17"/>
      <c r="K4" s="44">
        <v>2114</v>
      </c>
      <c r="L4" s="17"/>
      <c r="M4" s="44">
        <v>2155</v>
      </c>
      <c r="N4" s="17"/>
      <c r="O4" s="44">
        <v>2178</v>
      </c>
      <c r="P4" s="17"/>
      <c r="Q4" s="44">
        <v>2289</v>
      </c>
      <c r="R4" s="17"/>
    </row>
    <row r="5" spans="1:18" x14ac:dyDescent="0.25">
      <c r="A5" s="17" t="s">
        <v>70</v>
      </c>
      <c r="B5" s="17" t="s">
        <v>69</v>
      </c>
      <c r="C5" s="18">
        <v>2</v>
      </c>
      <c r="D5" s="17" t="s">
        <v>63</v>
      </c>
      <c r="E5" s="19">
        <v>1.5</v>
      </c>
      <c r="F5" s="17" t="s">
        <v>64</v>
      </c>
      <c r="G5" s="17"/>
      <c r="H5" s="17"/>
      <c r="I5" s="44">
        <v>2538</v>
      </c>
      <c r="J5" s="17"/>
      <c r="K5" s="44">
        <v>2607</v>
      </c>
      <c r="L5" s="17"/>
      <c r="M5" s="44">
        <v>2658</v>
      </c>
      <c r="N5" s="17"/>
      <c r="O5" s="44">
        <v>2686</v>
      </c>
      <c r="P5" s="17"/>
      <c r="Q5" s="44">
        <v>2823</v>
      </c>
      <c r="R5" s="17"/>
    </row>
    <row r="6" spans="1:18" x14ac:dyDescent="0.25">
      <c r="A6" s="17" t="s">
        <v>70</v>
      </c>
      <c r="B6" s="17" t="s">
        <v>69</v>
      </c>
      <c r="C6" s="18">
        <v>2</v>
      </c>
      <c r="D6" s="17" t="s">
        <v>65</v>
      </c>
      <c r="E6" s="19">
        <v>1.85</v>
      </c>
      <c r="F6" s="17" t="s">
        <v>64</v>
      </c>
      <c r="G6" s="17"/>
      <c r="H6" s="17"/>
      <c r="I6" s="44">
        <v>3087</v>
      </c>
      <c r="J6" s="17"/>
      <c r="K6" s="44">
        <v>3171</v>
      </c>
      <c r="L6" s="17"/>
      <c r="M6" s="44">
        <v>3233</v>
      </c>
      <c r="N6" s="17"/>
      <c r="O6" s="44">
        <v>3267</v>
      </c>
      <c r="P6" s="17"/>
      <c r="Q6" s="44">
        <v>3434</v>
      </c>
      <c r="R6" s="17"/>
    </row>
    <row r="7" spans="1:18" x14ac:dyDescent="0.25">
      <c r="A7" s="17" t="s">
        <v>70</v>
      </c>
      <c r="B7" s="17" t="s">
        <v>69</v>
      </c>
      <c r="C7" s="18">
        <v>2</v>
      </c>
      <c r="D7" s="17" t="s">
        <v>68</v>
      </c>
      <c r="E7" s="19">
        <v>2.25</v>
      </c>
      <c r="F7" s="17" t="s">
        <v>64</v>
      </c>
      <c r="G7" s="17"/>
      <c r="H7" s="17"/>
      <c r="I7" s="44">
        <v>2598</v>
      </c>
      <c r="J7" s="17"/>
      <c r="K7" s="44">
        <v>2667</v>
      </c>
      <c r="L7" s="17"/>
      <c r="M7" s="44">
        <v>2715</v>
      </c>
      <c r="N7" s="17"/>
      <c r="O7" s="44">
        <v>2745</v>
      </c>
      <c r="P7" s="17"/>
      <c r="Q7" s="44">
        <v>2879</v>
      </c>
      <c r="R7" s="17"/>
    </row>
    <row r="8" spans="1:18" x14ac:dyDescent="0.25">
      <c r="A8" s="17" t="s">
        <v>70</v>
      </c>
      <c r="B8" s="17" t="s">
        <v>69</v>
      </c>
      <c r="C8" s="18">
        <v>3</v>
      </c>
      <c r="D8" s="17" t="s">
        <v>63</v>
      </c>
      <c r="E8" s="19">
        <v>1.5</v>
      </c>
      <c r="F8" s="17" t="s">
        <v>64</v>
      </c>
      <c r="G8" s="17"/>
      <c r="H8" s="17"/>
      <c r="I8" s="44">
        <v>3204</v>
      </c>
      <c r="J8" s="17"/>
      <c r="K8" s="44">
        <v>3289</v>
      </c>
      <c r="L8" s="17"/>
      <c r="M8" s="44">
        <v>3349</v>
      </c>
      <c r="N8" s="17"/>
      <c r="O8" s="44">
        <v>3386</v>
      </c>
      <c r="P8" s="17"/>
      <c r="Q8" s="44">
        <v>3551</v>
      </c>
      <c r="R8" s="17"/>
    </row>
    <row r="9" spans="1:18" x14ac:dyDescent="0.25">
      <c r="A9" s="17" t="s">
        <v>70</v>
      </c>
      <c r="B9" s="17" t="s">
        <v>69</v>
      </c>
      <c r="C9" s="18">
        <v>3</v>
      </c>
      <c r="D9" s="17" t="s">
        <v>65</v>
      </c>
      <c r="E9" s="19">
        <v>1.85</v>
      </c>
      <c r="F9" s="17" t="s">
        <v>64</v>
      </c>
      <c r="G9" s="17"/>
      <c r="H9" s="17"/>
      <c r="I9" s="44">
        <v>3897</v>
      </c>
      <c r="J9" s="17"/>
      <c r="K9" s="44">
        <v>4000</v>
      </c>
      <c r="L9" s="17"/>
      <c r="M9" s="44">
        <v>4073</v>
      </c>
      <c r="N9" s="17"/>
      <c r="O9" s="44">
        <v>4118</v>
      </c>
      <c r="P9" s="17"/>
      <c r="Q9" s="44">
        <v>4319</v>
      </c>
      <c r="R9" s="17"/>
    </row>
    <row r="10" spans="1:18" x14ac:dyDescent="0.25">
      <c r="A10" s="17" t="s">
        <v>70</v>
      </c>
      <c r="B10" s="17" t="s">
        <v>69</v>
      </c>
      <c r="C10" s="18">
        <v>3</v>
      </c>
      <c r="D10" s="17" t="s">
        <v>68</v>
      </c>
      <c r="E10" s="19">
        <v>2.25</v>
      </c>
      <c r="F10" s="17" t="s">
        <v>64</v>
      </c>
      <c r="G10" s="17"/>
      <c r="H10" s="17"/>
      <c r="I10" s="44">
        <v>3138</v>
      </c>
      <c r="J10" s="17"/>
      <c r="K10" s="44">
        <v>3219</v>
      </c>
      <c r="L10" s="17"/>
      <c r="M10" s="44">
        <v>3275</v>
      </c>
      <c r="N10" s="17"/>
      <c r="O10" s="44">
        <v>3313</v>
      </c>
      <c r="P10" s="17"/>
      <c r="Q10" s="44">
        <v>3469</v>
      </c>
      <c r="R10" s="17"/>
    </row>
    <row r="11" spans="1:18" x14ac:dyDescent="0.25">
      <c r="A11" s="17" t="s">
        <v>70</v>
      </c>
      <c r="B11" s="17" t="s">
        <v>69</v>
      </c>
      <c r="C11" s="18">
        <v>4</v>
      </c>
      <c r="D11" s="17" t="s">
        <v>63</v>
      </c>
      <c r="E11" s="19">
        <v>1.5</v>
      </c>
      <c r="F11" s="17" t="s">
        <v>64</v>
      </c>
      <c r="G11" s="17"/>
      <c r="H11" s="17"/>
      <c r="I11" s="44">
        <v>3870</v>
      </c>
      <c r="J11" s="17"/>
      <c r="K11" s="44">
        <v>3970</v>
      </c>
      <c r="L11" s="17"/>
      <c r="M11" s="44">
        <v>4040</v>
      </c>
      <c r="N11" s="17"/>
      <c r="O11" s="44">
        <v>4086</v>
      </c>
      <c r="P11" s="17"/>
      <c r="Q11" s="44">
        <v>4279</v>
      </c>
      <c r="R11" s="17"/>
    </row>
    <row r="12" spans="1:18" x14ac:dyDescent="0.25">
      <c r="A12" s="17" t="s">
        <v>70</v>
      </c>
      <c r="B12" s="17" t="s">
        <v>69</v>
      </c>
      <c r="C12" s="18">
        <v>4</v>
      </c>
      <c r="D12" s="17" t="s">
        <v>65</v>
      </c>
      <c r="E12" s="19">
        <v>1.85</v>
      </c>
      <c r="F12" s="17" t="s">
        <v>64</v>
      </c>
      <c r="G12" s="17"/>
      <c r="H12" s="17"/>
      <c r="I12" s="44">
        <v>4707</v>
      </c>
      <c r="J12" s="17"/>
      <c r="K12" s="44">
        <v>4829</v>
      </c>
      <c r="L12" s="17"/>
      <c r="M12" s="44">
        <v>4913</v>
      </c>
      <c r="N12" s="17"/>
      <c r="O12" s="44">
        <v>4969</v>
      </c>
      <c r="P12" s="17"/>
      <c r="Q12" s="44">
        <v>5204</v>
      </c>
      <c r="R12" s="17"/>
    </row>
    <row r="13" spans="1:18" x14ac:dyDescent="0.25">
      <c r="A13" s="17" t="s">
        <v>70</v>
      </c>
      <c r="B13" s="17" t="s">
        <v>69</v>
      </c>
      <c r="C13" s="18">
        <v>4</v>
      </c>
      <c r="D13" s="17" t="s">
        <v>68</v>
      </c>
      <c r="E13" s="19">
        <v>2.25</v>
      </c>
      <c r="F13" s="17" t="s">
        <v>64</v>
      </c>
      <c r="G13" s="17"/>
      <c r="H13" s="17"/>
      <c r="I13" s="44">
        <v>3678</v>
      </c>
      <c r="J13" s="17"/>
      <c r="K13" s="44">
        <v>3772</v>
      </c>
      <c r="L13" s="17"/>
      <c r="M13" s="44">
        <v>3835</v>
      </c>
      <c r="N13" s="17"/>
      <c r="O13" s="44">
        <v>3880</v>
      </c>
      <c r="P13" s="17"/>
      <c r="Q13" s="44">
        <v>4059</v>
      </c>
      <c r="R13" s="17"/>
    </row>
    <row r="14" spans="1:18" x14ac:dyDescent="0.25">
      <c r="A14" s="17" t="s">
        <v>70</v>
      </c>
      <c r="B14" s="17" t="s">
        <v>69</v>
      </c>
      <c r="C14" s="18">
        <v>5</v>
      </c>
      <c r="D14" s="17" t="s">
        <v>63</v>
      </c>
      <c r="E14" s="19">
        <v>1.5</v>
      </c>
      <c r="F14" s="17" t="s">
        <v>64</v>
      </c>
      <c r="G14" s="17"/>
      <c r="H14" s="17"/>
      <c r="I14" s="44">
        <v>4536</v>
      </c>
      <c r="J14" s="17"/>
      <c r="K14" s="44">
        <v>4652</v>
      </c>
      <c r="L14" s="17"/>
      <c r="M14" s="44">
        <v>4730</v>
      </c>
      <c r="N14" s="17"/>
      <c r="O14" s="44">
        <v>4786</v>
      </c>
      <c r="P14" s="17"/>
      <c r="Q14" s="44">
        <v>5006</v>
      </c>
      <c r="R14" s="17"/>
    </row>
    <row r="15" spans="1:18" x14ac:dyDescent="0.25">
      <c r="A15" s="17" t="s">
        <v>70</v>
      </c>
      <c r="B15" s="17" t="s">
        <v>69</v>
      </c>
      <c r="C15" s="18">
        <v>5</v>
      </c>
      <c r="D15" s="17" t="s">
        <v>65</v>
      </c>
      <c r="E15" s="19">
        <v>1.85</v>
      </c>
      <c r="F15" s="17" t="s">
        <v>64</v>
      </c>
      <c r="G15" s="17"/>
      <c r="H15" s="17"/>
      <c r="I15" s="44">
        <v>5517</v>
      </c>
      <c r="J15" s="17"/>
      <c r="K15" s="44">
        <v>5657</v>
      </c>
      <c r="L15" s="17"/>
      <c r="M15" s="44">
        <v>5753</v>
      </c>
      <c r="N15" s="17"/>
      <c r="O15" s="44">
        <v>5820</v>
      </c>
      <c r="P15" s="17"/>
      <c r="Q15" s="44">
        <v>6089</v>
      </c>
      <c r="R15" s="17"/>
    </row>
    <row r="16" spans="1:18" x14ac:dyDescent="0.25">
      <c r="A16" s="17" t="s">
        <v>70</v>
      </c>
      <c r="B16" s="17" t="s">
        <v>69</v>
      </c>
      <c r="C16" s="18">
        <v>5</v>
      </c>
      <c r="D16" s="17" t="s">
        <v>68</v>
      </c>
      <c r="E16" s="19">
        <v>2.25</v>
      </c>
      <c r="F16" s="17" t="s">
        <v>64</v>
      </c>
      <c r="G16" s="17"/>
      <c r="H16" s="17"/>
      <c r="I16" s="44">
        <v>4218</v>
      </c>
      <c r="J16" s="17"/>
      <c r="K16" s="44">
        <v>4324</v>
      </c>
      <c r="L16" s="17"/>
      <c r="M16" s="44">
        <v>4395</v>
      </c>
      <c r="N16" s="17"/>
      <c r="O16" s="44">
        <v>4448</v>
      </c>
      <c r="P16" s="17"/>
      <c r="Q16" s="44">
        <v>4649</v>
      </c>
      <c r="R16" s="17"/>
    </row>
    <row r="17" spans="1:18" x14ac:dyDescent="0.25">
      <c r="A17" s="17" t="s">
        <v>70</v>
      </c>
      <c r="B17" s="17" t="s">
        <v>69</v>
      </c>
      <c r="C17" s="18">
        <v>6</v>
      </c>
      <c r="D17" s="17" t="s">
        <v>63</v>
      </c>
      <c r="E17" s="19">
        <v>1.5</v>
      </c>
      <c r="F17" s="17" t="s">
        <v>64</v>
      </c>
      <c r="G17" s="17"/>
      <c r="H17" s="17"/>
      <c r="I17" s="44">
        <v>5202</v>
      </c>
      <c r="J17" s="17"/>
      <c r="K17" s="44">
        <v>5333</v>
      </c>
      <c r="L17" s="17"/>
      <c r="M17" s="44">
        <v>5421</v>
      </c>
      <c r="N17" s="17"/>
      <c r="O17" s="44">
        <v>5486</v>
      </c>
      <c r="P17" s="17"/>
      <c r="Q17" s="44">
        <v>5734</v>
      </c>
      <c r="R17" s="17"/>
    </row>
    <row r="18" spans="1:18" x14ac:dyDescent="0.25">
      <c r="A18" s="17" t="s">
        <v>70</v>
      </c>
      <c r="B18" s="17" t="s">
        <v>69</v>
      </c>
      <c r="C18" s="18">
        <v>6</v>
      </c>
      <c r="D18" s="17" t="s">
        <v>65</v>
      </c>
      <c r="E18" s="19">
        <v>1.85</v>
      </c>
      <c r="F18" s="17" t="s">
        <v>64</v>
      </c>
      <c r="G18" s="17"/>
      <c r="H18" s="17"/>
      <c r="I18" s="44">
        <v>6327</v>
      </c>
      <c r="J18" s="17"/>
      <c r="K18" s="44">
        <v>6486</v>
      </c>
      <c r="L18" s="17"/>
      <c r="M18" s="44">
        <v>6593</v>
      </c>
      <c r="N18" s="17"/>
      <c r="O18" s="44">
        <v>6672</v>
      </c>
      <c r="P18" s="17"/>
      <c r="Q18" s="44">
        <v>6974</v>
      </c>
      <c r="R18" s="17"/>
    </row>
    <row r="19" spans="1:18" x14ac:dyDescent="0.25">
      <c r="A19" s="17" t="s">
        <v>70</v>
      </c>
      <c r="B19" s="17" t="s">
        <v>69</v>
      </c>
      <c r="C19" s="18">
        <v>6</v>
      </c>
      <c r="D19" s="17" t="s">
        <v>68</v>
      </c>
      <c r="E19" s="19">
        <v>2.25</v>
      </c>
      <c r="F19" s="17" t="s">
        <v>64</v>
      </c>
      <c r="G19" s="17"/>
      <c r="H19" s="17"/>
      <c r="I19" s="44">
        <v>4758</v>
      </c>
      <c r="J19" s="17"/>
      <c r="K19" s="44">
        <v>4877</v>
      </c>
      <c r="L19" s="17"/>
      <c r="M19" s="44">
        <v>4955</v>
      </c>
      <c r="N19" s="17"/>
      <c r="O19" s="44">
        <v>5015</v>
      </c>
      <c r="P19" s="17"/>
      <c r="Q19" s="44">
        <v>5239</v>
      </c>
      <c r="R19" s="17"/>
    </row>
    <row r="20" spans="1:18" x14ac:dyDescent="0.25">
      <c r="A20" s="17" t="s">
        <v>70</v>
      </c>
      <c r="B20" s="17" t="s">
        <v>69</v>
      </c>
      <c r="C20" s="18">
        <v>7</v>
      </c>
      <c r="D20" s="17" t="s">
        <v>63</v>
      </c>
      <c r="E20" s="19">
        <v>1.5</v>
      </c>
      <c r="F20" s="17" t="s">
        <v>64</v>
      </c>
      <c r="G20" s="17"/>
      <c r="H20" s="17"/>
      <c r="I20" s="44">
        <v>5868</v>
      </c>
      <c r="J20" s="17"/>
      <c r="K20" s="44">
        <v>6015</v>
      </c>
      <c r="L20" s="17"/>
      <c r="M20" s="44">
        <v>6112</v>
      </c>
      <c r="N20" s="17"/>
      <c r="O20" s="44">
        <v>6186</v>
      </c>
      <c r="P20" s="17"/>
      <c r="Q20" s="44">
        <v>6462</v>
      </c>
      <c r="R20" s="17"/>
    </row>
    <row r="21" spans="1:18" x14ac:dyDescent="0.25">
      <c r="A21" s="17" t="s">
        <v>70</v>
      </c>
      <c r="B21" s="17" t="s">
        <v>69</v>
      </c>
      <c r="C21" s="18">
        <v>7</v>
      </c>
      <c r="D21" s="17" t="s">
        <v>65</v>
      </c>
      <c r="E21" s="19">
        <v>1.85</v>
      </c>
      <c r="F21" s="17" t="s">
        <v>64</v>
      </c>
      <c r="G21" s="17"/>
      <c r="H21" s="17"/>
      <c r="I21" s="44">
        <v>7137</v>
      </c>
      <c r="J21" s="17"/>
      <c r="K21" s="44">
        <v>7315</v>
      </c>
      <c r="L21" s="17"/>
      <c r="M21" s="44">
        <v>7433</v>
      </c>
      <c r="N21" s="17"/>
      <c r="O21" s="44">
        <v>7523</v>
      </c>
      <c r="P21" s="17"/>
      <c r="Q21" s="44">
        <v>7859</v>
      </c>
      <c r="R21" s="17"/>
    </row>
    <row r="22" spans="1:18" x14ac:dyDescent="0.25">
      <c r="A22" s="17" t="s">
        <v>70</v>
      </c>
      <c r="B22" s="17" t="s">
        <v>69</v>
      </c>
      <c r="C22" s="18">
        <v>7</v>
      </c>
      <c r="D22" s="17" t="s">
        <v>68</v>
      </c>
      <c r="E22" s="19">
        <v>2.25</v>
      </c>
      <c r="F22" s="17" t="s">
        <v>64</v>
      </c>
      <c r="G22" s="17"/>
      <c r="H22" s="17"/>
      <c r="I22" s="44">
        <v>5298</v>
      </c>
      <c r="J22" s="17"/>
      <c r="K22" s="44">
        <v>5429</v>
      </c>
      <c r="L22" s="17"/>
      <c r="M22" s="44">
        <v>5515</v>
      </c>
      <c r="N22" s="17"/>
      <c r="O22" s="44">
        <v>5583</v>
      </c>
      <c r="P22" s="17"/>
      <c r="Q22" s="44">
        <v>5829</v>
      </c>
      <c r="R22" s="17"/>
    </row>
    <row r="23" spans="1:18" x14ac:dyDescent="0.25">
      <c r="A23" s="17" t="s">
        <v>70</v>
      </c>
      <c r="B23" s="17" t="s">
        <v>69</v>
      </c>
      <c r="C23" s="18">
        <v>8</v>
      </c>
      <c r="D23" s="17" t="s">
        <v>63</v>
      </c>
      <c r="E23" s="19">
        <v>1.5</v>
      </c>
      <c r="F23" s="17" t="s">
        <v>64</v>
      </c>
      <c r="G23" s="17"/>
      <c r="H23" s="17"/>
      <c r="I23" s="44">
        <v>6534</v>
      </c>
      <c r="J23" s="17"/>
      <c r="K23" s="44">
        <v>6696</v>
      </c>
      <c r="L23" s="17"/>
      <c r="M23" s="44">
        <v>6802</v>
      </c>
      <c r="N23" s="17"/>
      <c r="O23" s="44">
        <v>6886</v>
      </c>
      <c r="P23" s="17"/>
      <c r="Q23" s="44">
        <v>7189</v>
      </c>
      <c r="R23" s="17"/>
    </row>
    <row r="24" spans="1:18" x14ac:dyDescent="0.25">
      <c r="A24" s="17" t="s">
        <v>70</v>
      </c>
      <c r="B24" s="17" t="s">
        <v>69</v>
      </c>
      <c r="C24" s="18">
        <v>8</v>
      </c>
      <c r="D24" s="17" t="s">
        <v>65</v>
      </c>
      <c r="E24" s="19">
        <v>1.85</v>
      </c>
      <c r="F24" s="17" t="s">
        <v>64</v>
      </c>
      <c r="G24" s="17"/>
      <c r="H24" s="17"/>
      <c r="I24" s="44">
        <v>7947</v>
      </c>
      <c r="J24" s="17"/>
      <c r="K24" s="44">
        <v>8144</v>
      </c>
      <c r="L24" s="17"/>
      <c r="M24" s="44">
        <v>8273</v>
      </c>
      <c r="N24" s="17"/>
      <c r="O24" s="44">
        <v>8374</v>
      </c>
      <c r="P24" s="17"/>
      <c r="Q24" s="44">
        <v>8744</v>
      </c>
      <c r="R24" s="17"/>
    </row>
    <row r="25" spans="1:18" x14ac:dyDescent="0.25">
      <c r="A25" s="17" t="s">
        <v>70</v>
      </c>
      <c r="B25" s="17" t="s">
        <v>69</v>
      </c>
      <c r="C25" s="18">
        <v>8</v>
      </c>
      <c r="D25" s="17" t="s">
        <v>68</v>
      </c>
      <c r="E25" s="19">
        <v>2.25</v>
      </c>
      <c r="F25" s="17" t="s">
        <v>64</v>
      </c>
      <c r="G25" s="17"/>
      <c r="H25" s="17"/>
      <c r="I25" s="44">
        <v>5838</v>
      </c>
      <c r="J25" s="17"/>
      <c r="K25" s="44">
        <v>5982</v>
      </c>
      <c r="L25" s="17"/>
      <c r="M25" s="44">
        <v>6075</v>
      </c>
      <c r="N25" s="17"/>
      <c r="O25" s="44">
        <v>6150</v>
      </c>
      <c r="P25" s="17"/>
      <c r="Q25" s="44">
        <v>6419</v>
      </c>
      <c r="R25" s="17"/>
    </row>
    <row r="26" spans="1:18" x14ac:dyDescent="0.25">
      <c r="A26" s="17" t="s">
        <v>70</v>
      </c>
      <c r="B26" s="17" t="s">
        <v>69</v>
      </c>
      <c r="C26" s="18">
        <v>9</v>
      </c>
      <c r="D26" s="17" t="s">
        <v>63</v>
      </c>
      <c r="E26" s="19">
        <v>1.5</v>
      </c>
      <c r="F26" s="17" t="s">
        <v>64</v>
      </c>
      <c r="G26" s="17"/>
      <c r="H26" s="17"/>
      <c r="I26" s="44">
        <v>7200</v>
      </c>
      <c r="J26" s="17"/>
      <c r="K26" s="44">
        <v>7377</v>
      </c>
      <c r="L26" s="17"/>
      <c r="M26" s="44">
        <v>7493</v>
      </c>
      <c r="N26" s="17"/>
      <c r="O26" s="44">
        <v>7585</v>
      </c>
      <c r="P26" s="17"/>
      <c r="Q26" s="44">
        <v>7917</v>
      </c>
      <c r="R26" s="17"/>
    </row>
    <row r="27" spans="1:18" x14ac:dyDescent="0.25">
      <c r="A27" s="17" t="s">
        <v>70</v>
      </c>
      <c r="B27" s="17" t="s">
        <v>69</v>
      </c>
      <c r="C27" s="18">
        <v>9</v>
      </c>
      <c r="D27" s="17" t="s">
        <v>65</v>
      </c>
      <c r="E27" s="19">
        <v>1.85</v>
      </c>
      <c r="F27" s="17" t="s">
        <v>64</v>
      </c>
      <c r="G27" s="17"/>
      <c r="H27" s="17"/>
      <c r="I27" s="44">
        <v>8757</v>
      </c>
      <c r="J27" s="17"/>
      <c r="K27" s="44">
        <v>8972</v>
      </c>
      <c r="L27" s="17"/>
      <c r="M27" s="44">
        <v>9113</v>
      </c>
      <c r="N27" s="17"/>
      <c r="O27" s="44">
        <v>9225</v>
      </c>
      <c r="P27" s="17"/>
      <c r="Q27" s="44">
        <v>9629</v>
      </c>
      <c r="R27" s="17"/>
    </row>
    <row r="28" spans="1:18" x14ac:dyDescent="0.25">
      <c r="A28" s="17" t="s">
        <v>70</v>
      </c>
      <c r="B28" s="17" t="s">
        <v>69</v>
      </c>
      <c r="C28" s="18">
        <v>9</v>
      </c>
      <c r="D28" s="17" t="s">
        <v>68</v>
      </c>
      <c r="E28" s="19">
        <v>2.25</v>
      </c>
      <c r="F28" s="17" t="s">
        <v>64</v>
      </c>
      <c r="G28" s="17"/>
      <c r="H28" s="17"/>
      <c r="I28" s="44">
        <v>6378</v>
      </c>
      <c r="J28" s="17"/>
      <c r="K28" s="44">
        <v>6534</v>
      </c>
      <c r="L28" s="17"/>
      <c r="M28" s="44">
        <v>6635</v>
      </c>
      <c r="N28" s="17"/>
      <c r="O28" s="44">
        <v>6718</v>
      </c>
      <c r="P28" s="17"/>
      <c r="Q28" s="44">
        <v>7009</v>
      </c>
      <c r="R28" s="17"/>
    </row>
    <row r="29" spans="1:18" x14ac:dyDescent="0.25">
      <c r="A29" s="17" t="s">
        <v>70</v>
      </c>
      <c r="B29" s="17" t="s">
        <v>69</v>
      </c>
      <c r="C29" s="18">
        <v>10</v>
      </c>
      <c r="D29" s="17" t="s">
        <v>63</v>
      </c>
      <c r="E29" s="19">
        <v>1.5</v>
      </c>
      <c r="F29" s="17" t="s">
        <v>64</v>
      </c>
      <c r="G29" s="17"/>
      <c r="H29" s="17"/>
      <c r="I29" s="44">
        <v>7866</v>
      </c>
      <c r="J29" s="17"/>
      <c r="K29" s="44">
        <v>8059</v>
      </c>
      <c r="L29" s="17"/>
      <c r="M29" s="44">
        <v>8184</v>
      </c>
      <c r="N29" s="17"/>
      <c r="O29" s="44">
        <v>8285</v>
      </c>
      <c r="P29" s="17"/>
      <c r="Q29" s="44">
        <v>8645</v>
      </c>
      <c r="R29" s="17"/>
    </row>
    <row r="30" spans="1:18" x14ac:dyDescent="0.25">
      <c r="A30" s="17" t="s">
        <v>70</v>
      </c>
      <c r="B30" s="17" t="s">
        <v>69</v>
      </c>
      <c r="C30" s="18">
        <v>10</v>
      </c>
      <c r="D30" s="17" t="s">
        <v>65</v>
      </c>
      <c r="E30" s="19">
        <v>1.85</v>
      </c>
      <c r="F30" s="17" t="s">
        <v>64</v>
      </c>
      <c r="G30" s="17"/>
      <c r="H30" s="17"/>
      <c r="I30" s="44">
        <v>9567</v>
      </c>
      <c r="J30" s="17"/>
      <c r="K30" s="44">
        <v>9801</v>
      </c>
      <c r="L30" s="17"/>
      <c r="M30" s="44">
        <v>9953</v>
      </c>
      <c r="N30" s="17"/>
      <c r="O30" s="44">
        <v>10077</v>
      </c>
      <c r="P30" s="17"/>
      <c r="Q30" s="44">
        <v>10514</v>
      </c>
      <c r="R30" s="17"/>
    </row>
    <row r="31" spans="1:18" x14ac:dyDescent="0.25">
      <c r="A31" s="17" t="s">
        <v>70</v>
      </c>
      <c r="B31" s="17" t="s">
        <v>69</v>
      </c>
      <c r="C31" s="18">
        <v>10</v>
      </c>
      <c r="D31" s="17" t="s">
        <v>68</v>
      </c>
      <c r="E31" s="19">
        <v>2.25</v>
      </c>
      <c r="F31" s="17" t="s">
        <v>64</v>
      </c>
      <c r="G31" s="17"/>
      <c r="H31" s="17"/>
      <c r="I31" s="44">
        <v>12756</v>
      </c>
      <c r="J31" s="17"/>
      <c r="K31" s="44">
        <v>13068</v>
      </c>
      <c r="L31" s="17"/>
      <c r="M31" s="44">
        <v>13271</v>
      </c>
      <c r="N31" s="17"/>
      <c r="O31" s="44">
        <v>13436</v>
      </c>
      <c r="P31" s="17"/>
      <c r="Q31" s="44">
        <v>14018</v>
      </c>
      <c r="R31" s="17"/>
    </row>
    <row r="32" spans="1:18" x14ac:dyDescent="0.25">
      <c r="A32" s="17" t="s">
        <v>70</v>
      </c>
      <c r="B32" s="17" t="s">
        <v>69</v>
      </c>
      <c r="C32" s="18">
        <v>1</v>
      </c>
      <c r="D32" s="17" t="s">
        <v>63</v>
      </c>
      <c r="E32" s="19">
        <v>1.5</v>
      </c>
      <c r="F32" s="17" t="s">
        <v>66</v>
      </c>
      <c r="G32" s="17"/>
      <c r="H32" s="17" t="s">
        <v>129</v>
      </c>
      <c r="I32" s="44">
        <v>180</v>
      </c>
      <c r="J32" s="23"/>
      <c r="K32" s="44">
        <v>180</v>
      </c>
      <c r="L32" s="23"/>
      <c r="M32" s="44">
        <v>180</v>
      </c>
      <c r="N32" s="23"/>
      <c r="O32" s="44">
        <v>180</v>
      </c>
      <c r="P32" s="23"/>
      <c r="Q32" s="44">
        <v>180</v>
      </c>
      <c r="R32" s="17"/>
    </row>
    <row r="33" spans="1:18" x14ac:dyDescent="0.25">
      <c r="A33" s="17" t="s">
        <v>70</v>
      </c>
      <c r="B33" s="17" t="s">
        <v>69</v>
      </c>
      <c r="C33" s="18">
        <v>1</v>
      </c>
      <c r="D33" s="17" t="s">
        <v>65</v>
      </c>
      <c r="E33" s="19">
        <v>1.85</v>
      </c>
      <c r="F33" s="17" t="s">
        <v>66</v>
      </c>
      <c r="G33" s="17"/>
      <c r="H33" s="17" t="s">
        <v>130</v>
      </c>
      <c r="I33" s="44">
        <v>576</v>
      </c>
      <c r="J33" s="23"/>
      <c r="K33" s="44">
        <v>576</v>
      </c>
      <c r="L33" s="23"/>
      <c r="M33" s="44">
        <v>576</v>
      </c>
      <c r="N33" s="23"/>
      <c r="O33" s="44">
        <v>576</v>
      </c>
      <c r="P33" s="23"/>
      <c r="Q33" s="44">
        <v>576</v>
      </c>
      <c r="R33" s="17"/>
    </row>
    <row r="34" spans="1:18" x14ac:dyDescent="0.25">
      <c r="A34" s="17" t="s">
        <v>70</v>
      </c>
      <c r="B34" s="17" t="s">
        <v>69</v>
      </c>
      <c r="C34" s="18">
        <v>1</v>
      </c>
      <c r="D34" s="17" t="s">
        <v>68</v>
      </c>
      <c r="E34" s="19">
        <v>2.25</v>
      </c>
      <c r="F34" s="17" t="s">
        <v>66</v>
      </c>
      <c r="G34" s="17"/>
      <c r="H34" s="17" t="s">
        <v>131</v>
      </c>
      <c r="I34" s="44">
        <v>1404</v>
      </c>
      <c r="J34" s="23"/>
      <c r="K34" s="44">
        <v>1404</v>
      </c>
      <c r="L34" s="23"/>
      <c r="M34" s="44">
        <v>1404</v>
      </c>
      <c r="N34" s="23"/>
      <c r="O34" s="44">
        <v>1404</v>
      </c>
      <c r="P34" s="23"/>
      <c r="Q34" s="44">
        <v>1404</v>
      </c>
      <c r="R34" s="17"/>
    </row>
    <row r="35" spans="1:18" x14ac:dyDescent="0.25">
      <c r="A35" s="17" t="s">
        <v>70</v>
      </c>
      <c r="B35" s="17" t="s">
        <v>69</v>
      </c>
      <c r="C35" s="18">
        <v>2</v>
      </c>
      <c r="D35" s="17" t="s">
        <v>63</v>
      </c>
      <c r="E35" s="19">
        <v>1.5</v>
      </c>
      <c r="F35" s="17" t="s">
        <v>66</v>
      </c>
      <c r="G35" s="17"/>
      <c r="H35" s="17" t="s">
        <v>132</v>
      </c>
      <c r="I35" s="44">
        <v>240</v>
      </c>
      <c r="J35" s="23"/>
      <c r="K35" s="44">
        <v>240</v>
      </c>
      <c r="L35" s="23"/>
      <c r="M35" s="44">
        <v>240</v>
      </c>
      <c r="N35" s="23"/>
      <c r="O35" s="44">
        <v>240</v>
      </c>
      <c r="P35" s="23"/>
      <c r="Q35" s="44">
        <v>240</v>
      </c>
      <c r="R35" s="17"/>
    </row>
    <row r="36" spans="1:18" x14ac:dyDescent="0.25">
      <c r="A36" s="17" t="s">
        <v>70</v>
      </c>
      <c r="B36" s="17" t="s">
        <v>69</v>
      </c>
      <c r="C36" s="18">
        <v>2</v>
      </c>
      <c r="D36" s="17" t="s">
        <v>65</v>
      </c>
      <c r="E36" s="19">
        <v>1.85</v>
      </c>
      <c r="F36" s="17" t="s">
        <v>66</v>
      </c>
      <c r="G36" s="17"/>
      <c r="H36" s="17" t="s">
        <v>133</v>
      </c>
      <c r="I36" s="44">
        <v>780</v>
      </c>
      <c r="J36" s="23"/>
      <c r="K36" s="44">
        <v>780</v>
      </c>
      <c r="L36" s="23"/>
      <c r="M36" s="44">
        <v>780</v>
      </c>
      <c r="N36" s="23"/>
      <c r="O36" s="44">
        <v>780</v>
      </c>
      <c r="P36" s="23"/>
      <c r="Q36" s="44">
        <v>780</v>
      </c>
      <c r="R36" s="17"/>
    </row>
    <row r="37" spans="1:18" x14ac:dyDescent="0.25">
      <c r="A37" s="17" t="s">
        <v>70</v>
      </c>
      <c r="B37" s="17" t="s">
        <v>69</v>
      </c>
      <c r="C37" s="18">
        <v>2</v>
      </c>
      <c r="D37" s="17" t="s">
        <v>68</v>
      </c>
      <c r="E37" s="19">
        <v>2.25</v>
      </c>
      <c r="F37" s="17" t="s">
        <v>66</v>
      </c>
      <c r="G37" s="17"/>
      <c r="H37" s="17" t="s">
        <v>134</v>
      </c>
      <c r="I37" s="44">
        <v>1908</v>
      </c>
      <c r="J37" s="23"/>
      <c r="K37" s="44">
        <v>1908</v>
      </c>
      <c r="L37" s="23"/>
      <c r="M37" s="44">
        <v>1908</v>
      </c>
      <c r="N37" s="23"/>
      <c r="O37" s="44">
        <v>1908</v>
      </c>
      <c r="P37" s="23"/>
      <c r="Q37" s="44">
        <v>1908</v>
      </c>
      <c r="R37" s="17"/>
    </row>
    <row r="38" spans="1:18" x14ac:dyDescent="0.25">
      <c r="A38" s="17" t="s">
        <v>70</v>
      </c>
      <c r="B38" s="17" t="s">
        <v>69</v>
      </c>
      <c r="C38" s="18">
        <v>3</v>
      </c>
      <c r="D38" s="17" t="s">
        <v>63</v>
      </c>
      <c r="E38" s="19">
        <v>1.5</v>
      </c>
      <c r="F38" s="17" t="s">
        <v>66</v>
      </c>
      <c r="G38" s="17"/>
      <c r="H38" s="17" t="s">
        <v>135</v>
      </c>
      <c r="I38" s="44">
        <v>300</v>
      </c>
      <c r="J38" s="23"/>
      <c r="K38" s="44">
        <v>300</v>
      </c>
      <c r="L38" s="23"/>
      <c r="M38" s="44">
        <v>300</v>
      </c>
      <c r="N38" s="23"/>
      <c r="O38" s="44">
        <v>300</v>
      </c>
      <c r="P38" s="23"/>
      <c r="Q38" s="44">
        <v>300</v>
      </c>
      <c r="R38" s="17"/>
    </row>
    <row r="39" spans="1:18" x14ac:dyDescent="0.25">
      <c r="A39" s="17" t="s">
        <v>70</v>
      </c>
      <c r="B39" s="17" t="s">
        <v>69</v>
      </c>
      <c r="C39" s="18">
        <v>3</v>
      </c>
      <c r="D39" s="17" t="s">
        <v>65</v>
      </c>
      <c r="E39" s="19">
        <v>1.85</v>
      </c>
      <c r="F39" s="17" t="s">
        <v>66</v>
      </c>
      <c r="G39" s="17"/>
      <c r="H39" s="17" t="s">
        <v>136</v>
      </c>
      <c r="I39" s="44">
        <v>984</v>
      </c>
      <c r="J39" s="23"/>
      <c r="K39" s="44">
        <v>984</v>
      </c>
      <c r="L39" s="23"/>
      <c r="M39" s="44">
        <v>984</v>
      </c>
      <c r="N39" s="23"/>
      <c r="O39" s="44">
        <v>984</v>
      </c>
      <c r="P39" s="23"/>
      <c r="Q39" s="44">
        <v>984</v>
      </c>
      <c r="R39" s="17"/>
    </row>
    <row r="40" spans="1:18" x14ac:dyDescent="0.25">
      <c r="A40" s="17" t="s">
        <v>70</v>
      </c>
      <c r="B40" s="17" t="s">
        <v>69</v>
      </c>
      <c r="C40" s="18">
        <v>3</v>
      </c>
      <c r="D40" s="17" t="s">
        <v>68</v>
      </c>
      <c r="E40" s="19">
        <v>2.25</v>
      </c>
      <c r="F40" s="17" t="s">
        <v>66</v>
      </c>
      <c r="G40" s="17"/>
      <c r="H40" s="17" t="s">
        <v>137</v>
      </c>
      <c r="I40" s="44">
        <v>2400</v>
      </c>
      <c r="J40" s="23"/>
      <c r="K40" s="44">
        <v>2400</v>
      </c>
      <c r="L40" s="23"/>
      <c r="M40" s="44">
        <v>2400</v>
      </c>
      <c r="N40" s="23"/>
      <c r="O40" s="44">
        <v>2400</v>
      </c>
      <c r="P40" s="23"/>
      <c r="Q40" s="44">
        <v>2400</v>
      </c>
      <c r="R40" s="17"/>
    </row>
    <row r="41" spans="1:18" x14ac:dyDescent="0.25">
      <c r="A41" s="17" t="s">
        <v>70</v>
      </c>
      <c r="B41" s="17" t="s">
        <v>69</v>
      </c>
      <c r="C41" s="18">
        <v>4</v>
      </c>
      <c r="D41" s="17" t="s">
        <v>63</v>
      </c>
      <c r="E41" s="19">
        <v>1.5</v>
      </c>
      <c r="F41" s="17" t="s">
        <v>66</v>
      </c>
      <c r="G41" s="17"/>
      <c r="H41" s="17" t="s">
        <v>138</v>
      </c>
      <c r="I41" s="44">
        <v>360</v>
      </c>
      <c r="J41" s="23"/>
      <c r="K41" s="44">
        <v>360</v>
      </c>
      <c r="L41" s="23"/>
      <c r="M41" s="44">
        <v>360</v>
      </c>
      <c r="N41" s="23"/>
      <c r="O41" s="44">
        <v>360</v>
      </c>
      <c r="P41" s="23"/>
      <c r="Q41" s="44">
        <v>360</v>
      </c>
      <c r="R41" s="17"/>
    </row>
    <row r="42" spans="1:18" x14ac:dyDescent="0.25">
      <c r="A42" s="17" t="s">
        <v>70</v>
      </c>
      <c r="B42" s="17" t="s">
        <v>69</v>
      </c>
      <c r="C42" s="18">
        <v>4</v>
      </c>
      <c r="D42" s="17" t="s">
        <v>65</v>
      </c>
      <c r="E42" s="19">
        <v>1.85</v>
      </c>
      <c r="F42" s="17" t="s">
        <v>66</v>
      </c>
      <c r="G42" s="17"/>
      <c r="H42" s="17" t="s">
        <v>139</v>
      </c>
      <c r="I42" s="44">
        <v>1188</v>
      </c>
      <c r="J42" s="23"/>
      <c r="K42" s="44">
        <v>1188</v>
      </c>
      <c r="L42" s="23"/>
      <c r="M42" s="44">
        <v>1188</v>
      </c>
      <c r="N42" s="23"/>
      <c r="O42" s="44">
        <v>1188</v>
      </c>
      <c r="P42" s="23"/>
      <c r="Q42" s="44">
        <v>1188</v>
      </c>
      <c r="R42" s="17"/>
    </row>
    <row r="43" spans="1:18" x14ac:dyDescent="0.25">
      <c r="A43" s="17" t="s">
        <v>70</v>
      </c>
      <c r="B43" s="17" t="s">
        <v>69</v>
      </c>
      <c r="C43" s="18">
        <v>4</v>
      </c>
      <c r="D43" s="17" t="s">
        <v>68</v>
      </c>
      <c r="E43" s="19">
        <v>2.25</v>
      </c>
      <c r="F43" s="17" t="s">
        <v>66</v>
      </c>
      <c r="G43" s="17"/>
      <c r="H43" s="17" t="s">
        <v>140</v>
      </c>
      <c r="I43" s="44">
        <v>2892</v>
      </c>
      <c r="J43" s="23"/>
      <c r="K43" s="44">
        <v>2892</v>
      </c>
      <c r="L43" s="23"/>
      <c r="M43" s="44">
        <v>2892</v>
      </c>
      <c r="N43" s="23"/>
      <c r="O43" s="44">
        <v>2892</v>
      </c>
      <c r="P43" s="23"/>
      <c r="Q43" s="44">
        <v>2892</v>
      </c>
      <c r="R43" s="17"/>
    </row>
    <row r="44" spans="1:18" x14ac:dyDescent="0.25">
      <c r="A44" s="17" t="s">
        <v>70</v>
      </c>
      <c r="B44" s="17" t="s">
        <v>69</v>
      </c>
      <c r="C44" s="18">
        <v>5</v>
      </c>
      <c r="D44" s="17" t="s">
        <v>63</v>
      </c>
      <c r="E44" s="19">
        <v>1.5</v>
      </c>
      <c r="F44" s="17" t="s">
        <v>66</v>
      </c>
      <c r="G44" s="17"/>
      <c r="H44" s="17" t="s">
        <v>141</v>
      </c>
      <c r="I44" s="44">
        <v>420</v>
      </c>
      <c r="J44" s="23"/>
      <c r="K44" s="44">
        <v>420</v>
      </c>
      <c r="L44" s="23"/>
      <c r="M44" s="44">
        <v>420</v>
      </c>
      <c r="N44" s="23"/>
      <c r="O44" s="44">
        <v>420</v>
      </c>
      <c r="P44" s="23"/>
      <c r="Q44" s="44">
        <v>420</v>
      </c>
      <c r="R44" s="17"/>
    </row>
    <row r="45" spans="1:18" x14ac:dyDescent="0.25">
      <c r="A45" s="17" t="s">
        <v>70</v>
      </c>
      <c r="B45" s="17" t="s">
        <v>69</v>
      </c>
      <c r="C45" s="18">
        <v>5</v>
      </c>
      <c r="D45" s="17" t="s">
        <v>65</v>
      </c>
      <c r="E45" s="19">
        <v>1.85</v>
      </c>
      <c r="F45" s="17" t="s">
        <v>66</v>
      </c>
      <c r="G45" s="17"/>
      <c r="H45" s="17" t="s">
        <v>142</v>
      </c>
      <c r="I45" s="44">
        <v>1380</v>
      </c>
      <c r="J45" s="23"/>
      <c r="K45" s="44">
        <v>1380</v>
      </c>
      <c r="L45" s="23"/>
      <c r="M45" s="44">
        <v>1380</v>
      </c>
      <c r="N45" s="23"/>
      <c r="O45" s="44">
        <v>1380</v>
      </c>
      <c r="P45" s="23"/>
      <c r="Q45" s="44">
        <v>1380</v>
      </c>
      <c r="R45" s="17"/>
    </row>
    <row r="46" spans="1:18" x14ac:dyDescent="0.25">
      <c r="A46" s="17" t="s">
        <v>70</v>
      </c>
      <c r="B46" s="17" t="s">
        <v>69</v>
      </c>
      <c r="C46" s="18">
        <v>5</v>
      </c>
      <c r="D46" s="17" t="s">
        <v>68</v>
      </c>
      <c r="E46" s="19">
        <v>2.25</v>
      </c>
      <c r="F46" s="17" t="s">
        <v>66</v>
      </c>
      <c r="G46" s="17"/>
      <c r="H46" s="17" t="s">
        <v>143</v>
      </c>
      <c r="I46" s="44">
        <v>3396</v>
      </c>
      <c r="J46" s="23"/>
      <c r="K46" s="44">
        <v>3396</v>
      </c>
      <c r="L46" s="23"/>
      <c r="M46" s="44">
        <v>3396</v>
      </c>
      <c r="N46" s="23"/>
      <c r="O46" s="44">
        <v>3396</v>
      </c>
      <c r="P46" s="23"/>
      <c r="Q46" s="44">
        <v>3396</v>
      </c>
      <c r="R46" s="17"/>
    </row>
    <row r="47" spans="1:18" x14ac:dyDescent="0.25">
      <c r="A47" s="17" t="s">
        <v>70</v>
      </c>
      <c r="B47" s="17" t="s">
        <v>69</v>
      </c>
      <c r="C47" s="18">
        <v>6</v>
      </c>
      <c r="D47" s="17" t="s">
        <v>63</v>
      </c>
      <c r="E47" s="19">
        <v>1.5</v>
      </c>
      <c r="F47" s="17" t="s">
        <v>66</v>
      </c>
      <c r="G47" s="17"/>
      <c r="H47" s="17" t="s">
        <v>144</v>
      </c>
      <c r="I47" s="44">
        <v>480</v>
      </c>
      <c r="J47" s="23"/>
      <c r="K47" s="44">
        <v>480</v>
      </c>
      <c r="L47" s="23"/>
      <c r="M47" s="44">
        <v>480</v>
      </c>
      <c r="N47" s="23"/>
      <c r="O47" s="44">
        <v>480</v>
      </c>
      <c r="P47" s="23"/>
      <c r="Q47" s="44">
        <v>480</v>
      </c>
      <c r="R47" s="17"/>
    </row>
    <row r="48" spans="1:18" x14ac:dyDescent="0.25">
      <c r="A48" s="17" t="s">
        <v>70</v>
      </c>
      <c r="B48" s="17" t="s">
        <v>69</v>
      </c>
      <c r="C48" s="18">
        <v>6</v>
      </c>
      <c r="D48" s="17" t="s">
        <v>65</v>
      </c>
      <c r="E48" s="19">
        <v>1.85</v>
      </c>
      <c r="F48" s="17" t="s">
        <v>66</v>
      </c>
      <c r="G48" s="17"/>
      <c r="H48" s="17" t="s">
        <v>145</v>
      </c>
      <c r="I48" s="44">
        <v>1584</v>
      </c>
      <c r="J48" s="23"/>
      <c r="K48" s="44">
        <v>1584</v>
      </c>
      <c r="L48" s="23"/>
      <c r="M48" s="44">
        <v>1584</v>
      </c>
      <c r="N48" s="23"/>
      <c r="O48" s="44">
        <v>1584</v>
      </c>
      <c r="P48" s="23"/>
      <c r="Q48" s="44">
        <v>1584</v>
      </c>
      <c r="R48" s="17"/>
    </row>
    <row r="49" spans="1:18" x14ac:dyDescent="0.25">
      <c r="A49" s="17" t="s">
        <v>70</v>
      </c>
      <c r="B49" s="17" t="s">
        <v>69</v>
      </c>
      <c r="C49" s="18">
        <v>6</v>
      </c>
      <c r="D49" s="17" t="s">
        <v>68</v>
      </c>
      <c r="E49" s="19">
        <v>2.25</v>
      </c>
      <c r="F49" s="17" t="s">
        <v>66</v>
      </c>
      <c r="G49" s="17"/>
      <c r="H49" s="17" t="s">
        <v>146</v>
      </c>
      <c r="I49" s="44">
        <v>3888</v>
      </c>
      <c r="J49" s="23"/>
      <c r="K49" s="44">
        <v>3888</v>
      </c>
      <c r="L49" s="23"/>
      <c r="M49" s="44">
        <v>3888</v>
      </c>
      <c r="N49" s="23"/>
      <c r="O49" s="44">
        <v>3888</v>
      </c>
      <c r="P49" s="23"/>
      <c r="Q49" s="44">
        <v>3888</v>
      </c>
      <c r="R49" s="17"/>
    </row>
    <row r="50" spans="1:18" x14ac:dyDescent="0.25">
      <c r="A50" s="17" t="s">
        <v>70</v>
      </c>
      <c r="B50" s="17" t="s">
        <v>69</v>
      </c>
      <c r="C50" s="18">
        <v>7</v>
      </c>
      <c r="D50" s="17" t="s">
        <v>63</v>
      </c>
      <c r="E50" s="19">
        <v>1.5</v>
      </c>
      <c r="F50" s="17" t="s">
        <v>66</v>
      </c>
      <c r="G50" s="17"/>
      <c r="H50" s="17" t="s">
        <v>147</v>
      </c>
      <c r="I50" s="44">
        <v>552</v>
      </c>
      <c r="J50" s="23"/>
      <c r="K50" s="44">
        <v>552</v>
      </c>
      <c r="L50" s="23"/>
      <c r="M50" s="44">
        <v>552</v>
      </c>
      <c r="N50" s="23"/>
      <c r="O50" s="44">
        <v>552</v>
      </c>
      <c r="P50" s="23"/>
      <c r="Q50" s="44">
        <v>552</v>
      </c>
      <c r="R50" s="17"/>
    </row>
    <row r="51" spans="1:18" x14ac:dyDescent="0.25">
      <c r="A51" s="17" t="s">
        <v>70</v>
      </c>
      <c r="B51" s="17" t="s">
        <v>69</v>
      </c>
      <c r="C51" s="18">
        <v>7</v>
      </c>
      <c r="D51" s="17" t="s">
        <v>65</v>
      </c>
      <c r="E51" s="19">
        <v>1.85</v>
      </c>
      <c r="F51" s="17" t="s">
        <v>66</v>
      </c>
      <c r="G51" s="17"/>
      <c r="H51" s="17" t="s">
        <v>148</v>
      </c>
      <c r="I51" s="44">
        <v>1800</v>
      </c>
      <c r="J51" s="23"/>
      <c r="K51" s="44">
        <v>1800</v>
      </c>
      <c r="L51" s="23"/>
      <c r="M51" s="44">
        <v>1800</v>
      </c>
      <c r="N51" s="23"/>
      <c r="O51" s="44">
        <v>1800</v>
      </c>
      <c r="P51" s="23"/>
      <c r="Q51" s="44">
        <v>1800</v>
      </c>
      <c r="R51" s="17"/>
    </row>
    <row r="52" spans="1:18" x14ac:dyDescent="0.25">
      <c r="A52" s="17" t="s">
        <v>70</v>
      </c>
      <c r="B52" s="17" t="s">
        <v>69</v>
      </c>
      <c r="C52" s="18">
        <v>7</v>
      </c>
      <c r="D52" s="17" t="s">
        <v>68</v>
      </c>
      <c r="E52" s="19">
        <v>2.25</v>
      </c>
      <c r="F52" s="17" t="s">
        <v>66</v>
      </c>
      <c r="G52" s="17"/>
      <c r="H52" s="17" t="s">
        <v>149</v>
      </c>
      <c r="I52" s="44">
        <v>4392</v>
      </c>
      <c r="J52" s="23"/>
      <c r="K52" s="44">
        <v>4392</v>
      </c>
      <c r="L52" s="23"/>
      <c r="M52" s="44">
        <v>4392</v>
      </c>
      <c r="N52" s="23"/>
      <c r="O52" s="44">
        <v>4392</v>
      </c>
      <c r="P52" s="23"/>
      <c r="Q52" s="44">
        <v>4392</v>
      </c>
      <c r="R52" s="17"/>
    </row>
    <row r="53" spans="1:18" x14ac:dyDescent="0.25">
      <c r="A53" s="17" t="s">
        <v>70</v>
      </c>
      <c r="B53" s="17" t="s">
        <v>69</v>
      </c>
      <c r="C53" s="18">
        <v>8</v>
      </c>
      <c r="D53" s="17" t="s">
        <v>63</v>
      </c>
      <c r="E53" s="19">
        <v>1.5</v>
      </c>
      <c r="F53" s="17" t="s">
        <v>66</v>
      </c>
      <c r="G53" s="17"/>
      <c r="H53" s="17" t="s">
        <v>150</v>
      </c>
      <c r="I53" s="44">
        <v>612</v>
      </c>
      <c r="J53" s="23"/>
      <c r="K53" s="44">
        <v>612</v>
      </c>
      <c r="L53" s="23"/>
      <c r="M53" s="44">
        <v>612</v>
      </c>
      <c r="N53" s="23"/>
      <c r="O53" s="44">
        <v>612</v>
      </c>
      <c r="P53" s="23"/>
      <c r="Q53" s="44">
        <v>612</v>
      </c>
      <c r="R53" s="17"/>
    </row>
    <row r="54" spans="1:18" x14ac:dyDescent="0.25">
      <c r="A54" s="17" t="s">
        <v>70</v>
      </c>
      <c r="B54" s="17" t="s">
        <v>69</v>
      </c>
      <c r="C54" s="18">
        <v>8</v>
      </c>
      <c r="D54" s="17" t="s">
        <v>65</v>
      </c>
      <c r="E54" s="19">
        <v>1.85</v>
      </c>
      <c r="F54" s="17" t="s">
        <v>66</v>
      </c>
      <c r="G54" s="17"/>
      <c r="H54" s="17" t="s">
        <v>151</v>
      </c>
      <c r="I54" s="44">
        <v>2004</v>
      </c>
      <c r="J54" s="23"/>
      <c r="K54" s="44">
        <v>2004</v>
      </c>
      <c r="L54" s="23"/>
      <c r="M54" s="44">
        <v>2004</v>
      </c>
      <c r="N54" s="23"/>
      <c r="O54" s="44">
        <v>2004</v>
      </c>
      <c r="P54" s="23"/>
      <c r="Q54" s="44">
        <v>2004</v>
      </c>
      <c r="R54" s="17"/>
    </row>
    <row r="55" spans="1:18" x14ac:dyDescent="0.25">
      <c r="A55" s="17" t="s">
        <v>70</v>
      </c>
      <c r="B55" s="17" t="s">
        <v>69</v>
      </c>
      <c r="C55" s="18">
        <v>8</v>
      </c>
      <c r="D55" s="17" t="s">
        <v>68</v>
      </c>
      <c r="E55" s="19">
        <v>2.25</v>
      </c>
      <c r="F55" s="17" t="s">
        <v>66</v>
      </c>
      <c r="G55" s="17"/>
      <c r="H55" s="17" t="s">
        <v>152</v>
      </c>
      <c r="I55" s="44">
        <v>4884</v>
      </c>
      <c r="J55" s="23"/>
      <c r="K55" s="44">
        <v>4884</v>
      </c>
      <c r="L55" s="23"/>
      <c r="M55" s="44">
        <v>4884</v>
      </c>
      <c r="N55" s="23"/>
      <c r="O55" s="44">
        <v>4884</v>
      </c>
      <c r="P55" s="23"/>
      <c r="Q55" s="44">
        <v>4884</v>
      </c>
      <c r="R55" s="17"/>
    </row>
    <row r="56" spans="1:18" x14ac:dyDescent="0.25">
      <c r="A56" s="17" t="s">
        <v>70</v>
      </c>
      <c r="B56" s="17" t="s">
        <v>69</v>
      </c>
      <c r="C56" s="18">
        <v>9</v>
      </c>
      <c r="D56" s="17" t="s">
        <v>63</v>
      </c>
      <c r="E56" s="19">
        <v>1.5</v>
      </c>
      <c r="F56" s="17" t="s">
        <v>66</v>
      </c>
      <c r="G56" s="17"/>
      <c r="H56" s="17" t="s">
        <v>153</v>
      </c>
      <c r="I56" s="44">
        <v>672</v>
      </c>
      <c r="J56" s="23"/>
      <c r="K56" s="44">
        <v>672</v>
      </c>
      <c r="L56" s="23"/>
      <c r="M56" s="44">
        <v>672</v>
      </c>
      <c r="N56" s="23"/>
      <c r="O56" s="44">
        <v>672</v>
      </c>
      <c r="P56" s="23"/>
      <c r="Q56" s="44">
        <v>672</v>
      </c>
      <c r="R56" s="17"/>
    </row>
    <row r="57" spans="1:18" x14ac:dyDescent="0.25">
      <c r="A57" s="17" t="s">
        <v>70</v>
      </c>
      <c r="B57" s="17" t="s">
        <v>69</v>
      </c>
      <c r="C57" s="18">
        <v>9</v>
      </c>
      <c r="D57" s="17" t="s">
        <v>65</v>
      </c>
      <c r="E57" s="19">
        <v>1.85</v>
      </c>
      <c r="F57" s="17" t="s">
        <v>66</v>
      </c>
      <c r="G57" s="17"/>
      <c r="H57" s="17" t="s">
        <v>154</v>
      </c>
      <c r="I57" s="44">
        <v>2208</v>
      </c>
      <c r="J57" s="23"/>
      <c r="K57" s="44">
        <v>2208</v>
      </c>
      <c r="L57" s="23"/>
      <c r="M57" s="44">
        <v>2208</v>
      </c>
      <c r="N57" s="23"/>
      <c r="O57" s="44">
        <v>2208</v>
      </c>
      <c r="P57" s="23"/>
      <c r="Q57" s="44">
        <v>2208</v>
      </c>
      <c r="R57" s="17"/>
    </row>
    <row r="58" spans="1:18" x14ac:dyDescent="0.25">
      <c r="A58" s="17" t="s">
        <v>70</v>
      </c>
      <c r="B58" s="17" t="s">
        <v>69</v>
      </c>
      <c r="C58" s="18">
        <v>9</v>
      </c>
      <c r="D58" s="17" t="s">
        <v>68</v>
      </c>
      <c r="E58" s="19">
        <v>2.25</v>
      </c>
      <c r="F58" s="17" t="s">
        <v>66</v>
      </c>
      <c r="G58" s="17"/>
      <c r="H58" s="17" t="s">
        <v>155</v>
      </c>
      <c r="I58" s="44">
        <v>5388</v>
      </c>
      <c r="J58" s="23"/>
      <c r="K58" s="44">
        <v>5388</v>
      </c>
      <c r="L58" s="23"/>
      <c r="M58" s="44">
        <v>5388</v>
      </c>
      <c r="N58" s="23"/>
      <c r="O58" s="44">
        <v>5388</v>
      </c>
      <c r="P58" s="23"/>
      <c r="Q58" s="44">
        <v>5388</v>
      </c>
      <c r="R58" s="17"/>
    </row>
    <row r="59" spans="1:18" x14ac:dyDescent="0.25">
      <c r="A59" s="17" t="s">
        <v>70</v>
      </c>
      <c r="B59" s="17" t="s">
        <v>69</v>
      </c>
      <c r="C59" s="18">
        <v>10</v>
      </c>
      <c r="D59" s="17" t="s">
        <v>63</v>
      </c>
      <c r="E59" s="19">
        <v>1.5</v>
      </c>
      <c r="F59" s="17" t="s">
        <v>66</v>
      </c>
      <c r="G59" s="17"/>
      <c r="H59" s="17" t="s">
        <v>156</v>
      </c>
      <c r="I59" s="44">
        <v>732</v>
      </c>
      <c r="J59" s="23"/>
      <c r="K59" s="44">
        <v>732</v>
      </c>
      <c r="L59" s="23"/>
      <c r="M59" s="44">
        <v>732</v>
      </c>
      <c r="N59" s="23"/>
      <c r="O59" s="44">
        <v>732</v>
      </c>
      <c r="P59" s="23"/>
      <c r="Q59" s="44">
        <v>732</v>
      </c>
      <c r="R59" s="17"/>
    </row>
    <row r="60" spans="1:18" x14ac:dyDescent="0.25">
      <c r="A60" s="17" t="s">
        <v>70</v>
      </c>
      <c r="B60" s="17" t="s">
        <v>69</v>
      </c>
      <c r="C60" s="18">
        <v>10</v>
      </c>
      <c r="D60" s="17" t="s">
        <v>65</v>
      </c>
      <c r="E60" s="19">
        <v>1.85</v>
      </c>
      <c r="F60" s="17" t="s">
        <v>66</v>
      </c>
      <c r="G60" s="17"/>
      <c r="H60" s="17" t="s">
        <v>157</v>
      </c>
      <c r="I60" s="44">
        <v>2400</v>
      </c>
      <c r="J60" s="23"/>
      <c r="K60" s="44">
        <v>2400</v>
      </c>
      <c r="L60" s="23"/>
      <c r="M60" s="44">
        <v>2400</v>
      </c>
      <c r="N60" s="23"/>
      <c r="O60" s="44">
        <v>2400</v>
      </c>
      <c r="P60" s="23"/>
      <c r="Q60" s="44">
        <v>2400</v>
      </c>
      <c r="R60" s="17"/>
    </row>
    <row r="61" spans="1:18" x14ac:dyDescent="0.25">
      <c r="A61" s="17" t="s">
        <v>70</v>
      </c>
      <c r="B61" s="17" t="s">
        <v>69</v>
      </c>
      <c r="C61" s="18">
        <v>10</v>
      </c>
      <c r="D61" s="17" t="s">
        <v>68</v>
      </c>
      <c r="E61" s="19">
        <v>2.25</v>
      </c>
      <c r="F61" s="17" t="s">
        <v>66</v>
      </c>
      <c r="G61" s="17"/>
      <c r="H61" s="17" t="s">
        <v>158</v>
      </c>
      <c r="I61" s="44">
        <v>5880</v>
      </c>
      <c r="J61" s="23"/>
      <c r="K61" s="44">
        <v>5880</v>
      </c>
      <c r="L61" s="23"/>
      <c r="M61" s="44">
        <v>5880</v>
      </c>
      <c r="N61" s="23"/>
      <c r="O61" s="44">
        <v>5880</v>
      </c>
      <c r="P61" s="23"/>
      <c r="Q61" s="44">
        <v>5880</v>
      </c>
      <c r="R61" s="17"/>
    </row>
    <row r="62" spans="1:18" x14ac:dyDescent="0.25">
      <c r="A62" s="17" t="s">
        <v>70</v>
      </c>
      <c r="B62" s="17" t="s">
        <v>69</v>
      </c>
      <c r="C62" s="18">
        <v>1</v>
      </c>
      <c r="D62" s="17" t="s">
        <v>63</v>
      </c>
      <c r="E62" s="19">
        <v>1.5</v>
      </c>
      <c r="F62" s="17" t="s">
        <v>67</v>
      </c>
      <c r="G62" s="17"/>
      <c r="H62" s="17"/>
      <c r="I62" s="44">
        <v>180</v>
      </c>
      <c r="J62" s="44"/>
      <c r="K62" s="44">
        <v>180</v>
      </c>
      <c r="L62" s="44"/>
      <c r="M62" s="44">
        <v>180</v>
      </c>
      <c r="N62" s="44"/>
      <c r="O62" s="44">
        <v>180</v>
      </c>
      <c r="P62" s="43"/>
      <c r="Q62" s="44">
        <v>180</v>
      </c>
      <c r="R62" s="17"/>
    </row>
    <row r="63" spans="1:18" x14ac:dyDescent="0.25">
      <c r="A63" s="17" t="s">
        <v>70</v>
      </c>
      <c r="B63" s="17" t="s">
        <v>69</v>
      </c>
      <c r="C63" s="18">
        <v>1</v>
      </c>
      <c r="D63" s="17" t="s">
        <v>65</v>
      </c>
      <c r="E63" s="19">
        <v>1.85</v>
      </c>
      <c r="F63" s="17" t="s">
        <v>67</v>
      </c>
      <c r="G63" s="17"/>
      <c r="H63" s="17"/>
      <c r="I63" s="44">
        <v>576</v>
      </c>
      <c r="J63" s="17"/>
      <c r="K63" s="44">
        <v>576</v>
      </c>
      <c r="L63" s="17"/>
      <c r="M63" s="44">
        <v>576</v>
      </c>
      <c r="N63" s="17"/>
      <c r="O63" s="44">
        <v>576</v>
      </c>
      <c r="P63" s="17"/>
      <c r="Q63" s="44">
        <v>576</v>
      </c>
      <c r="R63" s="17"/>
    </row>
    <row r="64" spans="1:18" x14ac:dyDescent="0.25">
      <c r="A64" s="17" t="s">
        <v>70</v>
      </c>
      <c r="B64" s="17" t="s">
        <v>69</v>
      </c>
      <c r="C64" s="18">
        <v>1</v>
      </c>
      <c r="D64" s="17" t="s">
        <v>68</v>
      </c>
      <c r="E64" s="19">
        <v>2.25</v>
      </c>
      <c r="F64" s="17" t="s">
        <v>67</v>
      </c>
      <c r="G64" s="17"/>
      <c r="H64" s="17"/>
      <c r="I64" s="44">
        <v>1404</v>
      </c>
      <c r="J64" s="17"/>
      <c r="K64" s="44">
        <v>1404</v>
      </c>
      <c r="L64" s="17"/>
      <c r="M64" s="44">
        <v>1404</v>
      </c>
      <c r="N64" s="17"/>
      <c r="O64" s="44">
        <v>1404</v>
      </c>
      <c r="P64" s="17"/>
      <c r="Q64" s="44">
        <v>1404</v>
      </c>
      <c r="R64" s="17"/>
    </row>
    <row r="65" spans="1:18" x14ac:dyDescent="0.25">
      <c r="A65" s="17" t="s">
        <v>70</v>
      </c>
      <c r="B65" s="17" t="s">
        <v>69</v>
      </c>
      <c r="C65" s="18">
        <v>2</v>
      </c>
      <c r="D65" s="17" t="s">
        <v>63</v>
      </c>
      <c r="E65" s="19">
        <v>1.5</v>
      </c>
      <c r="F65" s="17" t="s">
        <v>67</v>
      </c>
      <c r="G65" s="17"/>
      <c r="H65" s="17"/>
      <c r="I65" s="44">
        <v>240</v>
      </c>
      <c r="J65" s="17"/>
      <c r="K65" s="44">
        <v>240</v>
      </c>
      <c r="L65" s="17"/>
      <c r="M65" s="44">
        <v>240</v>
      </c>
      <c r="N65" s="17"/>
      <c r="O65" s="44">
        <v>240</v>
      </c>
      <c r="P65" s="17"/>
      <c r="Q65" s="44">
        <v>240</v>
      </c>
      <c r="R65" s="17"/>
    </row>
    <row r="66" spans="1:18" x14ac:dyDescent="0.25">
      <c r="A66" s="17" t="s">
        <v>70</v>
      </c>
      <c r="B66" s="17" t="s">
        <v>69</v>
      </c>
      <c r="C66" s="18">
        <v>2</v>
      </c>
      <c r="D66" s="17" t="s">
        <v>65</v>
      </c>
      <c r="E66" s="19">
        <v>1.85</v>
      </c>
      <c r="F66" s="17" t="s">
        <v>67</v>
      </c>
      <c r="G66" s="17"/>
      <c r="H66" s="17"/>
      <c r="I66" s="44">
        <v>780</v>
      </c>
      <c r="J66" s="17"/>
      <c r="K66" s="44">
        <v>780</v>
      </c>
      <c r="L66" s="17"/>
      <c r="M66" s="44">
        <v>780</v>
      </c>
      <c r="N66" s="17"/>
      <c r="O66" s="44">
        <v>780</v>
      </c>
      <c r="P66" s="17"/>
      <c r="Q66" s="44">
        <v>780</v>
      </c>
      <c r="R66" s="17"/>
    </row>
    <row r="67" spans="1:18" x14ac:dyDescent="0.25">
      <c r="A67" s="17" t="s">
        <v>70</v>
      </c>
      <c r="B67" s="17" t="s">
        <v>69</v>
      </c>
      <c r="C67" s="18">
        <v>2</v>
      </c>
      <c r="D67" s="17" t="s">
        <v>68</v>
      </c>
      <c r="E67" s="19">
        <v>2.25</v>
      </c>
      <c r="F67" s="17" t="s">
        <v>67</v>
      </c>
      <c r="G67" s="17"/>
      <c r="H67" s="17"/>
      <c r="I67" s="44">
        <v>1908</v>
      </c>
      <c r="J67" s="17"/>
      <c r="K67" s="44">
        <v>1908</v>
      </c>
      <c r="L67" s="17"/>
      <c r="M67" s="44">
        <v>1908</v>
      </c>
      <c r="N67" s="17"/>
      <c r="O67" s="44">
        <v>1908</v>
      </c>
      <c r="P67" s="17"/>
      <c r="Q67" s="44">
        <v>1908</v>
      </c>
      <c r="R67" s="17"/>
    </row>
    <row r="68" spans="1:18" x14ac:dyDescent="0.25">
      <c r="A68" s="17" t="s">
        <v>70</v>
      </c>
      <c r="B68" s="17" t="s">
        <v>69</v>
      </c>
      <c r="C68" s="18">
        <v>3</v>
      </c>
      <c r="D68" s="17" t="s">
        <v>63</v>
      </c>
      <c r="E68" s="19">
        <v>1.5</v>
      </c>
      <c r="F68" s="17" t="s">
        <v>67</v>
      </c>
      <c r="G68" s="17"/>
      <c r="H68" s="17"/>
      <c r="I68" s="44">
        <v>300</v>
      </c>
      <c r="J68" s="17"/>
      <c r="K68" s="44">
        <v>300</v>
      </c>
      <c r="L68" s="17"/>
      <c r="M68" s="44">
        <v>300</v>
      </c>
      <c r="N68" s="17"/>
      <c r="O68" s="44">
        <v>300</v>
      </c>
      <c r="P68" s="17"/>
      <c r="Q68" s="44">
        <v>300</v>
      </c>
      <c r="R68" s="17"/>
    </row>
    <row r="69" spans="1:18" x14ac:dyDescent="0.25">
      <c r="A69" s="17" t="s">
        <v>70</v>
      </c>
      <c r="B69" s="17" t="s">
        <v>69</v>
      </c>
      <c r="C69" s="18">
        <v>3</v>
      </c>
      <c r="D69" s="17" t="s">
        <v>65</v>
      </c>
      <c r="E69" s="19">
        <v>1.85</v>
      </c>
      <c r="F69" s="17" t="s">
        <v>67</v>
      </c>
      <c r="G69" s="17"/>
      <c r="H69" s="17"/>
      <c r="I69" s="44">
        <v>984</v>
      </c>
      <c r="J69" s="17"/>
      <c r="K69" s="44">
        <v>984</v>
      </c>
      <c r="L69" s="17"/>
      <c r="M69" s="44">
        <v>984</v>
      </c>
      <c r="N69" s="17"/>
      <c r="O69" s="44">
        <v>984</v>
      </c>
      <c r="P69" s="17"/>
      <c r="Q69" s="44">
        <v>984</v>
      </c>
      <c r="R69" s="17"/>
    </row>
    <row r="70" spans="1:18" x14ac:dyDescent="0.25">
      <c r="A70" s="17" t="s">
        <v>70</v>
      </c>
      <c r="B70" s="17" t="s">
        <v>69</v>
      </c>
      <c r="C70" s="18">
        <v>3</v>
      </c>
      <c r="D70" s="17" t="s">
        <v>68</v>
      </c>
      <c r="E70" s="19">
        <v>2.25</v>
      </c>
      <c r="F70" s="17" t="s">
        <v>67</v>
      </c>
      <c r="G70" s="17"/>
      <c r="H70" s="17"/>
      <c r="I70" s="44">
        <v>2400</v>
      </c>
      <c r="J70" s="17"/>
      <c r="K70" s="44">
        <v>2400</v>
      </c>
      <c r="L70" s="17"/>
      <c r="M70" s="44">
        <v>2400</v>
      </c>
      <c r="N70" s="17"/>
      <c r="O70" s="44">
        <v>2400</v>
      </c>
      <c r="P70" s="17"/>
      <c r="Q70" s="44">
        <v>2400</v>
      </c>
      <c r="R70" s="17"/>
    </row>
    <row r="71" spans="1:18" x14ac:dyDescent="0.25">
      <c r="A71" s="17" t="s">
        <v>70</v>
      </c>
      <c r="B71" s="17" t="s">
        <v>69</v>
      </c>
      <c r="C71" s="18">
        <v>4</v>
      </c>
      <c r="D71" s="17" t="s">
        <v>63</v>
      </c>
      <c r="E71" s="19">
        <v>1.5</v>
      </c>
      <c r="F71" s="17" t="s">
        <v>67</v>
      </c>
      <c r="G71" s="17"/>
      <c r="H71" s="17"/>
      <c r="I71" s="44">
        <v>360</v>
      </c>
      <c r="J71" s="17"/>
      <c r="K71" s="44">
        <v>360</v>
      </c>
      <c r="L71" s="17"/>
      <c r="M71" s="44">
        <v>360</v>
      </c>
      <c r="N71" s="17"/>
      <c r="O71" s="44">
        <v>360</v>
      </c>
      <c r="P71" s="17"/>
      <c r="Q71" s="44">
        <v>360</v>
      </c>
      <c r="R71" s="17"/>
    </row>
    <row r="72" spans="1:18" x14ac:dyDescent="0.25">
      <c r="A72" s="17" t="s">
        <v>70</v>
      </c>
      <c r="B72" s="17" t="s">
        <v>69</v>
      </c>
      <c r="C72" s="18">
        <v>4</v>
      </c>
      <c r="D72" s="17" t="s">
        <v>65</v>
      </c>
      <c r="E72" s="19">
        <v>1.85</v>
      </c>
      <c r="F72" s="17" t="s">
        <v>67</v>
      </c>
      <c r="G72" s="17"/>
      <c r="H72" s="17"/>
      <c r="I72" s="44">
        <v>1188</v>
      </c>
      <c r="J72" s="17"/>
      <c r="K72" s="44">
        <v>1188</v>
      </c>
      <c r="L72" s="17"/>
      <c r="M72" s="44">
        <v>1188</v>
      </c>
      <c r="N72" s="17"/>
      <c r="O72" s="44">
        <v>1188</v>
      </c>
      <c r="P72" s="17"/>
      <c r="Q72" s="44">
        <v>1188</v>
      </c>
      <c r="R72" s="17"/>
    </row>
    <row r="73" spans="1:18" x14ac:dyDescent="0.25">
      <c r="A73" s="17" t="s">
        <v>70</v>
      </c>
      <c r="B73" s="17" t="s">
        <v>69</v>
      </c>
      <c r="C73" s="18">
        <v>4</v>
      </c>
      <c r="D73" s="17" t="s">
        <v>68</v>
      </c>
      <c r="E73" s="19">
        <v>2.25</v>
      </c>
      <c r="F73" s="17" t="s">
        <v>67</v>
      </c>
      <c r="G73" s="17"/>
      <c r="H73" s="17"/>
      <c r="I73" s="44">
        <v>2892</v>
      </c>
      <c r="J73" s="17"/>
      <c r="K73" s="44">
        <v>2892</v>
      </c>
      <c r="L73" s="17"/>
      <c r="M73" s="44">
        <v>2892</v>
      </c>
      <c r="N73" s="17"/>
      <c r="O73" s="44">
        <v>2892</v>
      </c>
      <c r="P73" s="17"/>
      <c r="Q73" s="44">
        <v>2892</v>
      </c>
      <c r="R73" s="17"/>
    </row>
    <row r="74" spans="1:18" x14ac:dyDescent="0.25">
      <c r="A74" s="17" t="s">
        <v>70</v>
      </c>
      <c r="B74" s="17" t="s">
        <v>69</v>
      </c>
      <c r="C74" s="18">
        <v>5</v>
      </c>
      <c r="D74" s="17" t="s">
        <v>63</v>
      </c>
      <c r="E74" s="19">
        <v>1.5</v>
      </c>
      <c r="F74" s="17" t="s">
        <v>67</v>
      </c>
      <c r="G74" s="17"/>
      <c r="H74" s="17"/>
      <c r="I74" s="44">
        <v>420</v>
      </c>
      <c r="J74" s="17"/>
      <c r="K74" s="44">
        <v>420</v>
      </c>
      <c r="L74" s="17"/>
      <c r="M74" s="44">
        <v>420</v>
      </c>
      <c r="N74" s="17"/>
      <c r="O74" s="44">
        <v>420</v>
      </c>
      <c r="P74" s="17"/>
      <c r="Q74" s="44">
        <v>420</v>
      </c>
      <c r="R74" s="17"/>
    </row>
    <row r="75" spans="1:18" x14ac:dyDescent="0.25">
      <c r="A75" s="17" t="s">
        <v>70</v>
      </c>
      <c r="B75" s="17" t="s">
        <v>69</v>
      </c>
      <c r="C75" s="18">
        <v>5</v>
      </c>
      <c r="D75" s="17" t="s">
        <v>65</v>
      </c>
      <c r="E75" s="19">
        <v>1.85</v>
      </c>
      <c r="F75" s="17" t="s">
        <v>67</v>
      </c>
      <c r="G75" s="17"/>
      <c r="H75" s="17"/>
      <c r="I75" s="44">
        <v>1380</v>
      </c>
      <c r="J75" s="17"/>
      <c r="K75" s="44">
        <v>1380</v>
      </c>
      <c r="L75" s="17"/>
      <c r="M75" s="44">
        <v>1380</v>
      </c>
      <c r="N75" s="17"/>
      <c r="O75" s="44">
        <v>1380</v>
      </c>
      <c r="P75" s="17"/>
      <c r="Q75" s="44">
        <v>1380</v>
      </c>
      <c r="R75" s="17"/>
    </row>
    <row r="76" spans="1:18" x14ac:dyDescent="0.25">
      <c r="A76" s="17" t="s">
        <v>70</v>
      </c>
      <c r="B76" s="17" t="s">
        <v>69</v>
      </c>
      <c r="C76" s="18">
        <v>5</v>
      </c>
      <c r="D76" s="17" t="s">
        <v>68</v>
      </c>
      <c r="E76" s="19">
        <v>2.25</v>
      </c>
      <c r="F76" s="17" t="s">
        <v>67</v>
      </c>
      <c r="G76" s="17"/>
      <c r="H76" s="17"/>
      <c r="I76" s="44">
        <v>3396</v>
      </c>
      <c r="J76" s="17"/>
      <c r="K76" s="44">
        <v>3396</v>
      </c>
      <c r="L76" s="17"/>
      <c r="M76" s="44">
        <v>3396</v>
      </c>
      <c r="N76" s="17"/>
      <c r="O76" s="44">
        <v>3396</v>
      </c>
      <c r="P76" s="17"/>
      <c r="Q76" s="44">
        <v>3396</v>
      </c>
      <c r="R76" s="17"/>
    </row>
    <row r="77" spans="1:18" x14ac:dyDescent="0.25">
      <c r="A77" s="17" t="s">
        <v>70</v>
      </c>
      <c r="B77" s="17" t="s">
        <v>69</v>
      </c>
      <c r="C77" s="18">
        <v>6</v>
      </c>
      <c r="D77" s="17" t="s">
        <v>63</v>
      </c>
      <c r="E77" s="19">
        <v>1.5</v>
      </c>
      <c r="F77" s="17" t="s">
        <v>67</v>
      </c>
      <c r="G77" s="17"/>
      <c r="H77" s="17"/>
      <c r="I77" s="44">
        <v>480</v>
      </c>
      <c r="J77" s="17"/>
      <c r="K77" s="44">
        <v>480</v>
      </c>
      <c r="L77" s="17"/>
      <c r="M77" s="44">
        <v>480</v>
      </c>
      <c r="N77" s="17"/>
      <c r="O77" s="44">
        <v>480</v>
      </c>
      <c r="P77" s="17"/>
      <c r="Q77" s="44">
        <v>480</v>
      </c>
      <c r="R77" s="17"/>
    </row>
    <row r="78" spans="1:18" x14ac:dyDescent="0.25">
      <c r="A78" s="17" t="s">
        <v>70</v>
      </c>
      <c r="B78" s="17" t="s">
        <v>69</v>
      </c>
      <c r="C78" s="18">
        <v>6</v>
      </c>
      <c r="D78" s="17" t="s">
        <v>65</v>
      </c>
      <c r="E78" s="19">
        <v>1.85</v>
      </c>
      <c r="F78" s="17" t="s">
        <v>67</v>
      </c>
      <c r="G78" s="17"/>
      <c r="H78" s="17"/>
      <c r="I78" s="44">
        <v>1584</v>
      </c>
      <c r="J78" s="17"/>
      <c r="K78" s="44">
        <v>1584</v>
      </c>
      <c r="L78" s="17"/>
      <c r="M78" s="44">
        <v>1584</v>
      </c>
      <c r="N78" s="17"/>
      <c r="O78" s="44">
        <v>1584</v>
      </c>
      <c r="P78" s="17"/>
      <c r="Q78" s="44">
        <v>1584</v>
      </c>
      <c r="R78" s="17"/>
    </row>
    <row r="79" spans="1:18" x14ac:dyDescent="0.25">
      <c r="A79" s="17" t="s">
        <v>70</v>
      </c>
      <c r="B79" s="17" t="s">
        <v>69</v>
      </c>
      <c r="C79" s="18">
        <v>6</v>
      </c>
      <c r="D79" s="17" t="s">
        <v>68</v>
      </c>
      <c r="E79" s="19">
        <v>2.25</v>
      </c>
      <c r="F79" s="17" t="s">
        <v>67</v>
      </c>
      <c r="G79" s="17"/>
      <c r="H79" s="17"/>
      <c r="I79" s="44">
        <v>3888</v>
      </c>
      <c r="J79" s="17"/>
      <c r="K79" s="44">
        <v>3888</v>
      </c>
      <c r="L79" s="17"/>
      <c r="M79" s="44">
        <v>3888</v>
      </c>
      <c r="N79" s="17"/>
      <c r="O79" s="44">
        <v>3888</v>
      </c>
      <c r="P79" s="17"/>
      <c r="Q79" s="44">
        <v>3888</v>
      </c>
      <c r="R79" s="17"/>
    </row>
    <row r="80" spans="1:18" x14ac:dyDescent="0.25">
      <c r="A80" s="17" t="s">
        <v>70</v>
      </c>
      <c r="B80" s="17" t="s">
        <v>69</v>
      </c>
      <c r="C80" s="18">
        <v>7</v>
      </c>
      <c r="D80" s="17" t="s">
        <v>63</v>
      </c>
      <c r="E80" s="19">
        <v>1.5</v>
      </c>
      <c r="F80" s="17" t="s">
        <v>67</v>
      </c>
      <c r="G80" s="17"/>
      <c r="H80" s="17"/>
      <c r="I80" s="44">
        <v>552</v>
      </c>
      <c r="J80" s="17"/>
      <c r="K80" s="44">
        <v>552</v>
      </c>
      <c r="L80" s="17"/>
      <c r="M80" s="44">
        <v>552</v>
      </c>
      <c r="N80" s="17"/>
      <c r="O80" s="44">
        <v>552</v>
      </c>
      <c r="P80" s="17"/>
      <c r="Q80" s="44">
        <v>552</v>
      </c>
      <c r="R80" s="17"/>
    </row>
    <row r="81" spans="1:18" x14ac:dyDescent="0.25">
      <c r="A81" s="17" t="s">
        <v>70</v>
      </c>
      <c r="B81" s="17" t="s">
        <v>69</v>
      </c>
      <c r="C81" s="18">
        <v>7</v>
      </c>
      <c r="D81" s="17" t="s">
        <v>65</v>
      </c>
      <c r="E81" s="19">
        <v>1.85</v>
      </c>
      <c r="F81" s="17" t="s">
        <v>67</v>
      </c>
      <c r="G81" s="17"/>
      <c r="H81" s="17"/>
      <c r="I81" s="44">
        <v>1800</v>
      </c>
      <c r="J81" s="17"/>
      <c r="K81" s="44">
        <v>1800</v>
      </c>
      <c r="L81" s="17"/>
      <c r="M81" s="44">
        <v>1800</v>
      </c>
      <c r="N81" s="17"/>
      <c r="O81" s="44">
        <v>1800</v>
      </c>
      <c r="P81" s="17"/>
      <c r="Q81" s="44">
        <v>1800</v>
      </c>
      <c r="R81" s="17"/>
    </row>
    <row r="82" spans="1:18" x14ac:dyDescent="0.25">
      <c r="A82" s="17" t="s">
        <v>70</v>
      </c>
      <c r="B82" s="17" t="s">
        <v>69</v>
      </c>
      <c r="C82" s="18">
        <v>7</v>
      </c>
      <c r="D82" s="17" t="s">
        <v>68</v>
      </c>
      <c r="E82" s="19">
        <v>2.25</v>
      </c>
      <c r="F82" s="17" t="s">
        <v>67</v>
      </c>
      <c r="G82" s="17"/>
      <c r="H82" s="17"/>
      <c r="I82" s="44">
        <v>4392</v>
      </c>
      <c r="J82" s="17"/>
      <c r="K82" s="44">
        <v>4392</v>
      </c>
      <c r="L82" s="17"/>
      <c r="M82" s="44">
        <v>4392</v>
      </c>
      <c r="N82" s="17"/>
      <c r="O82" s="44">
        <v>4392</v>
      </c>
      <c r="P82" s="17"/>
      <c r="Q82" s="44">
        <v>4392</v>
      </c>
      <c r="R82" s="17"/>
    </row>
    <row r="83" spans="1:18" x14ac:dyDescent="0.25">
      <c r="A83" s="17" t="s">
        <v>70</v>
      </c>
      <c r="B83" s="17" t="s">
        <v>69</v>
      </c>
      <c r="C83" s="18">
        <v>8</v>
      </c>
      <c r="D83" s="17" t="s">
        <v>63</v>
      </c>
      <c r="E83" s="19">
        <v>1.5</v>
      </c>
      <c r="F83" s="17" t="s">
        <v>67</v>
      </c>
      <c r="G83" s="17"/>
      <c r="H83" s="17"/>
      <c r="I83" s="44">
        <v>612</v>
      </c>
      <c r="J83" s="17"/>
      <c r="K83" s="44">
        <v>612</v>
      </c>
      <c r="L83" s="17"/>
      <c r="M83" s="44">
        <v>612</v>
      </c>
      <c r="N83" s="17"/>
      <c r="O83" s="44">
        <v>612</v>
      </c>
      <c r="P83" s="17"/>
      <c r="Q83" s="44">
        <v>612</v>
      </c>
      <c r="R83" s="17"/>
    </row>
    <row r="84" spans="1:18" x14ac:dyDescent="0.25">
      <c r="A84" s="17" t="s">
        <v>70</v>
      </c>
      <c r="B84" s="17" t="s">
        <v>69</v>
      </c>
      <c r="C84" s="18">
        <v>8</v>
      </c>
      <c r="D84" s="17" t="s">
        <v>65</v>
      </c>
      <c r="E84" s="19">
        <v>1.85</v>
      </c>
      <c r="F84" s="17" t="s">
        <v>67</v>
      </c>
      <c r="G84" s="17"/>
      <c r="H84" s="17"/>
      <c r="I84" s="44">
        <v>2004</v>
      </c>
      <c r="J84" s="17"/>
      <c r="K84" s="44">
        <v>2004</v>
      </c>
      <c r="L84" s="17"/>
      <c r="M84" s="44">
        <v>2004</v>
      </c>
      <c r="N84" s="17"/>
      <c r="O84" s="44">
        <v>2004</v>
      </c>
      <c r="P84" s="17"/>
      <c r="Q84" s="44">
        <v>2004</v>
      </c>
      <c r="R84" s="17"/>
    </row>
    <row r="85" spans="1:18" x14ac:dyDescent="0.25">
      <c r="A85" s="17" t="s">
        <v>70</v>
      </c>
      <c r="B85" s="17" t="s">
        <v>69</v>
      </c>
      <c r="C85" s="18">
        <v>8</v>
      </c>
      <c r="D85" s="17" t="s">
        <v>68</v>
      </c>
      <c r="E85" s="19">
        <v>2.25</v>
      </c>
      <c r="F85" s="17" t="s">
        <v>67</v>
      </c>
      <c r="G85" s="17"/>
      <c r="H85" s="17"/>
      <c r="I85" s="44">
        <v>4884</v>
      </c>
      <c r="J85" s="17"/>
      <c r="K85" s="44">
        <v>4884</v>
      </c>
      <c r="L85" s="17"/>
      <c r="M85" s="44">
        <v>4884</v>
      </c>
      <c r="N85" s="17"/>
      <c r="O85" s="44">
        <v>4884</v>
      </c>
      <c r="P85" s="17"/>
      <c r="Q85" s="44">
        <v>4884</v>
      </c>
      <c r="R85" s="17"/>
    </row>
    <row r="86" spans="1:18" x14ac:dyDescent="0.25">
      <c r="A86" s="17" t="s">
        <v>70</v>
      </c>
      <c r="B86" s="17" t="s">
        <v>69</v>
      </c>
      <c r="C86" s="18">
        <v>9</v>
      </c>
      <c r="D86" s="17" t="s">
        <v>63</v>
      </c>
      <c r="E86" s="19">
        <v>1.5</v>
      </c>
      <c r="F86" s="17" t="s">
        <v>67</v>
      </c>
      <c r="G86" s="17"/>
      <c r="H86" s="17"/>
      <c r="I86" s="44">
        <v>672</v>
      </c>
      <c r="J86" s="17"/>
      <c r="K86" s="44">
        <v>672</v>
      </c>
      <c r="L86" s="17"/>
      <c r="M86" s="44">
        <v>672</v>
      </c>
      <c r="N86" s="17"/>
      <c r="O86" s="44">
        <v>672</v>
      </c>
      <c r="P86" s="17"/>
      <c r="Q86" s="44">
        <v>672</v>
      </c>
      <c r="R86" s="17"/>
    </row>
    <row r="87" spans="1:18" x14ac:dyDescent="0.25">
      <c r="A87" s="17" t="s">
        <v>70</v>
      </c>
      <c r="B87" s="17" t="s">
        <v>69</v>
      </c>
      <c r="C87" s="18">
        <v>9</v>
      </c>
      <c r="D87" s="17" t="s">
        <v>65</v>
      </c>
      <c r="E87" s="19">
        <v>1.85</v>
      </c>
      <c r="F87" s="17" t="s">
        <v>67</v>
      </c>
      <c r="G87" s="17"/>
      <c r="H87" s="17"/>
      <c r="I87" s="44">
        <v>2208</v>
      </c>
      <c r="J87" s="17"/>
      <c r="K87" s="44">
        <v>2208</v>
      </c>
      <c r="L87" s="17"/>
      <c r="M87" s="44">
        <v>2208</v>
      </c>
      <c r="N87" s="17"/>
      <c r="O87" s="44">
        <v>2208</v>
      </c>
      <c r="P87" s="17"/>
      <c r="Q87" s="44">
        <v>2208</v>
      </c>
      <c r="R87" s="17"/>
    </row>
    <row r="88" spans="1:18" x14ac:dyDescent="0.25">
      <c r="A88" s="17" t="s">
        <v>70</v>
      </c>
      <c r="B88" s="17" t="s">
        <v>69</v>
      </c>
      <c r="C88" s="18">
        <v>9</v>
      </c>
      <c r="D88" s="17" t="s">
        <v>68</v>
      </c>
      <c r="E88" s="19">
        <v>2.25</v>
      </c>
      <c r="F88" s="17" t="s">
        <v>67</v>
      </c>
      <c r="G88" s="17"/>
      <c r="H88" s="17"/>
      <c r="I88" s="44">
        <v>5388</v>
      </c>
      <c r="J88" s="17"/>
      <c r="K88" s="44">
        <v>5388</v>
      </c>
      <c r="L88" s="17"/>
      <c r="M88" s="44">
        <v>5388</v>
      </c>
      <c r="N88" s="17"/>
      <c r="O88" s="44">
        <v>5388</v>
      </c>
      <c r="P88" s="17"/>
      <c r="Q88" s="44">
        <v>5388</v>
      </c>
      <c r="R88" s="17"/>
    </row>
    <row r="89" spans="1:18" x14ac:dyDescent="0.25">
      <c r="A89" s="17" t="s">
        <v>70</v>
      </c>
      <c r="B89" s="17" t="s">
        <v>69</v>
      </c>
      <c r="C89" s="18">
        <v>10</v>
      </c>
      <c r="D89" s="17" t="s">
        <v>63</v>
      </c>
      <c r="E89" s="19">
        <v>1.5</v>
      </c>
      <c r="F89" s="17" t="s">
        <v>67</v>
      </c>
      <c r="G89" s="17"/>
      <c r="H89" s="17"/>
      <c r="I89" s="44">
        <v>732</v>
      </c>
      <c r="J89" s="17"/>
      <c r="K89" s="44">
        <v>732</v>
      </c>
      <c r="L89" s="17"/>
      <c r="M89" s="44">
        <v>732</v>
      </c>
      <c r="N89" s="17"/>
      <c r="O89" s="44">
        <v>732</v>
      </c>
      <c r="P89" s="17"/>
      <c r="Q89" s="44">
        <v>732</v>
      </c>
      <c r="R89" s="17"/>
    </row>
    <row r="90" spans="1:18" x14ac:dyDescent="0.25">
      <c r="A90" s="17" t="s">
        <v>70</v>
      </c>
      <c r="B90" s="17" t="s">
        <v>69</v>
      </c>
      <c r="C90" s="18">
        <v>10</v>
      </c>
      <c r="D90" s="17" t="s">
        <v>65</v>
      </c>
      <c r="E90" s="19">
        <v>1.85</v>
      </c>
      <c r="F90" s="17" t="s">
        <v>67</v>
      </c>
      <c r="G90" s="17"/>
      <c r="H90" s="17"/>
      <c r="I90" s="44">
        <v>2400</v>
      </c>
      <c r="J90" s="17"/>
      <c r="K90" s="44">
        <v>2400</v>
      </c>
      <c r="L90" s="17"/>
      <c r="M90" s="44">
        <v>2400</v>
      </c>
      <c r="N90" s="17"/>
      <c r="O90" s="44">
        <v>2400</v>
      </c>
      <c r="P90" s="17"/>
      <c r="Q90" s="44">
        <v>2400</v>
      </c>
      <c r="R90" s="17"/>
    </row>
    <row r="91" spans="1:18" x14ac:dyDescent="0.25">
      <c r="A91" s="17" t="s">
        <v>70</v>
      </c>
      <c r="B91" s="17" t="s">
        <v>69</v>
      </c>
      <c r="C91" s="18">
        <v>10</v>
      </c>
      <c r="D91" s="17" t="s">
        <v>68</v>
      </c>
      <c r="E91" s="19">
        <v>2.25</v>
      </c>
      <c r="F91" s="17" t="s">
        <v>67</v>
      </c>
      <c r="G91" s="17"/>
      <c r="H91" s="17"/>
      <c r="I91" s="44">
        <v>5880</v>
      </c>
      <c r="J91" s="17"/>
      <c r="K91" s="44">
        <v>5880</v>
      </c>
      <c r="L91" s="17"/>
      <c r="M91" s="44">
        <v>5880</v>
      </c>
      <c r="N91" s="17"/>
      <c r="O91" s="44">
        <v>5880</v>
      </c>
      <c r="P91" s="17"/>
      <c r="Q91" s="44">
        <v>5880</v>
      </c>
      <c r="R91" s="17"/>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BC1B1-9F39-424A-B06E-D2DC4BD6CA0A}">
  <sheetPr codeName="Sheet5"/>
  <dimension ref="A1:AN86"/>
  <sheetViews>
    <sheetView topLeftCell="A10" workbookViewId="0">
      <selection activeCell="E28" sqref="E28"/>
    </sheetView>
  </sheetViews>
  <sheetFormatPr defaultRowHeight="14.4" x14ac:dyDescent="0.3"/>
  <cols>
    <col min="1" max="3" width="8.88671875" style="25"/>
    <col min="4" max="4" width="26.109375" style="25" customWidth="1"/>
    <col min="5" max="13" width="8.88671875" style="25"/>
    <col min="14" max="14" width="9" style="25" customWidth="1"/>
    <col min="15" max="26" width="8.88671875" style="25"/>
    <col min="27" max="27" width="9.88671875" style="25" bestFit="1" customWidth="1"/>
    <col min="28" max="32" width="10.88671875" style="25" customWidth="1"/>
    <col min="33" max="34" width="9.88671875" style="25" bestFit="1" customWidth="1"/>
    <col min="35" max="35" width="10.6640625" style="25" customWidth="1"/>
    <col min="36" max="36" width="9.5546875" style="25" bestFit="1" customWidth="1"/>
    <col min="37" max="37" width="9.77734375" style="25" customWidth="1"/>
    <col min="38" max="38" width="9.88671875" style="25" customWidth="1"/>
    <col min="39" max="16384" width="8.88671875" style="25"/>
  </cols>
  <sheetData>
    <row r="1" spans="1:39" x14ac:dyDescent="0.3">
      <c r="A1" s="24" t="s">
        <v>72</v>
      </c>
      <c r="B1" s="24" t="s">
        <v>73</v>
      </c>
    </row>
    <row r="3" spans="1:39" ht="15.6" x14ac:dyDescent="0.3">
      <c r="B3" s="26" t="s">
        <v>74</v>
      </c>
    </row>
    <row r="5" spans="1:39" x14ac:dyDescent="0.3">
      <c r="B5" s="25" t="s">
        <v>75</v>
      </c>
      <c r="X5" s="27"/>
    </row>
    <row r="6" spans="1:39" x14ac:dyDescent="0.3">
      <c r="B6" s="25" t="s">
        <v>76</v>
      </c>
      <c r="X6" s="27"/>
    </row>
    <row r="7" spans="1:39" x14ac:dyDescent="0.3">
      <c r="B7" s="28" t="s">
        <v>77</v>
      </c>
    </row>
    <row r="9" spans="1:39" x14ac:dyDescent="0.3">
      <c r="B9" s="25" t="s">
        <v>78</v>
      </c>
    </row>
    <row r="10" spans="1:39" x14ac:dyDescent="0.3">
      <c r="B10" s="29" t="s">
        <v>79</v>
      </c>
    </row>
    <row r="11" spans="1:39" x14ac:dyDescent="0.3">
      <c r="B11" s="25" t="s">
        <v>80</v>
      </c>
    </row>
    <row r="12" spans="1:39" x14ac:dyDescent="0.3">
      <c r="B12" s="25" t="s">
        <v>81</v>
      </c>
    </row>
    <row r="13" spans="1:39" x14ac:dyDescent="0.3">
      <c r="B13" s="25" t="s">
        <v>82</v>
      </c>
    </row>
    <row r="14" spans="1:39" x14ac:dyDescent="0.3">
      <c r="B14" s="25" t="s">
        <v>83</v>
      </c>
    </row>
    <row r="15" spans="1:39" x14ac:dyDescent="0.3">
      <c r="B15" s="25" t="s">
        <v>84</v>
      </c>
    </row>
    <row r="16" spans="1:39" x14ac:dyDescent="0.3">
      <c r="X16" s="25">
        <v>2017</v>
      </c>
      <c r="Y16" s="25">
        <v>2018</v>
      </c>
      <c r="Z16" s="25">
        <v>2019</v>
      </c>
      <c r="AA16" s="25">
        <v>2020</v>
      </c>
      <c r="AB16" s="25">
        <v>2021</v>
      </c>
      <c r="AC16" s="25">
        <v>2022</v>
      </c>
      <c r="AD16" s="25">
        <v>2019</v>
      </c>
      <c r="AE16" s="25">
        <v>2020</v>
      </c>
      <c r="AF16" s="25">
        <v>2021</v>
      </c>
      <c r="AG16" s="25">
        <v>2019</v>
      </c>
      <c r="AH16" s="25">
        <v>2020</v>
      </c>
      <c r="AI16" s="25">
        <v>2021</v>
      </c>
      <c r="AJ16" s="25">
        <v>2018</v>
      </c>
      <c r="AK16" s="25">
        <v>2019</v>
      </c>
      <c r="AL16" s="25">
        <v>2020</v>
      </c>
      <c r="AM16" s="25">
        <v>2021</v>
      </c>
    </row>
    <row r="17" spans="2:40" x14ac:dyDescent="0.3">
      <c r="B17" s="30" t="s">
        <v>85</v>
      </c>
      <c r="X17" s="25" t="s">
        <v>86</v>
      </c>
      <c r="Y17" s="25" t="s">
        <v>86</v>
      </c>
      <c r="Z17" s="25" t="s">
        <v>86</v>
      </c>
      <c r="AA17" s="25" t="s">
        <v>86</v>
      </c>
      <c r="AB17" s="25" t="s">
        <v>86</v>
      </c>
      <c r="AC17" s="25" t="s">
        <v>86</v>
      </c>
      <c r="AD17" s="25" t="s">
        <v>86</v>
      </c>
      <c r="AE17" s="25" t="s">
        <v>86</v>
      </c>
      <c r="AF17" s="25" t="s">
        <v>86</v>
      </c>
      <c r="AG17" s="25" t="s">
        <v>86</v>
      </c>
      <c r="AH17" s="25" t="s">
        <v>86</v>
      </c>
      <c r="AI17" s="25" t="s">
        <v>86</v>
      </c>
      <c r="AJ17" s="25" t="s">
        <v>86</v>
      </c>
      <c r="AK17" s="25" t="s">
        <v>86</v>
      </c>
      <c r="AL17" s="25" t="s">
        <v>86</v>
      </c>
      <c r="AM17" s="25" t="s">
        <v>86</v>
      </c>
    </row>
    <row r="18" spans="2:40" x14ac:dyDescent="0.3">
      <c r="C18" s="25" t="s">
        <v>46</v>
      </c>
      <c r="D18" s="25" t="s">
        <v>87</v>
      </c>
      <c r="E18" s="25" t="s">
        <v>88</v>
      </c>
      <c r="F18" s="25" t="s">
        <v>89</v>
      </c>
      <c r="G18" s="31" t="s">
        <v>90</v>
      </c>
      <c r="H18" s="31" t="s">
        <v>91</v>
      </c>
      <c r="I18" s="31" t="s">
        <v>92</v>
      </c>
      <c r="J18" s="31" t="s">
        <v>93</v>
      </c>
      <c r="K18" s="31" t="s">
        <v>94</v>
      </c>
      <c r="L18" s="31" t="s">
        <v>53</v>
      </c>
      <c r="M18" s="31" t="s">
        <v>55</v>
      </c>
      <c r="N18" s="31" t="s">
        <v>57</v>
      </c>
      <c r="O18" s="31" t="s">
        <v>59</v>
      </c>
      <c r="P18" s="31" t="s">
        <v>61</v>
      </c>
      <c r="Q18" s="31" t="s">
        <v>95</v>
      </c>
      <c r="R18" s="31"/>
      <c r="Y18" s="32">
        <v>1</v>
      </c>
      <c r="Z18" s="32">
        <v>1</v>
      </c>
      <c r="AA18" s="32">
        <v>1</v>
      </c>
      <c r="AB18" s="32">
        <v>1</v>
      </c>
      <c r="AC18" s="32">
        <v>1</v>
      </c>
      <c r="AD18" s="32">
        <v>1</v>
      </c>
      <c r="AE18" s="32">
        <v>1.33</v>
      </c>
      <c r="AF18" s="32">
        <v>1.33</v>
      </c>
      <c r="AG18" s="32">
        <v>1.33</v>
      </c>
      <c r="AH18" s="32">
        <v>2</v>
      </c>
      <c r="AI18" s="32">
        <v>2</v>
      </c>
      <c r="AJ18" s="32">
        <v>2</v>
      </c>
      <c r="AK18" s="32">
        <v>0.5</v>
      </c>
      <c r="AL18" s="32">
        <v>0.5</v>
      </c>
      <c r="AM18" s="32">
        <v>0.5</v>
      </c>
      <c r="AN18" s="32">
        <v>0.5</v>
      </c>
    </row>
    <row r="19" spans="2:40" x14ac:dyDescent="0.3">
      <c r="C19" s="25" t="s">
        <v>96</v>
      </c>
      <c r="D19" s="31">
        <v>1</v>
      </c>
      <c r="E19" s="27">
        <v>10890</v>
      </c>
      <c r="F19" s="27">
        <v>11170</v>
      </c>
      <c r="G19" s="27">
        <v>11490</v>
      </c>
      <c r="H19" s="27">
        <v>11670</v>
      </c>
      <c r="I19" s="27">
        <v>11770</v>
      </c>
      <c r="J19" s="27">
        <v>11880</v>
      </c>
      <c r="K19" s="27">
        <v>12060</v>
      </c>
      <c r="L19" s="27">
        <v>12140</v>
      </c>
      <c r="M19" s="27">
        <v>12490</v>
      </c>
      <c r="N19" s="27">
        <v>12760</v>
      </c>
      <c r="O19" s="27">
        <v>12880</v>
      </c>
      <c r="P19" s="27">
        <v>13590</v>
      </c>
      <c r="Q19" s="27"/>
      <c r="R19" s="27"/>
      <c r="S19" s="27">
        <f>FPIG[[#This Row],[2019]]*2</f>
        <v>24980</v>
      </c>
      <c r="Y19" s="27">
        <f>FPIG[[#This Row],[2017]]/12</f>
        <v>1005</v>
      </c>
      <c r="Z19" s="27">
        <f>FPIG[[#This Row],[2018]]/12</f>
        <v>1011.6666666666666</v>
      </c>
      <c r="AA19" s="27">
        <f>FPIG[[#This Row],[2019]]/12</f>
        <v>1040.8333333333333</v>
      </c>
      <c r="AB19" s="27">
        <f>FPIG[[#This Row],[2020]]/12</f>
        <v>1063.3333333333333</v>
      </c>
      <c r="AC19" s="27">
        <f>FPIG[[#This Row],[2021]]/12</f>
        <v>1073.3333333333333</v>
      </c>
      <c r="AD19" s="27">
        <f>FPIG[[#This Row],[2022]]/12</f>
        <v>1132.5</v>
      </c>
      <c r="AE19" s="33">
        <f t="shared" ref="AE19:AE24" si="0">$AA19*AE$18</f>
        <v>1384.3083333333334</v>
      </c>
      <c r="AF19" s="33">
        <f t="shared" ref="AF19:AF24" si="1">$AB19*AF$18</f>
        <v>1414.2333333333333</v>
      </c>
      <c r="AG19" s="33">
        <f t="shared" ref="AG19:AG24" si="2">$AC19*AG$18</f>
        <v>1427.5333333333333</v>
      </c>
      <c r="AH19" s="33">
        <f t="shared" ref="AH19:AH24" si="3">$AA19*AH$18</f>
        <v>2081.6666666666665</v>
      </c>
      <c r="AI19" s="33">
        <f t="shared" ref="AI19:AI24" si="4">$AB19*AI$18</f>
        <v>2126.6666666666665</v>
      </c>
      <c r="AJ19" s="33">
        <f t="shared" ref="AJ19:AJ24" si="5">$AC19*AJ$18</f>
        <v>2146.6666666666665</v>
      </c>
      <c r="AK19" s="33">
        <f>FPIG[[#This Row],[2018]]*AK$18/12</f>
        <v>505.83333333333331</v>
      </c>
      <c r="AL19" s="33">
        <f>FPIG[[#This Row],[2019]]*AL$18/12</f>
        <v>520.41666666666663</v>
      </c>
      <c r="AM19" s="33">
        <f>FPIG[[#This Row],[2020]]*AM$18/12</f>
        <v>531.66666666666663</v>
      </c>
      <c r="AN19" s="33">
        <f>FPIG[[#This Row],[2021]]*AN$18/12</f>
        <v>536.66666666666663</v>
      </c>
    </row>
    <row r="20" spans="2:40" x14ac:dyDescent="0.3">
      <c r="C20" s="25" t="s">
        <v>96</v>
      </c>
      <c r="D20" s="31">
        <v>2</v>
      </c>
      <c r="E20" s="27">
        <v>14710</v>
      </c>
      <c r="F20" s="27">
        <v>15130</v>
      </c>
      <c r="G20" s="27">
        <v>15510</v>
      </c>
      <c r="H20" s="27">
        <v>15730</v>
      </c>
      <c r="I20" s="27">
        <v>15930</v>
      </c>
      <c r="J20" s="27">
        <v>16020</v>
      </c>
      <c r="K20" s="27">
        <v>16240</v>
      </c>
      <c r="L20" s="27">
        <v>16460</v>
      </c>
      <c r="M20" s="27">
        <v>16910</v>
      </c>
      <c r="N20" s="27">
        <v>17240</v>
      </c>
      <c r="O20" s="27">
        <v>17420</v>
      </c>
      <c r="P20" s="27">
        <v>18310</v>
      </c>
      <c r="Q20" s="27"/>
      <c r="R20" s="27"/>
      <c r="T20" s="27">
        <f>FPIG[[#This Row],[2020]]/12</f>
        <v>1436.6666666666667</v>
      </c>
      <c r="Y20" s="27">
        <f>FPIG[[#This Row],[2017]]/12</f>
        <v>1353.3333333333333</v>
      </c>
      <c r="Z20" s="27">
        <f>FPIG[[#This Row],[2018]]/12</f>
        <v>1371.6666666666667</v>
      </c>
      <c r="AA20" s="27">
        <f>FPIG[[#This Row],[2019]]/12</f>
        <v>1409.1666666666667</v>
      </c>
      <c r="AB20" s="27">
        <f>FPIG[[#This Row],[2020]]/12</f>
        <v>1436.6666666666667</v>
      </c>
      <c r="AC20" s="27">
        <f>FPIG[[#This Row],[2021]]/12</f>
        <v>1451.6666666666667</v>
      </c>
      <c r="AD20" s="27">
        <f>FPIG[[#This Row],[2022]]/12</f>
        <v>1525.8333333333333</v>
      </c>
      <c r="AE20" s="33">
        <f t="shared" si="0"/>
        <v>1874.1916666666668</v>
      </c>
      <c r="AF20" s="33">
        <f t="shared" si="1"/>
        <v>1910.7666666666669</v>
      </c>
      <c r="AG20" s="33">
        <f t="shared" si="2"/>
        <v>1930.7166666666669</v>
      </c>
      <c r="AH20" s="33">
        <f t="shared" si="3"/>
        <v>2818.3333333333335</v>
      </c>
      <c r="AI20" s="33">
        <f t="shared" si="4"/>
        <v>2873.3333333333335</v>
      </c>
      <c r="AJ20" s="33">
        <f t="shared" si="5"/>
        <v>2903.3333333333335</v>
      </c>
      <c r="AK20" s="33">
        <f>FPIG[[#This Row],[2018]]*AK$18/12</f>
        <v>685.83333333333337</v>
      </c>
      <c r="AL20" s="33">
        <f>FPIG[[#This Row],[2019]]*AL$18/12</f>
        <v>704.58333333333337</v>
      </c>
      <c r="AM20" s="33">
        <f>FPIG[[#This Row],[2020]]*AM$18/12</f>
        <v>718.33333333333337</v>
      </c>
      <c r="AN20" s="33">
        <f>FPIG[[#This Row],[2021]]*AN$18/12</f>
        <v>725.83333333333337</v>
      </c>
    </row>
    <row r="21" spans="2:40" x14ac:dyDescent="0.3">
      <c r="C21" s="25" t="s">
        <v>96</v>
      </c>
      <c r="D21" s="31">
        <v>3</v>
      </c>
      <c r="E21" s="27">
        <v>18530</v>
      </c>
      <c r="F21" s="27">
        <v>19090</v>
      </c>
      <c r="G21" s="27">
        <v>19530</v>
      </c>
      <c r="H21" s="27">
        <v>19790</v>
      </c>
      <c r="I21" s="27">
        <v>20090</v>
      </c>
      <c r="J21" s="27">
        <v>20160</v>
      </c>
      <c r="K21" s="27">
        <v>20420</v>
      </c>
      <c r="L21" s="27">
        <v>20780</v>
      </c>
      <c r="M21" s="27">
        <v>21330</v>
      </c>
      <c r="N21" s="27">
        <v>21720</v>
      </c>
      <c r="O21" s="27">
        <v>21960</v>
      </c>
      <c r="P21" s="27">
        <v>23030</v>
      </c>
      <c r="Q21" s="27"/>
      <c r="R21" s="27"/>
      <c r="Y21" s="27">
        <f>FPIG[[#This Row],[2017]]/12</f>
        <v>1701.6666666666667</v>
      </c>
      <c r="Z21" s="27">
        <f>FPIG[[#This Row],[2018]]/12</f>
        <v>1731.6666666666667</v>
      </c>
      <c r="AA21" s="27">
        <f>FPIG[[#This Row],[2019]]/12</f>
        <v>1777.5</v>
      </c>
      <c r="AB21" s="27">
        <f>FPIG[[#This Row],[2020]]/12</f>
        <v>1810</v>
      </c>
      <c r="AC21" s="27">
        <f>FPIG[[#This Row],[2021]]/12</f>
        <v>1830</v>
      </c>
      <c r="AD21" s="27">
        <f>FPIG[[#This Row],[2022]]/12</f>
        <v>1919.1666666666667</v>
      </c>
      <c r="AE21" s="33">
        <f t="shared" si="0"/>
        <v>2364.0750000000003</v>
      </c>
      <c r="AF21" s="33">
        <f t="shared" si="1"/>
        <v>2407.3000000000002</v>
      </c>
      <c r="AG21" s="33">
        <f t="shared" si="2"/>
        <v>2433.9</v>
      </c>
      <c r="AH21" s="33">
        <f t="shared" si="3"/>
        <v>3555</v>
      </c>
      <c r="AI21" s="33">
        <f t="shared" si="4"/>
        <v>3620</v>
      </c>
      <c r="AJ21" s="33">
        <f t="shared" si="5"/>
        <v>3660</v>
      </c>
      <c r="AK21" s="33">
        <f>FPIG[[#This Row],[2018]]*AK$18/12</f>
        <v>865.83333333333337</v>
      </c>
      <c r="AL21" s="33">
        <f>FPIG[[#This Row],[2019]]*AL$18/12</f>
        <v>888.75</v>
      </c>
      <c r="AM21" s="33">
        <f>FPIG[[#This Row],[2020]]*AM$18/12</f>
        <v>905</v>
      </c>
      <c r="AN21" s="33">
        <f>FPIG[[#This Row],[2021]]*AN$18/12</f>
        <v>915</v>
      </c>
    </row>
    <row r="22" spans="2:40" x14ac:dyDescent="0.3">
      <c r="C22" s="25" t="s">
        <v>96</v>
      </c>
      <c r="D22" s="31">
        <v>4</v>
      </c>
      <c r="E22" s="27">
        <v>22350</v>
      </c>
      <c r="F22" s="27">
        <v>23050</v>
      </c>
      <c r="G22" s="27">
        <v>23550</v>
      </c>
      <c r="H22" s="27">
        <v>23850</v>
      </c>
      <c r="I22" s="27">
        <v>24250</v>
      </c>
      <c r="J22" s="27">
        <v>24300</v>
      </c>
      <c r="K22" s="27">
        <v>24600</v>
      </c>
      <c r="L22" s="27">
        <v>25100</v>
      </c>
      <c r="M22" s="27">
        <v>25750</v>
      </c>
      <c r="N22" s="27">
        <v>26200</v>
      </c>
      <c r="O22" s="27">
        <v>26500</v>
      </c>
      <c r="P22" s="27">
        <v>27750</v>
      </c>
      <c r="Q22" s="27"/>
      <c r="R22" s="27"/>
      <c r="S22" s="27">
        <f>FPIG[[#This Row],[2020]]*4</f>
        <v>104800</v>
      </c>
      <c r="T22" s="25">
        <v>94000</v>
      </c>
      <c r="U22" s="34">
        <f>T22/FPIG[[#This Row],[2020]]</f>
        <v>3.5877862595419847</v>
      </c>
      <c r="V22" s="34">
        <f>T22/FPIG[[#This Row],[2019]]</f>
        <v>3.650485436893204</v>
      </c>
      <c r="W22" s="34"/>
      <c r="X22" s="34"/>
      <c r="Y22" s="27">
        <f>FPIG[[#This Row],[2017]]/12</f>
        <v>2050</v>
      </c>
      <c r="Z22" s="27">
        <f>FPIG[[#This Row],[2018]]/12</f>
        <v>2091.6666666666665</v>
      </c>
      <c r="AA22" s="27">
        <f>FPIG[[#This Row],[2019]]/12</f>
        <v>2145.8333333333335</v>
      </c>
      <c r="AB22" s="27">
        <f>FPIG[[#This Row],[2020]]/12</f>
        <v>2183.3333333333335</v>
      </c>
      <c r="AC22" s="27">
        <f>FPIG[[#This Row],[2021]]/12</f>
        <v>2208.3333333333335</v>
      </c>
      <c r="AD22" s="27">
        <f>FPIG[[#This Row],[2022]]/12</f>
        <v>2312.5</v>
      </c>
      <c r="AE22" s="33">
        <f t="shared" si="0"/>
        <v>2853.9583333333335</v>
      </c>
      <c r="AF22" s="33">
        <f t="shared" si="1"/>
        <v>2903.8333333333335</v>
      </c>
      <c r="AG22" s="33">
        <f t="shared" si="2"/>
        <v>2937.0833333333335</v>
      </c>
      <c r="AH22" s="33">
        <f t="shared" si="3"/>
        <v>4291.666666666667</v>
      </c>
      <c r="AI22" s="33">
        <f t="shared" si="4"/>
        <v>4366.666666666667</v>
      </c>
      <c r="AJ22" s="33">
        <f t="shared" si="5"/>
        <v>4416.666666666667</v>
      </c>
      <c r="AK22" s="33">
        <f>FPIG[[#This Row],[2018]]*AK$18/12</f>
        <v>1045.8333333333333</v>
      </c>
      <c r="AL22" s="33">
        <f>FPIG[[#This Row],[2019]]*AL$18/12</f>
        <v>1072.9166666666667</v>
      </c>
      <c r="AM22" s="33">
        <f>FPIG[[#This Row],[2020]]*AM$18/12</f>
        <v>1091.6666666666667</v>
      </c>
      <c r="AN22" s="33">
        <f>FPIG[[#This Row],[2021]]*AN$18/12</f>
        <v>1104.1666666666667</v>
      </c>
    </row>
    <row r="23" spans="2:40" x14ac:dyDescent="0.3">
      <c r="C23" s="25" t="s">
        <v>96</v>
      </c>
      <c r="D23" s="31">
        <v>5</v>
      </c>
      <c r="E23" s="27">
        <v>26170</v>
      </c>
      <c r="F23" s="27">
        <v>27010</v>
      </c>
      <c r="G23" s="27">
        <v>27570</v>
      </c>
      <c r="H23" s="27">
        <v>27910</v>
      </c>
      <c r="I23" s="27">
        <v>28410</v>
      </c>
      <c r="J23" s="27">
        <v>28440</v>
      </c>
      <c r="K23" s="27">
        <v>28780</v>
      </c>
      <c r="L23" s="27">
        <v>29420</v>
      </c>
      <c r="M23" s="27">
        <v>30170</v>
      </c>
      <c r="N23" s="27">
        <v>30680</v>
      </c>
      <c r="O23" s="27">
        <v>31040</v>
      </c>
      <c r="P23" s="27">
        <v>32470</v>
      </c>
      <c r="Q23" s="27"/>
      <c r="R23" s="27"/>
      <c r="S23" s="27">
        <f>ROUND((L19/12),0)</f>
        <v>1012</v>
      </c>
      <c r="T23" s="35">
        <f>ROUND((L19/12)*1.85,0)</f>
        <v>1872</v>
      </c>
      <c r="U23" s="25">
        <v>1</v>
      </c>
      <c r="Y23" s="27">
        <f>FPIG[[#This Row],[2017]]/12</f>
        <v>2398.3333333333335</v>
      </c>
      <c r="Z23" s="27">
        <f>FPIG[[#This Row],[2018]]/12</f>
        <v>2451.6666666666665</v>
      </c>
      <c r="AA23" s="27">
        <f>FPIG[[#This Row],[2019]]/12</f>
        <v>2514.1666666666665</v>
      </c>
      <c r="AB23" s="27">
        <f>FPIG[[#This Row],[2020]]/12</f>
        <v>2556.6666666666665</v>
      </c>
      <c r="AC23" s="27">
        <f>FPIG[[#This Row],[2021]]/12</f>
        <v>2586.6666666666665</v>
      </c>
      <c r="AD23" s="27">
        <f>FPIG[[#This Row],[2022]]/12</f>
        <v>2705.8333333333335</v>
      </c>
      <c r="AE23" s="33">
        <f t="shared" si="0"/>
        <v>3343.8416666666667</v>
      </c>
      <c r="AF23" s="33">
        <f t="shared" si="1"/>
        <v>3400.3666666666668</v>
      </c>
      <c r="AG23" s="33">
        <f t="shared" si="2"/>
        <v>3440.2666666666664</v>
      </c>
      <c r="AH23" s="33">
        <f t="shared" si="3"/>
        <v>5028.333333333333</v>
      </c>
      <c r="AI23" s="33">
        <f t="shared" si="4"/>
        <v>5113.333333333333</v>
      </c>
      <c r="AJ23" s="33">
        <f t="shared" si="5"/>
        <v>5173.333333333333</v>
      </c>
      <c r="AK23" s="33">
        <f>FPIG[[#This Row],[2018]]*AK$18/12</f>
        <v>1225.8333333333333</v>
      </c>
      <c r="AL23" s="33">
        <f>FPIG[[#This Row],[2019]]*AL$18/12</f>
        <v>1257.0833333333333</v>
      </c>
      <c r="AM23" s="33">
        <f>FPIG[[#This Row],[2020]]*AM$18/12</f>
        <v>1278.3333333333333</v>
      </c>
      <c r="AN23" s="33">
        <f>FPIG[[#This Row],[2021]]*AN$18/12</f>
        <v>1293.3333333333333</v>
      </c>
    </row>
    <row r="24" spans="2:40" x14ac:dyDescent="0.3">
      <c r="C24" s="25" t="s">
        <v>96</v>
      </c>
      <c r="D24" s="31">
        <v>6</v>
      </c>
      <c r="E24" s="27">
        <v>29990</v>
      </c>
      <c r="F24" s="27">
        <v>30970</v>
      </c>
      <c r="G24" s="27">
        <v>31590</v>
      </c>
      <c r="H24" s="27">
        <v>31970</v>
      </c>
      <c r="I24" s="27">
        <v>32570</v>
      </c>
      <c r="J24" s="27">
        <v>32580</v>
      </c>
      <c r="K24" s="27">
        <v>32960</v>
      </c>
      <c r="L24" s="27">
        <v>33740</v>
      </c>
      <c r="M24" s="27">
        <v>34590</v>
      </c>
      <c r="N24" s="27">
        <v>35160</v>
      </c>
      <c r="O24" s="27">
        <v>35580</v>
      </c>
      <c r="P24" s="27">
        <v>37190</v>
      </c>
      <c r="Q24" s="27"/>
      <c r="R24" s="27"/>
      <c r="S24" s="27">
        <f t="shared" ref="S24:S30" si="6">ROUND((L20/12),0)</f>
        <v>1372</v>
      </c>
      <c r="T24" s="35">
        <f t="shared" ref="T24:T30" si="7">ROUND((L20/12)*1.85,0)</f>
        <v>2538</v>
      </c>
      <c r="U24" s="25">
        <v>2</v>
      </c>
      <c r="Y24" s="27">
        <f>FPIG[[#This Row],[2017]]/12</f>
        <v>2746.6666666666665</v>
      </c>
      <c r="Z24" s="27">
        <f>FPIG[[#This Row],[2018]]/12</f>
        <v>2811.6666666666665</v>
      </c>
      <c r="AA24" s="27">
        <f>FPIG[[#This Row],[2019]]/12</f>
        <v>2882.5</v>
      </c>
      <c r="AB24" s="27">
        <f>FPIG[[#This Row],[2020]]/12</f>
        <v>2930</v>
      </c>
      <c r="AC24" s="27">
        <f>FPIG[[#This Row],[2021]]/12</f>
        <v>2965</v>
      </c>
      <c r="AD24" s="27">
        <f>FPIG[[#This Row],[2022]]/12</f>
        <v>3099.1666666666665</v>
      </c>
      <c r="AE24" s="33">
        <f t="shared" si="0"/>
        <v>3833.7250000000004</v>
      </c>
      <c r="AF24" s="33">
        <f t="shared" si="1"/>
        <v>3896.9</v>
      </c>
      <c r="AG24" s="33">
        <f t="shared" si="2"/>
        <v>3943.4500000000003</v>
      </c>
      <c r="AH24" s="33">
        <f t="shared" si="3"/>
        <v>5765</v>
      </c>
      <c r="AI24" s="33">
        <f t="shared" si="4"/>
        <v>5860</v>
      </c>
      <c r="AJ24" s="33">
        <f t="shared" si="5"/>
        <v>5930</v>
      </c>
      <c r="AK24" s="33">
        <f>FPIG[[#This Row],[2018]]*AK$18/12</f>
        <v>1405.8333333333333</v>
      </c>
      <c r="AL24" s="33">
        <f>FPIG[[#This Row],[2019]]*AL$18/12</f>
        <v>1441.25</v>
      </c>
      <c r="AM24" s="33">
        <f>FPIG[[#This Row],[2020]]*AM$18/12</f>
        <v>1465</v>
      </c>
      <c r="AN24" s="33">
        <f>FPIG[[#This Row],[2021]]*AN$18/12</f>
        <v>1482.5</v>
      </c>
    </row>
    <row r="25" spans="2:40" x14ac:dyDescent="0.3">
      <c r="C25" s="25" t="s">
        <v>96</v>
      </c>
      <c r="D25" s="31">
        <v>7</v>
      </c>
      <c r="E25" s="27">
        <v>33810</v>
      </c>
      <c r="F25" s="27">
        <v>34930</v>
      </c>
      <c r="G25" s="27">
        <v>35610</v>
      </c>
      <c r="H25" s="27">
        <v>36030</v>
      </c>
      <c r="I25" s="27">
        <v>36730</v>
      </c>
      <c r="J25" s="27">
        <v>36730</v>
      </c>
      <c r="K25" s="27">
        <v>37140</v>
      </c>
      <c r="L25" s="27">
        <v>38060</v>
      </c>
      <c r="M25" s="27">
        <v>39010</v>
      </c>
      <c r="N25" s="27">
        <v>39640</v>
      </c>
      <c r="O25" s="27">
        <v>40120</v>
      </c>
      <c r="P25" s="27">
        <v>41910</v>
      </c>
      <c r="Q25" s="27"/>
      <c r="R25" s="27"/>
      <c r="S25" s="27">
        <f t="shared" si="6"/>
        <v>1732</v>
      </c>
      <c r="T25" s="35">
        <f t="shared" si="7"/>
        <v>3204</v>
      </c>
      <c r="U25" s="25">
        <v>3</v>
      </c>
    </row>
    <row r="26" spans="2:40" x14ac:dyDescent="0.3">
      <c r="C26" s="25" t="s">
        <v>96</v>
      </c>
      <c r="D26" s="31">
        <v>8</v>
      </c>
      <c r="E26" s="27">
        <v>37630</v>
      </c>
      <c r="F26" s="27">
        <v>38890</v>
      </c>
      <c r="G26" s="27">
        <v>39630</v>
      </c>
      <c r="H26" s="27">
        <v>40090</v>
      </c>
      <c r="I26" s="27">
        <v>40890</v>
      </c>
      <c r="J26" s="27">
        <v>40890</v>
      </c>
      <c r="K26" s="27">
        <v>41320</v>
      </c>
      <c r="L26" s="27">
        <v>42380</v>
      </c>
      <c r="M26" s="27">
        <v>43430</v>
      </c>
      <c r="N26" s="27">
        <v>44120</v>
      </c>
      <c r="O26" s="27">
        <v>44660</v>
      </c>
      <c r="P26" s="27">
        <v>46630</v>
      </c>
      <c r="Q26" s="27"/>
      <c r="R26" s="27"/>
      <c r="S26" s="27">
        <f t="shared" si="6"/>
        <v>2092</v>
      </c>
      <c r="T26" s="35">
        <f t="shared" si="7"/>
        <v>3870</v>
      </c>
      <c r="U26" s="25">
        <v>4</v>
      </c>
      <c r="AA26" s="27"/>
      <c r="AB26" s="25">
        <v>888</v>
      </c>
    </row>
    <row r="27" spans="2:40" x14ac:dyDescent="0.3">
      <c r="C27" s="25" t="s">
        <v>96</v>
      </c>
      <c r="D27" s="31">
        <v>9</v>
      </c>
      <c r="E27" s="27">
        <v>41450</v>
      </c>
      <c r="F27" s="27">
        <v>42850</v>
      </c>
      <c r="G27" s="27">
        <v>43650</v>
      </c>
      <c r="H27" s="27">
        <v>44150</v>
      </c>
      <c r="I27" s="27">
        <v>45050</v>
      </c>
      <c r="J27" s="27">
        <v>45050</v>
      </c>
      <c r="K27" s="27">
        <v>45500</v>
      </c>
      <c r="L27" s="27">
        <v>46700</v>
      </c>
      <c r="M27" s="27">
        <v>47850</v>
      </c>
      <c r="N27" s="27">
        <v>48600</v>
      </c>
      <c r="O27" s="27">
        <v>49200</v>
      </c>
      <c r="P27" s="27">
        <v>51350</v>
      </c>
      <c r="Q27" s="27"/>
      <c r="R27" s="27"/>
      <c r="S27" s="27">
        <f t="shared" si="6"/>
        <v>2452</v>
      </c>
      <c r="T27" s="35">
        <f t="shared" si="7"/>
        <v>4536</v>
      </c>
      <c r="U27" s="25">
        <v>5</v>
      </c>
      <c r="AB27" s="25">
        <v>1332</v>
      </c>
    </row>
    <row r="28" spans="2:40" x14ac:dyDescent="0.3">
      <c r="C28" s="25" t="s">
        <v>96</v>
      </c>
      <c r="D28" s="31">
        <v>10</v>
      </c>
      <c r="E28" s="27">
        <v>45270</v>
      </c>
      <c r="F28" s="27">
        <v>46810</v>
      </c>
      <c r="G28" s="27">
        <v>47670</v>
      </c>
      <c r="H28" s="27">
        <v>48210</v>
      </c>
      <c r="I28" s="27">
        <v>49210</v>
      </c>
      <c r="J28" s="27">
        <v>49210</v>
      </c>
      <c r="K28" s="27">
        <v>49680</v>
      </c>
      <c r="L28" s="27">
        <v>51020</v>
      </c>
      <c r="M28" s="27">
        <v>52270</v>
      </c>
      <c r="N28" s="27">
        <v>53080</v>
      </c>
      <c r="O28" s="27">
        <v>53740</v>
      </c>
      <c r="P28" s="27">
        <v>56070</v>
      </c>
      <c r="Q28" s="27"/>
      <c r="R28" s="27"/>
      <c r="S28" s="27">
        <f t="shared" si="6"/>
        <v>2812</v>
      </c>
      <c r="T28" s="35">
        <f t="shared" si="7"/>
        <v>5202</v>
      </c>
      <c r="U28" s="25">
        <v>6</v>
      </c>
      <c r="AB28" s="25">
        <v>1777</v>
      </c>
    </row>
    <row r="29" spans="2:40" x14ac:dyDescent="0.3">
      <c r="C29" s="25" t="s">
        <v>96</v>
      </c>
      <c r="D29" s="31" t="s">
        <v>97</v>
      </c>
      <c r="E29" s="27">
        <v>3820</v>
      </c>
      <c r="F29" s="27">
        <v>3960</v>
      </c>
      <c r="G29" s="27">
        <v>4020</v>
      </c>
      <c r="H29" s="27">
        <v>4060</v>
      </c>
      <c r="I29" s="27">
        <v>4160</v>
      </c>
      <c r="J29" s="27">
        <v>4160</v>
      </c>
      <c r="K29" s="27">
        <v>4180</v>
      </c>
      <c r="L29" s="27">
        <v>4320</v>
      </c>
      <c r="M29" s="27">
        <v>4420</v>
      </c>
      <c r="N29" s="27">
        <v>4480</v>
      </c>
      <c r="O29" s="27">
        <v>4540</v>
      </c>
      <c r="P29" s="27">
        <v>4720</v>
      </c>
      <c r="Q29" s="27"/>
      <c r="R29" s="27"/>
      <c r="S29" s="27">
        <f t="shared" si="6"/>
        <v>3172</v>
      </c>
      <c r="T29" s="35">
        <f t="shared" si="7"/>
        <v>5868</v>
      </c>
      <c r="U29" s="25">
        <v>7</v>
      </c>
      <c r="AB29" s="25">
        <v>2221</v>
      </c>
    </row>
    <row r="30" spans="2:40" x14ac:dyDescent="0.3">
      <c r="C30" s="25" t="s">
        <v>98</v>
      </c>
      <c r="D30" s="31">
        <v>1</v>
      </c>
      <c r="E30" s="27">
        <v>13600</v>
      </c>
      <c r="F30" s="27">
        <v>13970</v>
      </c>
      <c r="G30" s="27">
        <v>14350</v>
      </c>
      <c r="H30" s="27">
        <v>14580</v>
      </c>
      <c r="I30" s="27">
        <v>14720</v>
      </c>
      <c r="J30" s="27">
        <v>14840</v>
      </c>
      <c r="K30" s="27">
        <v>15060</v>
      </c>
      <c r="L30" s="27">
        <v>15180</v>
      </c>
      <c r="M30" s="27">
        <v>15600</v>
      </c>
      <c r="N30" s="27">
        <v>15950</v>
      </c>
      <c r="O30" s="27">
        <v>16090</v>
      </c>
      <c r="P30" s="27">
        <v>16990</v>
      </c>
      <c r="Q30" s="27"/>
      <c r="R30" s="27"/>
      <c r="S30" s="27">
        <f t="shared" si="6"/>
        <v>3532</v>
      </c>
      <c r="T30" s="35">
        <f t="shared" si="7"/>
        <v>6534</v>
      </c>
      <c r="U30" s="25">
        <v>8</v>
      </c>
      <c r="AB30" s="25">
        <v>2665</v>
      </c>
    </row>
    <row r="31" spans="2:40" x14ac:dyDescent="0.3">
      <c r="C31" s="25" t="s">
        <v>98</v>
      </c>
      <c r="D31" s="31">
        <v>2</v>
      </c>
      <c r="E31" s="27">
        <v>18380</v>
      </c>
      <c r="F31" s="27">
        <v>18920</v>
      </c>
      <c r="G31" s="27">
        <v>19380</v>
      </c>
      <c r="H31" s="27">
        <v>19660</v>
      </c>
      <c r="I31" s="27">
        <v>19920</v>
      </c>
      <c r="J31" s="27">
        <v>20020</v>
      </c>
      <c r="K31" s="27">
        <v>20290</v>
      </c>
      <c r="L31" s="27">
        <v>20580</v>
      </c>
      <c r="M31" s="27">
        <v>21130</v>
      </c>
      <c r="N31" s="27">
        <v>21550</v>
      </c>
      <c r="O31" s="27">
        <v>21770</v>
      </c>
      <c r="P31" s="27">
        <v>22890</v>
      </c>
      <c r="Q31" s="27"/>
      <c r="R31" s="27"/>
      <c r="S31" s="27"/>
      <c r="T31" s="27"/>
      <c r="U31" s="27"/>
      <c r="AB31" s="25">
        <v>3109</v>
      </c>
    </row>
    <row r="32" spans="2:40" x14ac:dyDescent="0.3">
      <c r="C32" s="25" t="s">
        <v>98</v>
      </c>
      <c r="D32" s="31">
        <v>3</v>
      </c>
      <c r="E32" s="27">
        <v>23160</v>
      </c>
      <c r="F32" s="27">
        <v>23870</v>
      </c>
      <c r="G32" s="27">
        <v>24410</v>
      </c>
      <c r="H32" s="27">
        <v>24740</v>
      </c>
      <c r="I32" s="27">
        <v>25120</v>
      </c>
      <c r="J32" s="27">
        <v>25200</v>
      </c>
      <c r="K32" s="27">
        <v>25520</v>
      </c>
      <c r="L32" s="27">
        <v>25980</v>
      </c>
      <c r="M32" s="27">
        <v>26660</v>
      </c>
      <c r="N32" s="27">
        <v>27150</v>
      </c>
      <c r="O32" s="27">
        <v>27450</v>
      </c>
      <c r="P32" s="27">
        <v>28790</v>
      </c>
      <c r="Q32" s="27"/>
      <c r="R32" s="27"/>
      <c r="T32" s="27"/>
      <c r="U32" s="27"/>
      <c r="AB32" s="25">
        <v>3331</v>
      </c>
    </row>
    <row r="33" spans="3:28" x14ac:dyDescent="0.3">
      <c r="C33" s="25" t="s">
        <v>98</v>
      </c>
      <c r="D33" s="31">
        <v>4</v>
      </c>
      <c r="E33" s="27">
        <v>27940</v>
      </c>
      <c r="F33" s="27">
        <v>28820</v>
      </c>
      <c r="G33" s="27">
        <v>29440</v>
      </c>
      <c r="H33" s="27">
        <v>29820</v>
      </c>
      <c r="I33" s="27">
        <v>30320</v>
      </c>
      <c r="J33" s="27">
        <v>30380</v>
      </c>
      <c r="K33" s="27">
        <v>30750</v>
      </c>
      <c r="L33" s="27">
        <v>31380</v>
      </c>
      <c r="M33" s="27">
        <v>32190</v>
      </c>
      <c r="N33" s="27">
        <v>32750</v>
      </c>
      <c r="O33" s="27">
        <v>33130</v>
      </c>
      <c r="P33" s="27">
        <v>34690</v>
      </c>
      <c r="Q33" s="27"/>
      <c r="R33" s="27"/>
      <c r="T33" s="27"/>
      <c r="U33" s="27"/>
      <c r="AB33" s="25">
        <v>3553</v>
      </c>
    </row>
    <row r="34" spans="3:28" x14ac:dyDescent="0.3">
      <c r="C34" s="25" t="s">
        <v>98</v>
      </c>
      <c r="D34" s="31">
        <v>5</v>
      </c>
      <c r="E34" s="27">
        <v>32720</v>
      </c>
      <c r="F34" s="27">
        <v>33770</v>
      </c>
      <c r="G34" s="27">
        <v>34470</v>
      </c>
      <c r="H34" s="27">
        <v>34900</v>
      </c>
      <c r="I34" s="27">
        <v>35520</v>
      </c>
      <c r="J34" s="27">
        <v>35560</v>
      </c>
      <c r="K34" s="27">
        <v>35980</v>
      </c>
      <c r="L34" s="27">
        <v>36780</v>
      </c>
      <c r="M34" s="27">
        <v>37720</v>
      </c>
      <c r="N34" s="27">
        <v>38350</v>
      </c>
      <c r="O34" s="27">
        <v>38810</v>
      </c>
      <c r="P34" s="27">
        <v>40590</v>
      </c>
      <c r="Q34" s="27"/>
      <c r="R34" s="27"/>
      <c r="AB34" s="25">
        <v>3775</v>
      </c>
    </row>
    <row r="35" spans="3:28" x14ac:dyDescent="0.3">
      <c r="C35" s="25" t="s">
        <v>98</v>
      </c>
      <c r="D35" s="31">
        <v>6</v>
      </c>
      <c r="E35" s="27">
        <v>37500</v>
      </c>
      <c r="F35" s="27">
        <v>38720</v>
      </c>
      <c r="G35" s="27">
        <v>39500</v>
      </c>
      <c r="H35" s="27">
        <v>39980</v>
      </c>
      <c r="I35" s="27">
        <v>40720</v>
      </c>
      <c r="J35" s="27">
        <v>40740</v>
      </c>
      <c r="K35" s="27">
        <v>41210</v>
      </c>
      <c r="L35" s="27">
        <v>42180</v>
      </c>
      <c r="M35" s="27">
        <v>43250</v>
      </c>
      <c r="N35" s="27">
        <v>43950</v>
      </c>
      <c r="O35" s="27">
        <v>44490</v>
      </c>
      <c r="P35" s="27">
        <v>46490</v>
      </c>
      <c r="Q35" s="27"/>
      <c r="R35" s="27"/>
    </row>
    <row r="36" spans="3:28" x14ac:dyDescent="0.3">
      <c r="C36" s="25" t="s">
        <v>98</v>
      </c>
      <c r="D36" s="31">
        <v>7</v>
      </c>
      <c r="E36" s="27">
        <v>42280</v>
      </c>
      <c r="F36" s="27">
        <v>43670</v>
      </c>
      <c r="G36" s="27">
        <v>44530</v>
      </c>
      <c r="H36" s="27">
        <v>45060</v>
      </c>
      <c r="I36" s="27">
        <v>45920</v>
      </c>
      <c r="J36" s="27">
        <v>45920</v>
      </c>
      <c r="K36" s="27">
        <v>46440</v>
      </c>
      <c r="L36" s="27">
        <v>47580</v>
      </c>
      <c r="M36" s="27">
        <v>48780</v>
      </c>
      <c r="N36" s="27">
        <v>49550</v>
      </c>
      <c r="O36" s="27">
        <v>50170</v>
      </c>
      <c r="P36" s="27">
        <v>52390</v>
      </c>
      <c r="Q36" s="27"/>
      <c r="R36" s="27"/>
    </row>
    <row r="37" spans="3:28" x14ac:dyDescent="0.3">
      <c r="C37" s="25" t="s">
        <v>98</v>
      </c>
      <c r="D37" s="31">
        <v>8</v>
      </c>
      <c r="E37" s="27">
        <v>47060</v>
      </c>
      <c r="F37" s="27">
        <v>48620</v>
      </c>
      <c r="G37" s="27">
        <v>49560</v>
      </c>
      <c r="H37" s="27">
        <v>50140</v>
      </c>
      <c r="I37" s="27">
        <v>51120</v>
      </c>
      <c r="J37" s="27">
        <v>51120</v>
      </c>
      <c r="K37" s="27">
        <v>51670</v>
      </c>
      <c r="L37" s="27">
        <v>52980</v>
      </c>
      <c r="M37" s="27">
        <v>54310</v>
      </c>
      <c r="N37" s="27">
        <v>55150</v>
      </c>
      <c r="O37" s="27">
        <v>55850</v>
      </c>
      <c r="P37" s="27">
        <v>58290</v>
      </c>
      <c r="Q37" s="27"/>
      <c r="R37" s="27"/>
      <c r="U37" s="27"/>
    </row>
    <row r="38" spans="3:28" x14ac:dyDescent="0.3">
      <c r="C38" s="25" t="s">
        <v>98</v>
      </c>
      <c r="D38" s="31">
        <v>9</v>
      </c>
      <c r="E38" s="27">
        <v>51840</v>
      </c>
      <c r="F38" s="27">
        <v>53570</v>
      </c>
      <c r="G38" s="27">
        <v>54590</v>
      </c>
      <c r="H38" s="27">
        <v>55220</v>
      </c>
      <c r="I38" s="27">
        <v>56320</v>
      </c>
      <c r="J38" s="27">
        <v>56320</v>
      </c>
      <c r="K38" s="27">
        <v>56900</v>
      </c>
      <c r="L38" s="27">
        <v>58380</v>
      </c>
      <c r="M38" s="27">
        <v>59840</v>
      </c>
      <c r="N38" s="27">
        <v>60750</v>
      </c>
      <c r="O38" s="27">
        <v>61530</v>
      </c>
      <c r="P38" s="27">
        <v>64190</v>
      </c>
      <c r="Q38" s="27"/>
      <c r="R38" s="27"/>
      <c r="U38" s="27"/>
    </row>
    <row r="39" spans="3:28" x14ac:dyDescent="0.3">
      <c r="C39" s="25" t="s">
        <v>98</v>
      </c>
      <c r="D39" s="31">
        <v>10</v>
      </c>
      <c r="E39" s="27">
        <v>56620</v>
      </c>
      <c r="F39" s="27">
        <v>58520</v>
      </c>
      <c r="G39" s="27">
        <v>59620</v>
      </c>
      <c r="H39" s="27">
        <v>60300</v>
      </c>
      <c r="I39" s="27">
        <v>61520</v>
      </c>
      <c r="J39" s="27">
        <v>61520</v>
      </c>
      <c r="K39" s="27">
        <v>62130</v>
      </c>
      <c r="L39" s="27">
        <v>63780</v>
      </c>
      <c r="M39" s="27">
        <v>65370</v>
      </c>
      <c r="N39" s="27">
        <v>66350</v>
      </c>
      <c r="O39" s="27">
        <v>67210</v>
      </c>
      <c r="P39" s="27">
        <v>70090</v>
      </c>
      <c r="Q39" s="27"/>
      <c r="R39" s="27"/>
      <c r="U39" s="27"/>
    </row>
    <row r="40" spans="3:28" x14ac:dyDescent="0.3">
      <c r="C40" s="25" t="s">
        <v>98</v>
      </c>
      <c r="D40" s="31" t="s">
        <v>97</v>
      </c>
      <c r="E40" s="27">
        <v>4780</v>
      </c>
      <c r="F40" s="27">
        <v>4950</v>
      </c>
      <c r="G40" s="27">
        <v>5030</v>
      </c>
      <c r="H40" s="27">
        <v>5080</v>
      </c>
      <c r="I40" s="27">
        <v>5200</v>
      </c>
      <c r="J40" s="27">
        <v>5200</v>
      </c>
      <c r="K40" s="27">
        <v>5230</v>
      </c>
      <c r="L40" s="27">
        <v>5400</v>
      </c>
      <c r="M40" s="27">
        <v>5530</v>
      </c>
      <c r="N40" s="27">
        <v>5600</v>
      </c>
      <c r="O40" s="27">
        <v>5680</v>
      </c>
      <c r="P40" s="27">
        <v>5900</v>
      </c>
      <c r="Q40" s="27"/>
      <c r="R40" s="27"/>
      <c r="U40" s="27"/>
    </row>
    <row r="41" spans="3:28" x14ac:dyDescent="0.3">
      <c r="C41" s="25" t="s">
        <v>99</v>
      </c>
      <c r="D41" s="31">
        <v>1</v>
      </c>
      <c r="E41" s="27">
        <v>12540</v>
      </c>
      <c r="F41" s="27">
        <v>12860</v>
      </c>
      <c r="G41" s="27">
        <v>13230</v>
      </c>
      <c r="H41" s="27">
        <v>13420</v>
      </c>
      <c r="I41" s="27">
        <v>13550</v>
      </c>
      <c r="J41" s="27">
        <v>13670</v>
      </c>
      <c r="K41" s="27">
        <v>13860</v>
      </c>
      <c r="L41" s="27">
        <v>13960</v>
      </c>
      <c r="M41" s="27">
        <v>14380</v>
      </c>
      <c r="N41" s="27">
        <v>14680</v>
      </c>
      <c r="O41" s="27">
        <v>14820</v>
      </c>
      <c r="P41" s="27">
        <v>15630</v>
      </c>
      <c r="Q41" s="27"/>
      <c r="R41" s="27"/>
      <c r="U41" s="27"/>
    </row>
    <row r="42" spans="3:28" x14ac:dyDescent="0.3">
      <c r="C42" s="25" t="s">
        <v>99</v>
      </c>
      <c r="D42" s="31">
        <v>2</v>
      </c>
      <c r="E42" s="27">
        <v>16930</v>
      </c>
      <c r="F42" s="27">
        <v>17410</v>
      </c>
      <c r="G42" s="27">
        <v>17850</v>
      </c>
      <c r="H42" s="27">
        <v>18090</v>
      </c>
      <c r="I42" s="27">
        <v>18330</v>
      </c>
      <c r="J42" s="27">
        <v>18430</v>
      </c>
      <c r="K42" s="27">
        <v>18670</v>
      </c>
      <c r="L42" s="27">
        <v>18930</v>
      </c>
      <c r="M42" s="27">
        <v>19460</v>
      </c>
      <c r="N42" s="27">
        <v>19830</v>
      </c>
      <c r="O42" s="27">
        <v>20040</v>
      </c>
      <c r="P42" s="27">
        <v>21060</v>
      </c>
      <c r="Q42" s="27"/>
      <c r="R42" s="27"/>
      <c r="U42" s="27"/>
    </row>
    <row r="43" spans="3:28" x14ac:dyDescent="0.3">
      <c r="C43" s="25" t="s">
        <v>99</v>
      </c>
      <c r="D43" s="31">
        <v>3</v>
      </c>
      <c r="E43" s="27">
        <v>21320</v>
      </c>
      <c r="F43" s="27">
        <v>21960</v>
      </c>
      <c r="G43" s="27">
        <v>22470</v>
      </c>
      <c r="H43" s="27">
        <v>22760</v>
      </c>
      <c r="I43" s="27">
        <v>23110</v>
      </c>
      <c r="J43" s="27">
        <v>23190</v>
      </c>
      <c r="K43" s="27">
        <v>23480</v>
      </c>
      <c r="L43" s="27">
        <v>23900</v>
      </c>
      <c r="M43" s="27">
        <v>24540</v>
      </c>
      <c r="N43" s="27">
        <v>24980</v>
      </c>
      <c r="O43" s="27">
        <v>25260</v>
      </c>
      <c r="P43" s="27">
        <v>26490</v>
      </c>
      <c r="Q43" s="27"/>
      <c r="R43" s="27"/>
      <c r="U43" s="27"/>
    </row>
    <row r="44" spans="3:28" x14ac:dyDescent="0.3">
      <c r="C44" s="25" t="s">
        <v>99</v>
      </c>
      <c r="D44" s="31">
        <v>4</v>
      </c>
      <c r="E44" s="27">
        <v>25710</v>
      </c>
      <c r="F44" s="27">
        <v>26510</v>
      </c>
      <c r="G44" s="27">
        <v>27090</v>
      </c>
      <c r="H44" s="27">
        <v>27430</v>
      </c>
      <c r="I44" s="27">
        <v>27890</v>
      </c>
      <c r="J44" s="27">
        <v>27950</v>
      </c>
      <c r="K44" s="27">
        <v>28290</v>
      </c>
      <c r="L44" s="27">
        <v>28870</v>
      </c>
      <c r="M44" s="27">
        <v>29620</v>
      </c>
      <c r="N44" s="27">
        <v>30130</v>
      </c>
      <c r="O44" s="27">
        <v>30480</v>
      </c>
      <c r="P44" s="27">
        <v>31920</v>
      </c>
      <c r="Q44" s="27"/>
      <c r="R44" s="27"/>
      <c r="U44" s="27"/>
    </row>
    <row r="45" spans="3:28" x14ac:dyDescent="0.3">
      <c r="C45" s="25" t="s">
        <v>99</v>
      </c>
      <c r="D45" s="31">
        <v>5</v>
      </c>
      <c r="E45" s="27">
        <v>30100</v>
      </c>
      <c r="F45" s="27">
        <v>31060</v>
      </c>
      <c r="G45" s="27">
        <v>31710</v>
      </c>
      <c r="H45" s="27">
        <v>32100</v>
      </c>
      <c r="I45" s="27">
        <v>32670</v>
      </c>
      <c r="J45" s="27">
        <v>32710</v>
      </c>
      <c r="K45" s="27">
        <v>33100</v>
      </c>
      <c r="L45" s="27">
        <v>33840</v>
      </c>
      <c r="M45" s="27">
        <v>34700</v>
      </c>
      <c r="N45" s="27">
        <v>35280</v>
      </c>
      <c r="O45" s="27">
        <v>35700</v>
      </c>
      <c r="P45" s="27">
        <v>37350</v>
      </c>
      <c r="Q45" s="27"/>
      <c r="R45" s="27"/>
    </row>
    <row r="46" spans="3:28" x14ac:dyDescent="0.3">
      <c r="C46" s="25" t="s">
        <v>99</v>
      </c>
      <c r="D46" s="31">
        <v>6</v>
      </c>
      <c r="E46" s="27">
        <v>34490</v>
      </c>
      <c r="F46" s="27">
        <v>35610</v>
      </c>
      <c r="G46" s="27">
        <v>36330</v>
      </c>
      <c r="H46" s="27">
        <v>36770</v>
      </c>
      <c r="I46" s="27">
        <v>37450</v>
      </c>
      <c r="J46" s="27">
        <v>37470</v>
      </c>
      <c r="K46" s="27">
        <v>37910</v>
      </c>
      <c r="L46" s="27">
        <v>38810</v>
      </c>
      <c r="M46" s="27">
        <v>39780</v>
      </c>
      <c r="N46" s="27">
        <v>40430</v>
      </c>
      <c r="O46" s="27">
        <v>40920</v>
      </c>
      <c r="P46" s="27">
        <v>42780</v>
      </c>
      <c r="Q46" s="27"/>
    </row>
    <row r="47" spans="3:28" x14ac:dyDescent="0.3">
      <c r="C47" s="25" t="s">
        <v>99</v>
      </c>
      <c r="D47" s="31">
        <v>7</v>
      </c>
      <c r="E47" s="27">
        <v>38880</v>
      </c>
      <c r="F47" s="27">
        <v>40160</v>
      </c>
      <c r="G47" s="27">
        <v>40950</v>
      </c>
      <c r="H47" s="27">
        <v>41440</v>
      </c>
      <c r="I47" s="27">
        <v>42230</v>
      </c>
      <c r="J47" s="27">
        <v>42230</v>
      </c>
      <c r="K47" s="27">
        <v>42720</v>
      </c>
      <c r="L47" s="27">
        <v>43780</v>
      </c>
      <c r="M47" s="27">
        <v>44860</v>
      </c>
      <c r="N47" s="27">
        <v>45580</v>
      </c>
      <c r="O47" s="27">
        <v>46140</v>
      </c>
      <c r="P47" s="27">
        <v>48210</v>
      </c>
      <c r="Q47" s="27"/>
    </row>
    <row r="48" spans="3:28" x14ac:dyDescent="0.3">
      <c r="C48" s="25" t="s">
        <v>99</v>
      </c>
      <c r="D48" s="31">
        <v>8</v>
      </c>
      <c r="E48" s="27">
        <v>43270</v>
      </c>
      <c r="F48" s="27">
        <v>44710</v>
      </c>
      <c r="G48" s="27">
        <v>45570</v>
      </c>
      <c r="H48" s="27">
        <v>46110</v>
      </c>
      <c r="I48" s="27">
        <v>47010</v>
      </c>
      <c r="J48" s="27">
        <v>47010</v>
      </c>
      <c r="K48" s="27">
        <v>47530</v>
      </c>
      <c r="L48" s="27">
        <v>48750</v>
      </c>
      <c r="M48" s="27">
        <v>49940</v>
      </c>
      <c r="N48" s="27">
        <v>50730</v>
      </c>
      <c r="O48" s="27">
        <v>51360</v>
      </c>
      <c r="P48" s="27">
        <v>53640</v>
      </c>
      <c r="Q48" s="27"/>
    </row>
    <row r="49" spans="2:17" x14ac:dyDescent="0.3">
      <c r="C49" s="25" t="s">
        <v>99</v>
      </c>
      <c r="D49" s="31">
        <v>9</v>
      </c>
      <c r="E49" s="27">
        <v>47660</v>
      </c>
      <c r="F49" s="27">
        <v>49260</v>
      </c>
      <c r="G49" s="27">
        <v>50190</v>
      </c>
      <c r="H49" s="27">
        <v>50780</v>
      </c>
      <c r="I49" s="27">
        <v>51790</v>
      </c>
      <c r="J49" s="27">
        <v>51790</v>
      </c>
      <c r="K49" s="27">
        <v>52340</v>
      </c>
      <c r="L49" s="27">
        <v>53560</v>
      </c>
      <c r="M49" s="27">
        <v>55020</v>
      </c>
      <c r="N49" s="27">
        <v>55880</v>
      </c>
      <c r="O49" s="27">
        <v>56580</v>
      </c>
      <c r="P49" s="27">
        <v>59070</v>
      </c>
      <c r="Q49" s="27"/>
    </row>
    <row r="50" spans="2:17" x14ac:dyDescent="0.3">
      <c r="C50" s="25" t="s">
        <v>99</v>
      </c>
      <c r="D50" s="31">
        <v>10</v>
      </c>
      <c r="E50" s="27">
        <v>52050</v>
      </c>
      <c r="F50" s="27">
        <v>53810</v>
      </c>
      <c r="G50" s="27">
        <v>54810</v>
      </c>
      <c r="H50" s="27">
        <v>55450</v>
      </c>
      <c r="I50" s="27">
        <v>56570</v>
      </c>
      <c r="J50" s="27">
        <v>56570</v>
      </c>
      <c r="K50" s="27">
        <v>57150</v>
      </c>
      <c r="L50" s="27">
        <v>58370</v>
      </c>
      <c r="M50" s="27">
        <v>60100</v>
      </c>
      <c r="N50" s="27">
        <v>61030</v>
      </c>
      <c r="O50" s="27">
        <v>61800</v>
      </c>
      <c r="P50" s="27">
        <v>64500</v>
      </c>
      <c r="Q50" s="27"/>
    </row>
    <row r="51" spans="2:17" x14ac:dyDescent="0.3">
      <c r="C51" s="25" t="s">
        <v>99</v>
      </c>
      <c r="D51" s="31" t="s">
        <v>97</v>
      </c>
      <c r="E51" s="27">
        <v>4390</v>
      </c>
      <c r="F51" s="27">
        <v>4550</v>
      </c>
      <c r="G51" s="27">
        <v>4620</v>
      </c>
      <c r="H51" s="27">
        <v>4670</v>
      </c>
      <c r="I51" s="27">
        <v>4780</v>
      </c>
      <c r="J51" s="27">
        <v>4780</v>
      </c>
      <c r="K51" s="27">
        <v>4810</v>
      </c>
      <c r="L51" s="27">
        <v>4810</v>
      </c>
      <c r="M51" s="27">
        <v>5080</v>
      </c>
      <c r="N51" s="27">
        <v>5150</v>
      </c>
      <c r="O51" s="27">
        <v>5220</v>
      </c>
      <c r="P51" s="27">
        <v>5430</v>
      </c>
      <c r="Q51" s="27"/>
    </row>
    <row r="54" spans="2:17" x14ac:dyDescent="0.3">
      <c r="B54" s="30" t="s">
        <v>100</v>
      </c>
      <c r="C54" s="25" t="s">
        <v>101</v>
      </c>
    </row>
    <row r="55" spans="2:17" x14ac:dyDescent="0.3">
      <c r="C55" s="25" t="s">
        <v>102</v>
      </c>
    </row>
    <row r="56" spans="2:17" x14ac:dyDescent="0.3">
      <c r="C56" s="25" t="s">
        <v>103</v>
      </c>
    </row>
    <row r="59" spans="2:17" x14ac:dyDescent="0.3">
      <c r="B59" s="30" t="s">
        <v>104</v>
      </c>
      <c r="C59" s="36" t="s">
        <v>105</v>
      </c>
      <c r="D59" s="25" t="s">
        <v>106</v>
      </c>
    </row>
    <row r="60" spans="2:17" x14ac:dyDescent="0.3">
      <c r="C60" s="36" t="s">
        <v>107</v>
      </c>
      <c r="D60" s="36" t="s">
        <v>108</v>
      </c>
      <c r="E60" s="25" t="s">
        <v>96</v>
      </c>
    </row>
    <row r="61" spans="2:17" x14ac:dyDescent="0.3">
      <c r="D61" s="36" t="s">
        <v>109</v>
      </c>
      <c r="E61" s="25">
        <v>5</v>
      </c>
      <c r="J61" s="37" t="s">
        <v>96</v>
      </c>
      <c r="K61" s="38">
        <v>1</v>
      </c>
    </row>
    <row r="62" spans="2:17" x14ac:dyDescent="0.3">
      <c r="D62" s="36" t="s">
        <v>110</v>
      </c>
      <c r="E62" s="25">
        <v>2020</v>
      </c>
      <c r="J62" s="39" t="s">
        <v>98</v>
      </c>
      <c r="K62" s="40">
        <v>2</v>
      </c>
    </row>
    <row r="63" spans="2:17" x14ac:dyDescent="0.3">
      <c r="D63" s="41" t="s">
        <v>111</v>
      </c>
      <c r="E63" s="42">
        <f t="array" ref="E63">INDEX(FPIG[],MATCH(1,(FPIG[State]=$E$60)*(FPIG[Persons in Family/Household]=$E$61),0),MATCH($E$62,VALUE(FPIG[#Headers]),0))</f>
        <v>30680</v>
      </c>
      <c r="J63" s="37" t="s">
        <v>99</v>
      </c>
      <c r="K63" s="38">
        <v>3</v>
      </c>
    </row>
    <row r="64" spans="2:17" x14ac:dyDescent="0.3">
      <c r="K64" s="40">
        <v>4</v>
      </c>
    </row>
    <row r="65" spans="2:11" x14ac:dyDescent="0.3">
      <c r="K65" s="38">
        <v>5</v>
      </c>
    </row>
    <row r="66" spans="2:11" x14ac:dyDescent="0.3">
      <c r="K66" s="40">
        <v>6</v>
      </c>
    </row>
    <row r="67" spans="2:11" x14ac:dyDescent="0.3">
      <c r="K67" s="38">
        <v>7</v>
      </c>
    </row>
    <row r="68" spans="2:11" x14ac:dyDescent="0.3">
      <c r="K68" s="40">
        <v>8</v>
      </c>
    </row>
    <row r="69" spans="2:11" x14ac:dyDescent="0.3">
      <c r="K69" s="38" t="s">
        <v>97</v>
      </c>
    </row>
    <row r="72" spans="2:11" x14ac:dyDescent="0.3">
      <c r="B72" s="30" t="s">
        <v>112</v>
      </c>
      <c r="C72" s="25" t="s">
        <v>113</v>
      </c>
    </row>
    <row r="73" spans="2:11" x14ac:dyDescent="0.3">
      <c r="C73" s="25" t="s">
        <v>114</v>
      </c>
    </row>
    <row r="74" spans="2:11" x14ac:dyDescent="0.3">
      <c r="C74" s="25">
        <v>2011</v>
      </c>
      <c r="D74" s="25" t="s">
        <v>115</v>
      </c>
      <c r="F74" s="25" t="s">
        <v>116</v>
      </c>
    </row>
    <row r="75" spans="2:11" x14ac:dyDescent="0.3">
      <c r="C75" s="25">
        <v>2012</v>
      </c>
      <c r="D75" s="25" t="s">
        <v>115</v>
      </c>
      <c r="F75" s="25" t="s">
        <v>117</v>
      </c>
    </row>
    <row r="76" spans="2:11" x14ac:dyDescent="0.3">
      <c r="C76" s="25">
        <v>2013</v>
      </c>
      <c r="D76" s="25" t="s">
        <v>115</v>
      </c>
      <c r="F76" s="25" t="s">
        <v>118</v>
      </c>
    </row>
    <row r="77" spans="2:11" x14ac:dyDescent="0.3">
      <c r="C77" s="25">
        <v>2014</v>
      </c>
      <c r="D77" s="25" t="s">
        <v>115</v>
      </c>
      <c r="F77" s="25" t="s">
        <v>119</v>
      </c>
    </row>
    <row r="78" spans="2:11" x14ac:dyDescent="0.3">
      <c r="C78" s="25">
        <v>2015</v>
      </c>
      <c r="D78" s="25" t="s">
        <v>115</v>
      </c>
      <c r="F78" s="25" t="s">
        <v>120</v>
      </c>
    </row>
    <row r="79" spans="2:11" x14ac:dyDescent="0.3">
      <c r="C79" s="25">
        <v>2016</v>
      </c>
      <c r="D79" s="25" t="s">
        <v>115</v>
      </c>
      <c r="F79" s="25" t="s">
        <v>121</v>
      </c>
    </row>
    <row r="80" spans="2:11" x14ac:dyDescent="0.3">
      <c r="C80" s="25">
        <v>2017</v>
      </c>
      <c r="D80" s="25" t="s">
        <v>115</v>
      </c>
      <c r="F80" s="25" t="s">
        <v>122</v>
      </c>
    </row>
    <row r="81" spans="3:6" x14ac:dyDescent="0.3">
      <c r="C81" s="25">
        <v>2018</v>
      </c>
      <c r="D81" s="25" t="s">
        <v>115</v>
      </c>
      <c r="F81" s="25" t="s">
        <v>123</v>
      </c>
    </row>
    <row r="82" spans="3:6" x14ac:dyDescent="0.3">
      <c r="C82" s="25">
        <v>2019</v>
      </c>
      <c r="D82" s="25" t="s">
        <v>115</v>
      </c>
      <c r="F82" s="29" t="s">
        <v>124</v>
      </c>
    </row>
    <row r="83" spans="3:6" x14ac:dyDescent="0.3">
      <c r="C83" s="25">
        <v>2020</v>
      </c>
      <c r="D83" s="29" t="s">
        <v>125</v>
      </c>
    </row>
    <row r="84" spans="3:6" x14ac:dyDescent="0.3">
      <c r="D84" s="25" t="s">
        <v>115</v>
      </c>
      <c r="F84" s="29" t="s">
        <v>126</v>
      </c>
    </row>
    <row r="85" spans="3:6" x14ac:dyDescent="0.3">
      <c r="D85" s="25" t="s">
        <v>127</v>
      </c>
    </row>
    <row r="86" spans="3:6" x14ac:dyDescent="0.3">
      <c r="D86" s="28" t="s">
        <v>128</v>
      </c>
    </row>
  </sheetData>
  <dataValidations count="2">
    <dataValidation type="list" allowBlank="1" showInputMessage="1" showErrorMessage="1" sqref="E60" xr:uid="{879456C1-3605-461E-8622-E8BE18FBB258}">
      <formula1>$J$61:$J$63</formula1>
    </dataValidation>
    <dataValidation type="list" allowBlank="1" showInputMessage="1" showErrorMessage="1" sqref="E61" xr:uid="{D457762D-905E-4974-B79F-2F1A9B7DEA48}">
      <formula1>$K$61:$K$69</formula1>
    </dataValidation>
  </dataValidations>
  <hyperlinks>
    <hyperlink ref="B7" r:id="rId1" xr:uid="{C1AE711B-DBB9-4868-BF99-D00757D3AF61}"/>
    <hyperlink ref="D86" r:id="rId2" xr:uid="{69C07697-7204-4C73-9722-5A82B399D99B}"/>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Appendix E Premiums 2022</vt:lpstr>
      <vt:lpstr>Premium Calcs</vt:lpstr>
      <vt:lpstr>CHIP Premiums</vt:lpstr>
      <vt:lpstr>FPIG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MENDONQ</dc:creator>
  <cp:lastModifiedBy>Raymond Packer</cp:lastModifiedBy>
  <dcterms:created xsi:type="dcterms:W3CDTF">2022-12-06T19:53:37Z</dcterms:created>
  <dcterms:modified xsi:type="dcterms:W3CDTF">2022-12-06T21:53:05Z</dcterms:modified>
</cp:coreProperties>
</file>