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Texas\"/>
    </mc:Choice>
  </mc:AlternateContent>
  <xr:revisionPtr revIDLastSave="0" documentId="13_ncr:1_{60D618D3-4D0E-40CE-9696-A2BB296D78CB}" xr6:coauthVersionLast="47" xr6:coauthVersionMax="47" xr10:uidLastSave="{00000000-0000-0000-0000-000000000000}"/>
  <bookViews>
    <workbookView xWindow="1152" yWindow="1020" windowWidth="21804" windowHeight="11940" activeTab="2" xr2:uid="{00000000-000D-0000-FFFF-FFFF00000000}"/>
  </bookViews>
  <sheets>
    <sheet name="Table 1" sheetId="1" r:id="rId1"/>
    <sheet name="Reformat" sheetId="3" r:id="rId2"/>
    <sheet name="Sheet1" sheetId="2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0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S1648" i="2"/>
  <c r="S1649" i="2"/>
  <c r="S1650" i="2"/>
  <c r="S1651" i="2"/>
  <c r="S1652" i="2"/>
  <c r="S1653" i="2"/>
  <c r="S1654" i="2"/>
  <c r="S1655" i="2"/>
  <c r="S1656" i="2"/>
  <c r="S1657" i="2"/>
  <c r="S1658" i="2"/>
  <c r="S1659" i="2"/>
  <c r="S1660" i="2"/>
  <c r="S1661" i="2"/>
  <c r="S1662" i="2"/>
  <c r="S1663" i="2"/>
  <c r="S1664" i="2"/>
  <c r="S1665" i="2"/>
  <c r="S1666" i="2"/>
  <c r="S1667" i="2"/>
  <c r="S1668" i="2"/>
  <c r="S1669" i="2"/>
  <c r="S1670" i="2"/>
  <c r="S1671" i="2"/>
  <c r="S1672" i="2"/>
  <c r="S1673" i="2"/>
  <c r="S1674" i="2"/>
  <c r="S1675" i="2"/>
  <c r="S1676" i="2"/>
  <c r="S1677" i="2"/>
  <c r="S1678" i="2"/>
  <c r="S1679" i="2"/>
  <c r="S1680" i="2"/>
  <c r="S1681" i="2"/>
  <c r="S1682" i="2"/>
  <c r="S1683" i="2"/>
  <c r="S1684" i="2"/>
  <c r="S1685" i="2"/>
  <c r="S1686" i="2"/>
  <c r="S1687" i="2"/>
  <c r="S1688" i="2"/>
  <c r="S1689" i="2"/>
  <c r="S1690" i="2"/>
  <c r="S1691" i="2"/>
  <c r="S1692" i="2"/>
  <c r="S1693" i="2"/>
  <c r="S1694" i="2"/>
  <c r="S1695" i="2"/>
  <c r="S1696" i="2"/>
  <c r="S1697" i="2"/>
  <c r="S1698" i="2"/>
  <c r="S1699" i="2"/>
  <c r="S1700" i="2"/>
  <c r="S1701" i="2"/>
  <c r="S1702" i="2"/>
  <c r="S1703" i="2"/>
  <c r="S1704" i="2"/>
  <c r="S1705" i="2"/>
  <c r="S1706" i="2"/>
  <c r="S1707" i="2"/>
  <c r="S1708" i="2"/>
  <c r="S1709" i="2"/>
  <c r="S1710" i="2"/>
  <c r="S1711" i="2"/>
  <c r="S1712" i="2"/>
  <c r="S1713" i="2"/>
  <c r="S1714" i="2"/>
  <c r="S1715" i="2"/>
  <c r="S1716" i="2"/>
  <c r="S1717" i="2"/>
  <c r="S1718" i="2"/>
  <c r="S1719" i="2"/>
  <c r="S1720" i="2"/>
  <c r="S1721" i="2"/>
  <c r="S1722" i="2"/>
  <c r="S1723" i="2"/>
  <c r="S1724" i="2"/>
  <c r="S1725" i="2"/>
  <c r="S1726" i="2"/>
  <c r="S1727" i="2"/>
  <c r="S1728" i="2"/>
  <c r="S1729" i="2"/>
  <c r="S1730" i="2"/>
  <c r="S1731" i="2"/>
  <c r="S1732" i="2"/>
  <c r="S1733" i="2"/>
  <c r="S1734" i="2"/>
  <c r="S1735" i="2"/>
  <c r="S1736" i="2"/>
  <c r="S1737" i="2"/>
  <c r="S1738" i="2"/>
  <c r="S1739" i="2"/>
  <c r="S1740" i="2"/>
  <c r="S1741" i="2"/>
  <c r="S1742" i="2"/>
  <c r="S1743" i="2"/>
  <c r="S1744" i="2"/>
  <c r="S1745" i="2"/>
  <c r="S1746" i="2"/>
  <c r="S1747" i="2"/>
  <c r="S1748" i="2"/>
  <c r="S1749" i="2"/>
  <c r="S1750" i="2"/>
  <c r="S1751" i="2"/>
  <c r="S1752" i="2"/>
  <c r="S1753" i="2"/>
  <c r="S1754" i="2"/>
  <c r="S1755" i="2"/>
  <c r="S1756" i="2"/>
  <c r="S1757" i="2"/>
  <c r="S1758" i="2"/>
  <c r="S1759" i="2"/>
  <c r="S1760" i="2"/>
  <c r="S1761" i="2"/>
  <c r="S1762" i="2"/>
  <c r="S1763" i="2"/>
  <c r="S1764" i="2"/>
  <c r="S1765" i="2"/>
  <c r="S1766" i="2"/>
  <c r="S1767" i="2"/>
  <c r="S1768" i="2"/>
  <c r="S1769" i="2"/>
  <c r="S1770" i="2"/>
  <c r="S1771" i="2"/>
  <c r="S1772" i="2"/>
  <c r="S1773" i="2"/>
  <c r="S1774" i="2"/>
  <c r="S1775" i="2"/>
  <c r="S1776" i="2"/>
  <c r="S1777" i="2"/>
  <c r="S1778" i="2"/>
  <c r="S1779" i="2"/>
  <c r="S1780" i="2"/>
  <c r="S1781" i="2"/>
  <c r="S1782" i="2"/>
  <c r="S1783" i="2"/>
  <c r="S1784" i="2"/>
  <c r="S1785" i="2"/>
  <c r="S1786" i="2"/>
  <c r="S1787" i="2"/>
  <c r="S1788" i="2"/>
  <c r="S1789" i="2"/>
  <c r="S1790" i="2"/>
  <c r="S1791" i="2"/>
  <c r="S1792" i="2"/>
  <c r="S1793" i="2"/>
  <c r="S1794" i="2"/>
  <c r="S1795" i="2"/>
  <c r="S1796" i="2"/>
  <c r="S1797" i="2"/>
  <c r="S1798" i="2"/>
  <c r="S1799" i="2"/>
  <c r="S1800" i="2"/>
  <c r="S1801" i="2"/>
  <c r="S1802" i="2"/>
  <c r="S1803" i="2"/>
  <c r="S1804" i="2"/>
  <c r="S1805" i="2"/>
  <c r="S1806" i="2"/>
  <c r="S1807" i="2"/>
  <c r="S1808" i="2"/>
  <c r="S1809" i="2"/>
  <c r="S1810" i="2"/>
  <c r="S1811" i="2"/>
  <c r="S1812" i="2"/>
  <c r="S1813" i="2"/>
  <c r="S1814" i="2"/>
  <c r="S1815" i="2"/>
  <c r="S1816" i="2"/>
  <c r="S1817" i="2"/>
  <c r="S1818" i="2"/>
  <c r="S1819" i="2"/>
  <c r="S1820" i="2"/>
  <c r="S1821" i="2"/>
  <c r="S1822" i="2"/>
  <c r="S1823" i="2"/>
  <c r="S1824" i="2"/>
  <c r="S1825" i="2"/>
  <c r="S1826" i="2"/>
  <c r="S1827" i="2"/>
  <c r="S1828" i="2"/>
  <c r="S1829" i="2"/>
  <c r="S1830" i="2"/>
  <c r="S1831" i="2"/>
  <c r="S1832" i="2"/>
  <c r="S1833" i="2"/>
  <c r="S1834" i="2"/>
  <c r="S1835" i="2"/>
  <c r="S1836" i="2"/>
  <c r="S1837" i="2"/>
  <c r="S1838" i="2"/>
  <c r="S1839" i="2"/>
  <c r="S1840" i="2"/>
  <c r="S1841" i="2"/>
  <c r="S1842" i="2"/>
  <c r="S1843" i="2"/>
  <c r="S1844" i="2"/>
  <c r="S1845" i="2"/>
  <c r="S1846" i="2"/>
  <c r="S1847" i="2"/>
  <c r="S1848" i="2"/>
  <c r="S1849" i="2"/>
  <c r="S1850" i="2"/>
  <c r="S1851" i="2"/>
  <c r="S1852" i="2"/>
  <c r="S1853" i="2"/>
  <c r="S1854" i="2"/>
  <c r="S1855" i="2"/>
  <c r="S1856" i="2"/>
  <c r="S1857" i="2"/>
  <c r="S1858" i="2"/>
  <c r="S1859" i="2"/>
  <c r="S1860" i="2"/>
  <c r="S1861" i="2"/>
  <c r="S1862" i="2"/>
  <c r="S1863" i="2"/>
  <c r="S1864" i="2"/>
  <c r="S1865" i="2"/>
  <c r="S1866" i="2"/>
  <c r="S1867" i="2"/>
  <c r="S1868" i="2"/>
  <c r="S1869" i="2"/>
  <c r="S1870" i="2"/>
  <c r="S1871" i="2"/>
  <c r="S1872" i="2"/>
  <c r="S1873" i="2"/>
  <c r="S1874" i="2"/>
  <c r="S1875" i="2"/>
  <c r="S1876" i="2"/>
  <c r="S1877" i="2"/>
  <c r="S1878" i="2"/>
  <c r="S1879" i="2"/>
  <c r="S1880" i="2"/>
  <c r="S1881" i="2"/>
  <c r="S1882" i="2"/>
  <c r="S1883" i="2"/>
  <c r="S1884" i="2"/>
  <c r="S1885" i="2"/>
  <c r="S1886" i="2"/>
  <c r="S1887" i="2"/>
  <c r="S1888" i="2"/>
  <c r="S1889" i="2"/>
  <c r="S1890" i="2"/>
  <c r="S1891" i="2"/>
  <c r="S1892" i="2"/>
  <c r="S1893" i="2"/>
  <c r="S1894" i="2"/>
  <c r="S1895" i="2"/>
  <c r="S1896" i="2"/>
  <c r="S1897" i="2"/>
  <c r="S1898" i="2"/>
  <c r="S1899" i="2"/>
  <c r="S1900" i="2"/>
  <c r="S1901" i="2"/>
  <c r="S1902" i="2"/>
  <c r="S1903" i="2"/>
  <c r="S1904" i="2"/>
  <c r="S1905" i="2"/>
  <c r="S1906" i="2"/>
  <c r="S1907" i="2"/>
  <c r="S1908" i="2"/>
  <c r="S1909" i="2"/>
  <c r="S1910" i="2"/>
  <c r="S1911" i="2"/>
  <c r="S1912" i="2"/>
  <c r="S1913" i="2"/>
  <c r="S1914" i="2"/>
  <c r="S1915" i="2"/>
  <c r="S1916" i="2"/>
  <c r="S1917" i="2"/>
  <c r="S1918" i="2"/>
  <c r="S1919" i="2"/>
  <c r="S1920" i="2"/>
  <c r="S1921" i="2"/>
  <c r="S1922" i="2"/>
  <c r="S1923" i="2"/>
  <c r="S1924" i="2"/>
  <c r="S1925" i="2"/>
  <c r="S1926" i="2"/>
  <c r="S1927" i="2"/>
  <c r="S1928" i="2"/>
  <c r="S1929" i="2"/>
  <c r="S1930" i="2"/>
  <c r="S1931" i="2"/>
  <c r="S1932" i="2"/>
  <c r="S1933" i="2"/>
  <c r="S1934" i="2"/>
  <c r="S1935" i="2"/>
  <c r="S1936" i="2"/>
  <c r="S1937" i="2"/>
  <c r="S1938" i="2"/>
  <c r="S1939" i="2"/>
  <c r="S1940" i="2"/>
  <c r="S1941" i="2"/>
  <c r="S1942" i="2"/>
  <c r="S1943" i="2"/>
  <c r="S1944" i="2"/>
  <c r="S1945" i="2"/>
  <c r="S1946" i="2"/>
  <c r="S1947" i="2"/>
  <c r="S1948" i="2"/>
  <c r="S1949" i="2"/>
  <c r="S1950" i="2"/>
  <c r="S1951" i="2"/>
  <c r="S1952" i="2"/>
  <c r="S1953" i="2"/>
  <c r="S1954" i="2"/>
  <c r="S1955" i="2"/>
  <c r="S1956" i="2"/>
  <c r="S1957" i="2"/>
  <c r="S1958" i="2"/>
  <c r="S1959" i="2"/>
  <c r="S1960" i="2"/>
  <c r="S1961" i="2"/>
  <c r="S1962" i="2"/>
  <c r="S1963" i="2"/>
  <c r="S1964" i="2"/>
  <c r="S1965" i="2"/>
  <c r="S1966" i="2"/>
  <c r="S1967" i="2"/>
  <c r="S1968" i="2"/>
  <c r="S1969" i="2"/>
  <c r="S1970" i="2"/>
  <c r="S1971" i="2"/>
  <c r="S1972" i="2"/>
  <c r="S1973" i="2"/>
  <c r="S1974" i="2"/>
  <c r="S1975" i="2"/>
  <c r="S1976" i="2"/>
  <c r="S1977" i="2"/>
  <c r="S1978" i="2"/>
  <c r="S1979" i="2"/>
  <c r="S1980" i="2"/>
  <c r="S1981" i="2"/>
  <c r="S1982" i="2"/>
  <c r="S1983" i="2"/>
  <c r="S1984" i="2"/>
  <c r="S1985" i="2"/>
  <c r="S1986" i="2"/>
  <c r="S1987" i="2"/>
  <c r="S1988" i="2"/>
  <c r="S1989" i="2"/>
  <c r="S1990" i="2"/>
  <c r="S1991" i="2"/>
  <c r="S1992" i="2"/>
  <c r="S1993" i="2"/>
  <c r="S1994" i="2"/>
  <c r="S1995" i="2"/>
  <c r="S1996" i="2"/>
  <c r="S1997" i="2"/>
  <c r="S1998" i="2"/>
  <c r="S1999" i="2"/>
  <c r="S2000" i="2"/>
  <c r="S2001" i="2"/>
  <c r="S2002" i="2"/>
  <c r="S2003" i="2"/>
  <c r="S2004" i="2"/>
  <c r="S2005" i="2"/>
  <c r="S2006" i="2"/>
  <c r="S2007" i="2"/>
  <c r="S2008" i="2"/>
  <c r="S2009" i="2"/>
  <c r="S2010" i="2"/>
  <c r="S2011" i="2"/>
  <c r="S2012" i="2"/>
  <c r="S2013" i="2"/>
  <c r="S2014" i="2"/>
  <c r="S2015" i="2"/>
  <c r="S2016" i="2"/>
  <c r="S2017" i="2"/>
  <c r="S2018" i="2"/>
  <c r="S2019" i="2"/>
  <c r="S2020" i="2"/>
  <c r="S2021" i="2"/>
  <c r="S2022" i="2"/>
  <c r="S2023" i="2"/>
  <c r="S2024" i="2"/>
  <c r="S2025" i="2"/>
  <c r="S2026" i="2"/>
  <c r="S2027" i="2"/>
  <c r="S2028" i="2"/>
  <c r="S2029" i="2"/>
  <c r="S2030" i="2"/>
  <c r="S2031" i="2"/>
  <c r="S2032" i="2"/>
  <c r="S2033" i="2"/>
  <c r="S2034" i="2"/>
  <c r="S2035" i="2"/>
  <c r="S2036" i="2"/>
  <c r="S2037" i="2"/>
  <c r="S2038" i="2"/>
  <c r="S2039" i="2"/>
  <c r="S2040" i="2"/>
  <c r="S2041" i="2"/>
  <c r="S2042" i="2"/>
  <c r="S2043" i="2"/>
  <c r="S2044" i="2"/>
  <c r="S2045" i="2"/>
  <c r="S2046" i="2"/>
  <c r="S2047" i="2"/>
  <c r="S2048" i="2"/>
  <c r="S2049" i="2"/>
  <c r="S2050" i="2"/>
  <c r="S2051" i="2"/>
  <c r="S2052" i="2"/>
  <c r="S2053" i="2"/>
  <c r="S2054" i="2"/>
  <c r="S2055" i="2"/>
  <c r="S2056" i="2"/>
  <c r="S2057" i="2"/>
  <c r="S2058" i="2"/>
  <c r="S2059" i="2"/>
  <c r="S2060" i="2"/>
  <c r="S2061" i="2"/>
  <c r="S2062" i="2"/>
  <c r="S2063" i="2"/>
  <c r="S2064" i="2"/>
  <c r="S2065" i="2"/>
  <c r="S2066" i="2"/>
  <c r="S2067" i="2"/>
  <c r="S2068" i="2"/>
  <c r="S2069" i="2"/>
  <c r="S2070" i="2"/>
  <c r="S2071" i="2"/>
  <c r="S2072" i="2"/>
  <c r="S2073" i="2"/>
  <c r="S2074" i="2"/>
  <c r="S2075" i="2"/>
  <c r="S2076" i="2"/>
  <c r="S2077" i="2"/>
  <c r="S2078" i="2"/>
  <c r="S2079" i="2"/>
  <c r="S2080" i="2"/>
  <c r="S2081" i="2"/>
  <c r="S2082" i="2"/>
  <c r="S2083" i="2"/>
  <c r="S2084" i="2"/>
  <c r="S2085" i="2"/>
  <c r="S2086" i="2"/>
  <c r="S2087" i="2"/>
  <c r="S2088" i="2"/>
  <c r="S2089" i="2"/>
  <c r="S2090" i="2"/>
  <c r="S2091" i="2"/>
  <c r="S2092" i="2"/>
  <c r="S2093" i="2"/>
  <c r="S2094" i="2"/>
  <c r="S2095" i="2"/>
  <c r="S2096" i="2"/>
  <c r="S2097" i="2"/>
  <c r="S2098" i="2"/>
  <c r="S2099" i="2"/>
  <c r="S2100" i="2"/>
  <c r="S2101" i="2"/>
  <c r="S2102" i="2"/>
  <c r="S2103" i="2"/>
  <c r="S2104" i="2"/>
  <c r="S2105" i="2"/>
  <c r="S2106" i="2"/>
  <c r="S2107" i="2"/>
  <c r="S2108" i="2"/>
  <c r="S2109" i="2"/>
  <c r="S2110" i="2"/>
  <c r="S2111" i="2"/>
  <c r="S2112" i="2"/>
  <c r="S2113" i="2"/>
  <c r="S2114" i="2"/>
  <c r="S2115" i="2"/>
  <c r="S2116" i="2"/>
  <c r="S2117" i="2"/>
  <c r="S2118" i="2"/>
  <c r="S2119" i="2"/>
  <c r="S2120" i="2"/>
  <c r="S2121" i="2"/>
  <c r="S2122" i="2"/>
  <c r="S2123" i="2"/>
  <c r="S2124" i="2"/>
  <c r="S2125" i="2"/>
  <c r="S2126" i="2"/>
  <c r="S2127" i="2"/>
  <c r="S2128" i="2"/>
  <c r="S2129" i="2"/>
  <c r="S2130" i="2"/>
  <c r="S2131" i="2"/>
  <c r="S2132" i="2"/>
  <c r="S2133" i="2"/>
  <c r="S2134" i="2"/>
  <c r="S2135" i="2"/>
  <c r="S2136" i="2"/>
  <c r="S2137" i="2"/>
  <c r="S2138" i="2"/>
  <c r="S2139" i="2"/>
  <c r="S2140" i="2"/>
  <c r="S2141" i="2"/>
  <c r="S2142" i="2"/>
  <c r="S2143" i="2"/>
  <c r="S2144" i="2"/>
  <c r="S2145" i="2"/>
  <c r="S2146" i="2"/>
  <c r="S2147" i="2"/>
  <c r="S2148" i="2"/>
  <c r="S2149" i="2"/>
  <c r="S2150" i="2"/>
  <c r="S2151" i="2"/>
  <c r="S2152" i="2"/>
  <c r="S2153" i="2"/>
  <c r="S2154" i="2"/>
  <c r="S2155" i="2"/>
  <c r="S2156" i="2"/>
  <c r="S2157" i="2"/>
  <c r="S2158" i="2"/>
  <c r="S2159" i="2"/>
  <c r="S2160" i="2"/>
  <c r="S2161" i="2"/>
  <c r="S2162" i="2"/>
  <c r="S2163" i="2"/>
  <c r="S2164" i="2"/>
  <c r="S2165" i="2"/>
  <c r="S2166" i="2"/>
  <c r="S2167" i="2"/>
  <c r="S2168" i="2"/>
  <c r="S2169" i="2"/>
  <c r="S2170" i="2"/>
  <c r="S2171" i="2"/>
  <c r="S2172" i="2"/>
  <c r="S2173" i="2"/>
  <c r="S2174" i="2"/>
  <c r="S2175" i="2"/>
  <c r="S2176" i="2"/>
  <c r="S2177" i="2"/>
  <c r="S2178" i="2"/>
  <c r="S2179" i="2"/>
  <c r="S2180" i="2"/>
  <c r="S2181" i="2"/>
  <c r="S2182" i="2"/>
  <c r="S2183" i="2"/>
  <c r="S2184" i="2"/>
  <c r="S2185" i="2"/>
  <c r="S2186" i="2"/>
  <c r="S2187" i="2"/>
  <c r="S2188" i="2"/>
  <c r="S2189" i="2"/>
  <c r="S2190" i="2"/>
  <c r="S2191" i="2"/>
  <c r="S2192" i="2"/>
  <c r="S2193" i="2"/>
  <c r="S2194" i="2"/>
  <c r="S2195" i="2"/>
  <c r="S2196" i="2"/>
  <c r="S2197" i="2"/>
  <c r="S2198" i="2"/>
  <c r="S2199" i="2"/>
  <c r="S2200" i="2"/>
  <c r="S2201" i="2"/>
  <c r="S2202" i="2"/>
  <c r="S2203" i="2"/>
  <c r="S2204" i="2"/>
  <c r="S2205" i="2"/>
  <c r="S2206" i="2"/>
  <c r="S2207" i="2"/>
  <c r="S2208" i="2"/>
  <c r="S2209" i="2"/>
  <c r="S2210" i="2"/>
  <c r="S2211" i="2"/>
  <c r="S2212" i="2"/>
  <c r="S2213" i="2"/>
  <c r="S2214" i="2"/>
  <c r="S2215" i="2"/>
  <c r="S2216" i="2"/>
  <c r="S2217" i="2"/>
  <c r="S2218" i="2"/>
  <c r="S2219" i="2"/>
  <c r="S2220" i="2"/>
  <c r="S2221" i="2"/>
  <c r="S2222" i="2"/>
  <c r="S2223" i="2"/>
  <c r="S2224" i="2"/>
  <c r="S2225" i="2"/>
  <c r="S2226" i="2"/>
  <c r="S2227" i="2"/>
  <c r="S2228" i="2"/>
  <c r="S2229" i="2"/>
  <c r="S2230" i="2"/>
  <c r="S2231" i="2"/>
  <c r="S2232" i="2"/>
  <c r="S2233" i="2"/>
  <c r="S2234" i="2"/>
  <c r="S2235" i="2"/>
  <c r="S2236" i="2"/>
  <c r="S2237" i="2"/>
  <c r="S2238" i="2"/>
  <c r="S2239" i="2"/>
  <c r="S2240" i="2"/>
  <c r="S2241" i="2"/>
  <c r="S2242" i="2"/>
  <c r="S2243" i="2"/>
  <c r="S2244" i="2"/>
  <c r="S2245" i="2"/>
  <c r="S2246" i="2"/>
  <c r="S2247" i="2"/>
  <c r="S2248" i="2"/>
  <c r="S2249" i="2"/>
  <c r="S2250" i="2"/>
  <c r="S2251" i="2"/>
  <c r="S2252" i="2"/>
  <c r="S2253" i="2"/>
  <c r="S2254" i="2"/>
  <c r="S2255" i="2"/>
  <c r="S2256" i="2"/>
  <c r="S2257" i="2"/>
  <c r="S2258" i="2"/>
  <c r="S2259" i="2"/>
  <c r="S2260" i="2"/>
  <c r="S2261" i="2"/>
  <c r="S2262" i="2"/>
  <c r="S2263" i="2"/>
  <c r="S2264" i="2"/>
  <c r="S2265" i="2"/>
  <c r="S2266" i="2"/>
  <c r="S2267" i="2"/>
  <c r="S2268" i="2"/>
  <c r="S2269" i="2"/>
  <c r="S2270" i="2"/>
  <c r="S2271" i="2"/>
  <c r="S2272" i="2"/>
  <c r="S2273" i="2"/>
  <c r="S2274" i="2"/>
  <c r="S2275" i="2"/>
  <c r="S2276" i="2"/>
  <c r="S2277" i="2"/>
  <c r="S2278" i="2"/>
  <c r="S2279" i="2"/>
  <c r="S2280" i="2"/>
  <c r="S2281" i="2"/>
  <c r="S2282" i="2"/>
  <c r="S2283" i="2"/>
  <c r="S2284" i="2"/>
  <c r="S2285" i="2"/>
  <c r="S2286" i="2"/>
  <c r="S2287" i="2"/>
  <c r="S2288" i="2"/>
  <c r="S2289" i="2"/>
  <c r="S2290" i="2"/>
  <c r="S2291" i="2"/>
  <c r="S2292" i="2"/>
  <c r="S2293" i="2"/>
  <c r="S2294" i="2"/>
  <c r="S2295" i="2"/>
  <c r="S2296" i="2"/>
  <c r="S2297" i="2"/>
  <c r="S2298" i="2"/>
  <c r="S2299" i="2"/>
  <c r="S2300" i="2"/>
  <c r="S2301" i="2"/>
  <c r="S2302" i="2"/>
  <c r="S2303" i="2"/>
  <c r="S2304" i="2"/>
  <c r="S2305" i="2"/>
  <c r="S2306" i="2"/>
  <c r="S2307" i="2"/>
  <c r="S2308" i="2"/>
  <c r="S2309" i="2"/>
  <c r="S2310" i="2"/>
  <c r="S2311" i="2"/>
  <c r="S2312" i="2"/>
  <c r="S2313" i="2"/>
  <c r="S2314" i="2"/>
  <c r="S2315" i="2"/>
  <c r="S2316" i="2"/>
  <c r="S2317" i="2"/>
  <c r="S2318" i="2"/>
  <c r="S2319" i="2"/>
  <c r="S2320" i="2"/>
  <c r="S2321" i="2"/>
  <c r="S2322" i="2"/>
  <c r="S2323" i="2"/>
  <c r="S2324" i="2"/>
  <c r="S2325" i="2"/>
  <c r="S2326" i="2"/>
  <c r="S2327" i="2"/>
  <c r="S2328" i="2"/>
  <c r="S2329" i="2"/>
  <c r="S2330" i="2"/>
  <c r="S2331" i="2"/>
  <c r="S2332" i="2"/>
  <c r="S2333" i="2"/>
  <c r="S2334" i="2"/>
  <c r="S2335" i="2"/>
  <c r="S2336" i="2"/>
  <c r="S2337" i="2"/>
  <c r="S2338" i="2"/>
  <c r="S2339" i="2"/>
  <c r="S2340" i="2"/>
  <c r="S2341" i="2"/>
  <c r="S2342" i="2"/>
  <c r="S2343" i="2"/>
  <c r="S2344" i="2"/>
  <c r="S2345" i="2"/>
  <c r="S2346" i="2"/>
  <c r="S2347" i="2"/>
  <c r="S2348" i="2"/>
  <c r="S2349" i="2"/>
  <c r="S2350" i="2"/>
  <c r="S2351" i="2"/>
  <c r="S2352" i="2"/>
  <c r="S2353" i="2"/>
  <c r="S2354" i="2"/>
  <c r="S2355" i="2"/>
  <c r="S2356" i="2"/>
  <c r="S2357" i="2"/>
  <c r="S2358" i="2"/>
  <c r="S2359" i="2"/>
  <c r="S2360" i="2"/>
  <c r="S2361" i="2"/>
  <c r="S2362" i="2"/>
  <c r="S2363" i="2"/>
  <c r="S2364" i="2"/>
  <c r="S2365" i="2"/>
  <c r="S2366" i="2"/>
  <c r="S2367" i="2"/>
  <c r="S2368" i="2"/>
  <c r="S2369" i="2"/>
  <c r="S2370" i="2"/>
  <c r="S2371" i="2"/>
  <c r="S2372" i="2"/>
  <c r="S2373" i="2"/>
  <c r="S2374" i="2"/>
  <c r="S2375" i="2"/>
  <c r="S2376" i="2"/>
  <c r="S2377" i="2"/>
  <c r="S2378" i="2"/>
  <c r="S2379" i="2"/>
  <c r="S2380" i="2"/>
  <c r="S2381" i="2"/>
  <c r="S2382" i="2"/>
  <c r="S2383" i="2"/>
  <c r="S2384" i="2"/>
  <c r="S2385" i="2"/>
  <c r="S2386" i="2"/>
  <c r="S2387" i="2"/>
  <c r="S2388" i="2"/>
  <c r="S2389" i="2"/>
  <c r="S2390" i="2"/>
  <c r="S2391" i="2"/>
  <c r="S2392" i="2"/>
  <c r="S2393" i="2"/>
  <c r="S2394" i="2"/>
  <c r="S2395" i="2"/>
  <c r="S2396" i="2"/>
  <c r="S2397" i="2"/>
  <c r="S2398" i="2"/>
  <c r="S2399" i="2"/>
  <c r="S2400" i="2"/>
  <c r="S2401" i="2"/>
  <c r="S2402" i="2"/>
  <c r="S2403" i="2"/>
  <c r="S2404" i="2"/>
  <c r="S2405" i="2"/>
  <c r="S2406" i="2"/>
  <c r="S2407" i="2"/>
  <c r="S2408" i="2"/>
  <c r="S2409" i="2"/>
  <c r="S2410" i="2"/>
  <c r="S2411" i="2"/>
  <c r="S2412" i="2"/>
  <c r="S2413" i="2"/>
  <c r="S2414" i="2"/>
  <c r="S2415" i="2"/>
  <c r="S2416" i="2"/>
  <c r="S2417" i="2"/>
  <c r="S2418" i="2"/>
  <c r="S2419" i="2"/>
  <c r="S2420" i="2"/>
  <c r="S2421" i="2"/>
  <c r="S2422" i="2"/>
  <c r="S2423" i="2"/>
  <c r="S2424" i="2"/>
  <c r="S2425" i="2"/>
  <c r="S2426" i="2"/>
  <c r="S2427" i="2"/>
  <c r="S2428" i="2"/>
  <c r="S2429" i="2"/>
  <c r="S2430" i="2"/>
  <c r="S2431" i="2"/>
  <c r="S2432" i="2"/>
  <c r="S2433" i="2"/>
  <c r="S2434" i="2"/>
  <c r="S2435" i="2"/>
  <c r="S2436" i="2"/>
  <c r="S2437" i="2"/>
  <c r="S2438" i="2"/>
  <c r="S2439" i="2"/>
  <c r="S2440" i="2"/>
  <c r="S2441" i="2"/>
  <c r="S2442" i="2"/>
  <c r="S2443" i="2"/>
  <c r="S2444" i="2"/>
  <c r="S2445" i="2"/>
  <c r="S2446" i="2"/>
  <c r="S2447" i="2"/>
  <c r="S2448" i="2"/>
  <c r="S2449" i="2"/>
  <c r="S2450" i="2"/>
  <c r="S2451" i="2"/>
  <c r="S2452" i="2"/>
  <c r="S2453" i="2"/>
  <c r="S2454" i="2"/>
  <c r="S2455" i="2"/>
  <c r="S2456" i="2"/>
  <c r="S2457" i="2"/>
  <c r="S2458" i="2"/>
  <c r="S2459" i="2"/>
  <c r="S2460" i="2"/>
  <c r="S2461" i="2"/>
  <c r="S2462" i="2"/>
  <c r="S2463" i="2"/>
  <c r="S2464" i="2"/>
  <c r="S2465" i="2"/>
  <c r="S2466" i="2"/>
  <c r="S2467" i="2"/>
  <c r="S2468" i="2"/>
  <c r="S2469" i="2"/>
  <c r="S2470" i="2"/>
  <c r="S2471" i="2"/>
  <c r="S2472" i="2"/>
  <c r="S2473" i="2"/>
  <c r="S2474" i="2"/>
  <c r="S2475" i="2"/>
  <c r="S2476" i="2"/>
  <c r="S2477" i="2"/>
  <c r="S2478" i="2"/>
  <c r="S2479" i="2"/>
  <c r="S2480" i="2"/>
  <c r="S2481" i="2"/>
  <c r="S2482" i="2"/>
  <c r="S2483" i="2"/>
  <c r="S2484" i="2"/>
  <c r="S2485" i="2"/>
  <c r="S2486" i="2"/>
  <c r="S2487" i="2"/>
  <c r="S2488" i="2"/>
  <c r="S2489" i="2"/>
  <c r="S2490" i="2"/>
  <c r="S2491" i="2"/>
  <c r="S2492" i="2"/>
  <c r="S2493" i="2"/>
  <c r="S2494" i="2"/>
  <c r="S2495" i="2"/>
  <c r="S2496" i="2"/>
  <c r="S2497" i="2"/>
  <c r="S2498" i="2"/>
  <c r="S2499" i="2"/>
  <c r="S2500" i="2"/>
  <c r="S2501" i="2"/>
  <c r="S2502" i="2"/>
  <c r="S2503" i="2"/>
  <c r="S2504" i="2"/>
  <c r="S2505" i="2"/>
  <c r="S2506" i="2"/>
  <c r="S2507" i="2"/>
  <c r="S2508" i="2"/>
  <c r="S2509" i="2"/>
  <c r="S2510" i="2"/>
  <c r="S2511" i="2"/>
  <c r="S2512" i="2"/>
  <c r="S2513" i="2"/>
  <c r="S2514" i="2"/>
  <c r="S2515" i="2"/>
  <c r="S2516" i="2"/>
  <c r="S2517" i="2"/>
  <c r="S2518" i="2"/>
  <c r="S2519" i="2"/>
  <c r="S2520" i="2"/>
  <c r="S2521" i="2"/>
  <c r="S2522" i="2"/>
  <c r="S2523" i="2"/>
  <c r="S2524" i="2"/>
  <c r="S2525" i="2"/>
  <c r="S2526" i="2"/>
  <c r="S2527" i="2"/>
  <c r="S2528" i="2"/>
  <c r="S2529" i="2"/>
  <c r="S2530" i="2"/>
  <c r="S2531" i="2"/>
  <c r="S2532" i="2"/>
  <c r="S2533" i="2"/>
  <c r="S2534" i="2"/>
  <c r="S2535" i="2"/>
  <c r="S2536" i="2"/>
  <c r="S2537" i="2"/>
  <c r="S2538" i="2"/>
  <c r="S2539" i="2"/>
  <c r="S2540" i="2"/>
  <c r="S2541" i="2"/>
  <c r="S2542" i="2"/>
  <c r="S2543" i="2"/>
  <c r="S2544" i="2"/>
  <c r="S2545" i="2"/>
  <c r="S2546" i="2"/>
  <c r="S2547" i="2"/>
  <c r="S2548" i="2"/>
  <c r="S2549" i="2"/>
  <c r="S2550" i="2"/>
  <c r="S2551" i="2"/>
  <c r="S2552" i="2"/>
  <c r="S2553" i="2"/>
  <c r="S2554" i="2"/>
  <c r="S2555" i="2"/>
  <c r="S2556" i="2"/>
  <c r="S2557" i="2"/>
  <c r="S2558" i="2"/>
  <c r="S2559" i="2"/>
  <c r="S2560" i="2"/>
  <c r="S2561" i="2"/>
  <c r="S2562" i="2"/>
  <c r="S2563" i="2"/>
  <c r="S2564" i="2"/>
  <c r="S2565" i="2"/>
  <c r="S2566" i="2"/>
  <c r="S2567" i="2"/>
  <c r="S2568" i="2"/>
  <c r="S2569" i="2"/>
  <c r="S2570" i="2"/>
  <c r="S2571" i="2"/>
  <c r="S2572" i="2"/>
  <c r="S2573" i="2"/>
  <c r="S2574" i="2"/>
  <c r="S2575" i="2"/>
  <c r="S2576" i="2"/>
  <c r="S2577" i="2"/>
  <c r="S2578" i="2"/>
  <c r="S2579" i="2"/>
  <c r="S2580" i="2"/>
  <c r="S2581" i="2"/>
  <c r="S2582" i="2"/>
  <c r="S2583" i="2"/>
  <c r="S2584" i="2"/>
  <c r="S2585" i="2"/>
  <c r="S2586" i="2"/>
  <c r="S2587" i="2"/>
  <c r="S2588" i="2"/>
  <c r="S2589" i="2"/>
  <c r="S2590" i="2"/>
  <c r="S2591" i="2"/>
  <c r="S2592" i="2"/>
  <c r="S2593" i="2"/>
  <c r="S2594" i="2"/>
  <c r="S2595" i="2"/>
  <c r="S2596" i="2"/>
  <c r="S2597" i="2"/>
  <c r="S2598" i="2"/>
  <c r="S2599" i="2"/>
  <c r="S2600" i="2"/>
  <c r="S2601" i="2"/>
  <c r="S2602" i="2"/>
  <c r="S2603" i="2"/>
  <c r="S2604" i="2"/>
  <c r="S2605" i="2"/>
  <c r="S2606" i="2"/>
  <c r="S2607" i="2"/>
  <c r="S2608" i="2"/>
  <c r="S2609" i="2"/>
  <c r="S2610" i="2"/>
  <c r="S2611" i="2"/>
  <c r="S2612" i="2"/>
  <c r="S2613" i="2"/>
  <c r="S2614" i="2"/>
  <c r="S2615" i="2"/>
  <c r="S2616" i="2"/>
  <c r="S2617" i="2"/>
  <c r="S2618" i="2"/>
  <c r="S2619" i="2"/>
  <c r="S2620" i="2"/>
  <c r="S2621" i="2"/>
  <c r="S2622" i="2"/>
  <c r="S2623" i="2"/>
  <c r="S2624" i="2"/>
  <c r="S2625" i="2"/>
  <c r="S2626" i="2"/>
  <c r="S2627" i="2"/>
  <c r="S2628" i="2"/>
  <c r="S2629" i="2"/>
  <c r="S2630" i="2"/>
  <c r="S2631" i="2"/>
  <c r="S2632" i="2"/>
  <c r="S2633" i="2"/>
  <c r="S2634" i="2"/>
  <c r="S2635" i="2"/>
  <c r="S2636" i="2"/>
  <c r="S2637" i="2"/>
  <c r="S2638" i="2"/>
  <c r="S2639" i="2"/>
  <c r="S2640" i="2"/>
  <c r="S2641" i="2"/>
  <c r="S2642" i="2"/>
  <c r="S2643" i="2"/>
  <c r="S2644" i="2"/>
  <c r="S2645" i="2"/>
  <c r="S2646" i="2"/>
  <c r="S2647" i="2"/>
  <c r="S2648" i="2"/>
  <c r="S2649" i="2"/>
  <c r="S2650" i="2"/>
  <c r="S2651" i="2"/>
  <c r="S2652" i="2"/>
  <c r="S2653" i="2"/>
  <c r="S2654" i="2"/>
  <c r="S2655" i="2"/>
  <c r="S2656" i="2"/>
  <c r="S2657" i="2"/>
  <c r="S2658" i="2"/>
  <c r="S2659" i="2"/>
  <c r="S2660" i="2"/>
  <c r="S2661" i="2"/>
  <c r="S2662" i="2"/>
  <c r="S2663" i="2"/>
  <c r="S2664" i="2"/>
  <c r="S2665" i="2"/>
  <c r="S2666" i="2"/>
  <c r="S2667" i="2"/>
  <c r="S2668" i="2"/>
  <c r="S2669" i="2"/>
  <c r="S2670" i="2"/>
  <c r="S2671" i="2"/>
  <c r="S2672" i="2"/>
  <c r="S2673" i="2"/>
  <c r="S2674" i="2"/>
  <c r="S2675" i="2"/>
  <c r="S2676" i="2"/>
  <c r="S2677" i="2"/>
  <c r="S2678" i="2"/>
  <c r="S2679" i="2"/>
  <c r="S2680" i="2"/>
  <c r="S2681" i="2"/>
  <c r="S2682" i="2"/>
  <c r="S2683" i="2"/>
  <c r="S2684" i="2"/>
  <c r="S2685" i="2"/>
  <c r="S2686" i="2"/>
  <c r="S2687" i="2"/>
  <c r="S2688" i="2"/>
  <c r="S2689" i="2"/>
  <c r="S2690" i="2"/>
  <c r="S2691" i="2"/>
  <c r="S2692" i="2"/>
  <c r="S2693" i="2"/>
  <c r="S2694" i="2"/>
  <c r="S2695" i="2"/>
  <c r="S2696" i="2"/>
  <c r="S2697" i="2"/>
  <c r="S2698" i="2"/>
  <c r="S2699" i="2"/>
  <c r="S2700" i="2"/>
  <c r="S2701" i="2"/>
  <c r="S2702" i="2"/>
  <c r="S2703" i="2"/>
  <c r="S2704" i="2"/>
  <c r="S2705" i="2"/>
  <c r="S2706" i="2"/>
  <c r="S2707" i="2"/>
  <c r="S2708" i="2"/>
  <c r="S2709" i="2"/>
  <c r="S2710" i="2"/>
  <c r="S2711" i="2"/>
  <c r="S2712" i="2"/>
  <c r="S2713" i="2"/>
  <c r="S2714" i="2"/>
  <c r="S2715" i="2"/>
  <c r="S2716" i="2"/>
  <c r="S2717" i="2"/>
  <c r="S2718" i="2"/>
  <c r="S2719" i="2"/>
  <c r="S2720" i="2"/>
  <c r="S2721" i="2"/>
  <c r="S2722" i="2"/>
  <c r="S2723" i="2"/>
  <c r="S2724" i="2"/>
  <c r="S2725" i="2"/>
  <c r="S2726" i="2"/>
  <c r="S2727" i="2"/>
  <c r="S2728" i="2"/>
  <c r="S2729" i="2"/>
  <c r="S2730" i="2"/>
  <c r="S2731" i="2"/>
  <c r="S2732" i="2"/>
  <c r="S2733" i="2"/>
  <c r="S2734" i="2"/>
  <c r="S2735" i="2"/>
  <c r="S2736" i="2"/>
  <c r="S2737" i="2"/>
  <c r="S2738" i="2"/>
  <c r="S2739" i="2"/>
  <c r="S2740" i="2"/>
  <c r="S2741" i="2"/>
  <c r="S2742" i="2"/>
  <c r="S2743" i="2"/>
  <c r="S2744" i="2"/>
  <c r="S2745" i="2"/>
  <c r="S2746" i="2"/>
  <c r="S2747" i="2"/>
  <c r="S2748" i="2"/>
  <c r="S2749" i="2"/>
  <c r="S2750" i="2"/>
  <c r="S2751" i="2"/>
  <c r="S2752" i="2"/>
  <c r="S2753" i="2"/>
  <c r="S2754" i="2"/>
  <c r="S2755" i="2"/>
  <c r="S2756" i="2"/>
  <c r="S2757" i="2"/>
  <c r="S2758" i="2"/>
  <c r="S2759" i="2"/>
  <c r="S2760" i="2"/>
  <c r="S2761" i="2"/>
  <c r="S2762" i="2"/>
  <c r="S2763" i="2"/>
  <c r="S2764" i="2"/>
  <c r="S2765" i="2"/>
  <c r="S2766" i="2"/>
  <c r="S2767" i="2"/>
  <c r="S2768" i="2"/>
  <c r="S2769" i="2"/>
  <c r="S2770" i="2"/>
  <c r="S2771" i="2"/>
  <c r="S2772" i="2"/>
  <c r="S2773" i="2"/>
  <c r="S2774" i="2"/>
  <c r="S2775" i="2"/>
  <c r="S2776" i="2"/>
  <c r="S2777" i="2"/>
  <c r="S2778" i="2"/>
  <c r="S2779" i="2"/>
  <c r="S2780" i="2"/>
  <c r="S2781" i="2"/>
  <c r="S2782" i="2"/>
  <c r="S2783" i="2"/>
  <c r="S2784" i="2"/>
  <c r="S2785" i="2"/>
  <c r="S2786" i="2"/>
  <c r="S2787" i="2"/>
  <c r="S2788" i="2"/>
  <c r="S2789" i="2"/>
  <c r="S2790" i="2"/>
  <c r="S2791" i="2"/>
  <c r="S2792" i="2"/>
  <c r="S2793" i="2"/>
  <c r="S2794" i="2"/>
  <c r="S2795" i="2"/>
  <c r="S2796" i="2"/>
  <c r="S2797" i="2"/>
  <c r="S2798" i="2"/>
  <c r="S2799" i="2"/>
  <c r="S2800" i="2"/>
  <c r="S2801" i="2"/>
  <c r="S2802" i="2"/>
  <c r="S2803" i="2"/>
  <c r="S2804" i="2"/>
  <c r="S2805" i="2"/>
  <c r="S2806" i="2"/>
  <c r="S2807" i="2"/>
  <c r="S2808" i="2"/>
  <c r="S2809" i="2"/>
  <c r="S2810" i="2"/>
  <c r="S2811" i="2"/>
  <c r="S2812" i="2"/>
  <c r="S2813" i="2"/>
  <c r="S2814" i="2"/>
  <c r="S2815" i="2"/>
  <c r="S2816" i="2"/>
  <c r="S2817" i="2"/>
  <c r="S2818" i="2"/>
  <c r="S2819" i="2"/>
  <c r="S2820" i="2"/>
  <c r="S2821" i="2"/>
  <c r="S2822" i="2"/>
  <c r="S2823" i="2"/>
  <c r="S2824" i="2"/>
  <c r="S2825" i="2"/>
  <c r="S2826" i="2"/>
  <c r="S2827" i="2"/>
  <c r="S2828" i="2"/>
  <c r="S2829" i="2"/>
  <c r="S2830" i="2"/>
  <c r="S2831" i="2"/>
  <c r="S2832" i="2"/>
  <c r="S2833" i="2"/>
  <c r="S2834" i="2"/>
  <c r="S2835" i="2"/>
  <c r="S2836" i="2"/>
  <c r="S2837" i="2"/>
  <c r="S2838" i="2"/>
  <c r="S2839" i="2"/>
  <c r="S2840" i="2"/>
  <c r="S2841" i="2"/>
  <c r="S2842" i="2"/>
  <c r="S2843" i="2"/>
  <c r="S2844" i="2"/>
  <c r="S2845" i="2"/>
  <c r="S2846" i="2"/>
  <c r="S2847" i="2"/>
  <c r="S2848" i="2"/>
  <c r="S2849" i="2"/>
  <c r="S2850" i="2"/>
  <c r="S2851" i="2"/>
  <c r="S2852" i="2"/>
  <c r="S2853" i="2"/>
  <c r="S2854" i="2"/>
  <c r="S2855" i="2"/>
  <c r="S2856" i="2"/>
  <c r="S2857" i="2"/>
  <c r="S2858" i="2"/>
  <c r="S2859" i="2"/>
  <c r="S2860" i="2"/>
  <c r="S2861" i="2"/>
  <c r="S2862" i="2"/>
  <c r="S2863" i="2"/>
  <c r="S2864" i="2"/>
  <c r="S2865" i="2"/>
  <c r="S2866" i="2"/>
  <c r="S2867" i="2"/>
  <c r="S2868" i="2"/>
  <c r="S2869" i="2"/>
  <c r="S2870" i="2"/>
  <c r="S2871" i="2"/>
  <c r="S2872" i="2"/>
  <c r="S2873" i="2"/>
  <c r="S2874" i="2"/>
  <c r="S2875" i="2"/>
  <c r="S2876" i="2"/>
  <c r="S2877" i="2"/>
  <c r="S2878" i="2"/>
  <c r="S2879" i="2"/>
  <c r="S2880" i="2"/>
  <c r="S2881" i="2"/>
  <c r="S2882" i="2"/>
  <c r="S2883" i="2"/>
  <c r="S2884" i="2"/>
  <c r="S2885" i="2"/>
  <c r="S2886" i="2"/>
  <c r="S2887" i="2"/>
  <c r="S2888" i="2"/>
  <c r="S2889" i="2"/>
  <c r="S2890" i="2"/>
  <c r="S2891" i="2"/>
  <c r="S2892" i="2"/>
  <c r="S2893" i="2"/>
  <c r="S2894" i="2"/>
  <c r="S2895" i="2"/>
  <c r="S2896" i="2"/>
  <c r="S2897" i="2"/>
  <c r="S2898" i="2"/>
  <c r="S2899" i="2"/>
  <c r="S2900" i="2"/>
  <c r="S2901" i="2"/>
  <c r="S2902" i="2"/>
  <c r="S2903" i="2"/>
  <c r="S2904" i="2"/>
  <c r="S2905" i="2"/>
  <c r="S2906" i="2"/>
  <c r="S2907" i="2"/>
  <c r="S2908" i="2"/>
  <c r="S2909" i="2"/>
  <c r="S2910" i="2"/>
  <c r="S2911" i="2"/>
  <c r="S2912" i="2"/>
  <c r="S2913" i="2"/>
  <c r="S2914" i="2"/>
  <c r="S2915" i="2"/>
  <c r="S2916" i="2"/>
  <c r="S2917" i="2"/>
  <c r="S2918" i="2"/>
  <c r="S2919" i="2"/>
  <c r="S2920" i="2"/>
  <c r="S2921" i="2"/>
  <c r="S2922" i="2"/>
  <c r="S2923" i="2"/>
  <c r="S2924" i="2"/>
  <c r="S2925" i="2"/>
  <c r="S2926" i="2"/>
  <c r="S2927" i="2"/>
  <c r="S2928" i="2"/>
  <c r="S2929" i="2"/>
  <c r="S2930" i="2"/>
  <c r="S2931" i="2"/>
  <c r="S2932" i="2"/>
  <c r="S2933" i="2"/>
  <c r="S2934" i="2"/>
  <c r="S2935" i="2"/>
  <c r="S2936" i="2"/>
  <c r="S2937" i="2"/>
  <c r="S2938" i="2"/>
  <c r="S2939" i="2"/>
  <c r="S2940" i="2"/>
  <c r="S2941" i="2"/>
  <c r="S2942" i="2"/>
  <c r="S2943" i="2"/>
  <c r="S2944" i="2"/>
  <c r="S2945" i="2"/>
  <c r="S2946" i="2"/>
  <c r="S2947" i="2"/>
  <c r="S2948" i="2"/>
  <c r="S2949" i="2"/>
  <c r="S2950" i="2"/>
  <c r="S2951" i="2"/>
  <c r="S2952" i="2"/>
  <c r="S2953" i="2"/>
  <c r="S2954" i="2"/>
  <c r="S2955" i="2"/>
  <c r="S2956" i="2"/>
  <c r="S2957" i="2"/>
  <c r="S2958" i="2"/>
  <c r="S2959" i="2"/>
  <c r="S2960" i="2"/>
  <c r="S2961" i="2"/>
  <c r="S2962" i="2"/>
  <c r="S2963" i="2"/>
  <c r="S2964" i="2"/>
  <c r="S2965" i="2"/>
  <c r="S2966" i="2"/>
  <c r="S2967" i="2"/>
  <c r="S2968" i="2"/>
  <c r="S2969" i="2"/>
  <c r="S2970" i="2"/>
  <c r="S2971" i="2"/>
  <c r="S2972" i="2"/>
  <c r="S2973" i="2"/>
  <c r="S2974" i="2"/>
  <c r="S2975" i="2"/>
  <c r="S2976" i="2"/>
  <c r="S2977" i="2"/>
  <c r="S2978" i="2"/>
  <c r="S2979" i="2"/>
  <c r="S2980" i="2"/>
  <c r="S2981" i="2"/>
  <c r="S2982" i="2"/>
  <c r="S2983" i="2"/>
  <c r="S2984" i="2"/>
  <c r="S2985" i="2"/>
  <c r="S2986" i="2"/>
  <c r="S2987" i="2"/>
  <c r="S2988" i="2"/>
  <c r="S2989" i="2"/>
  <c r="S2990" i="2"/>
  <c r="S2991" i="2"/>
  <c r="S2992" i="2"/>
  <c r="S2993" i="2"/>
  <c r="S2994" i="2"/>
  <c r="S2995" i="2"/>
  <c r="S2996" i="2"/>
  <c r="S2997" i="2"/>
  <c r="S2998" i="2"/>
  <c r="S2999" i="2"/>
  <c r="S3000" i="2"/>
  <c r="S3001" i="2"/>
  <c r="S3002" i="2"/>
  <c r="S3003" i="2"/>
  <c r="S3004" i="2"/>
  <c r="S3005" i="2"/>
  <c r="S3006" i="2"/>
  <c r="S3007" i="2"/>
  <c r="S3008" i="2"/>
  <c r="S3009" i="2"/>
  <c r="S3010" i="2"/>
  <c r="S3011" i="2"/>
  <c r="S3012" i="2"/>
  <c r="S3013" i="2"/>
  <c r="S3014" i="2"/>
  <c r="S3015" i="2"/>
  <c r="S3016" i="2"/>
  <c r="S3017" i="2"/>
  <c r="S3018" i="2"/>
  <c r="S3019" i="2"/>
  <c r="S3020" i="2"/>
  <c r="S3021" i="2"/>
  <c r="S3022" i="2"/>
  <c r="S3023" i="2"/>
  <c r="S3024" i="2"/>
  <c r="S3025" i="2"/>
  <c r="S3026" i="2"/>
  <c r="S3027" i="2"/>
  <c r="S3028" i="2"/>
  <c r="S3029" i="2"/>
  <c r="S3030" i="2"/>
  <c r="S3031" i="2"/>
  <c r="S3032" i="2"/>
  <c r="S3033" i="2"/>
  <c r="S3034" i="2"/>
  <c r="S3035" i="2"/>
  <c r="S3036" i="2"/>
  <c r="S3037" i="2"/>
  <c r="S3038" i="2"/>
  <c r="S3039" i="2"/>
  <c r="S3040" i="2"/>
  <c r="S3041" i="2"/>
  <c r="S3042" i="2"/>
  <c r="S3043" i="2"/>
  <c r="S3044" i="2"/>
  <c r="S3045" i="2"/>
  <c r="S3046" i="2"/>
  <c r="S3047" i="2"/>
  <c r="S3048" i="2"/>
  <c r="S3049" i="2"/>
  <c r="S3050" i="2"/>
  <c r="S3051" i="2"/>
  <c r="S3052" i="2"/>
  <c r="S3053" i="2"/>
  <c r="S3054" i="2"/>
  <c r="S3055" i="2"/>
  <c r="S3056" i="2"/>
  <c r="S3057" i="2"/>
  <c r="S3058" i="2"/>
  <c r="S3059" i="2"/>
  <c r="S3060" i="2"/>
  <c r="S3061" i="2"/>
  <c r="S3062" i="2"/>
  <c r="S3063" i="2"/>
  <c r="S3064" i="2"/>
  <c r="S3065" i="2"/>
  <c r="S3066" i="2"/>
  <c r="S3067" i="2"/>
  <c r="S3068" i="2"/>
  <c r="S3069" i="2"/>
  <c r="S3070" i="2"/>
  <c r="S3071" i="2"/>
  <c r="S3072" i="2"/>
  <c r="S3073" i="2"/>
  <c r="S3074" i="2"/>
  <c r="S3075" i="2"/>
  <c r="S3076" i="2"/>
  <c r="S3077" i="2"/>
  <c r="S3078" i="2"/>
  <c r="S3079" i="2"/>
  <c r="S3080" i="2"/>
  <c r="S3081" i="2"/>
  <c r="S2" i="2"/>
  <c r="R3081" i="2" a="1"/>
  <c r="R3081" i="2" s="1"/>
  <c r="R3080" i="2" a="1"/>
  <c r="R3080" i="2" s="1"/>
  <c r="R3079" i="2" a="1"/>
  <c r="R3079" i="2" s="1"/>
  <c r="R3078" i="2" a="1"/>
  <c r="R3078" i="2" s="1"/>
  <c r="R3077" i="2" a="1"/>
  <c r="R3077" i="2" s="1"/>
  <c r="R3076" i="2" a="1"/>
  <c r="R3076" i="2" s="1"/>
  <c r="R3075" i="2" a="1"/>
  <c r="R3075" i="2" s="1"/>
  <c r="R3074" i="2" a="1"/>
  <c r="R3074" i="2" s="1"/>
  <c r="R3073" i="2" a="1"/>
  <c r="R3073" i="2" s="1"/>
  <c r="R3072" i="2" a="1"/>
  <c r="R3072" i="2" s="1"/>
  <c r="R3071" i="2" a="1"/>
  <c r="R3071" i="2" s="1"/>
  <c r="R3070" i="2" a="1"/>
  <c r="R3070" i="2" s="1"/>
  <c r="R3069" i="2" a="1"/>
  <c r="R3069" i="2" s="1"/>
  <c r="R3068" i="2" a="1"/>
  <c r="R3068" i="2" s="1"/>
  <c r="R3067" i="2" a="1"/>
  <c r="R3067" i="2" s="1"/>
  <c r="R3066" i="2" a="1"/>
  <c r="R3066" i="2" s="1"/>
  <c r="R3065" i="2" a="1"/>
  <c r="R3065" i="2" s="1"/>
  <c r="R3064" i="2" a="1"/>
  <c r="R3064" i="2" s="1"/>
  <c r="R3063" i="2" a="1"/>
  <c r="R3063" i="2" s="1"/>
  <c r="R3062" i="2" a="1"/>
  <c r="R3062" i="2" s="1"/>
  <c r="R3061" i="2" a="1"/>
  <c r="R3061" i="2" s="1"/>
  <c r="R3060" i="2" a="1"/>
  <c r="R3060" i="2" s="1"/>
  <c r="R3059" i="2" a="1"/>
  <c r="R3059" i="2" s="1"/>
  <c r="R3058" i="2" a="1"/>
  <c r="R3058" i="2" s="1"/>
  <c r="R3057" i="2" a="1"/>
  <c r="R3057" i="2" s="1"/>
  <c r="R3056" i="2" a="1"/>
  <c r="R3056" i="2" s="1"/>
  <c r="R3055" i="2" a="1"/>
  <c r="R3055" i="2" s="1"/>
  <c r="R3054" i="2" a="1"/>
  <c r="R3054" i="2" s="1"/>
  <c r="R3053" i="2" a="1"/>
  <c r="R3053" i="2" s="1"/>
  <c r="R3052" i="2" a="1"/>
  <c r="R3052" i="2" s="1"/>
  <c r="R3051" i="2" a="1"/>
  <c r="R3051" i="2" s="1"/>
  <c r="R3050" i="2" a="1"/>
  <c r="R3050" i="2" s="1"/>
  <c r="R3049" i="2" a="1"/>
  <c r="R3049" i="2" s="1"/>
  <c r="R3048" i="2" a="1"/>
  <c r="R3048" i="2" s="1"/>
  <c r="R3047" i="2" a="1"/>
  <c r="R3047" i="2" s="1"/>
  <c r="R3046" i="2" a="1"/>
  <c r="R3046" i="2" s="1"/>
  <c r="R3045" i="2" a="1"/>
  <c r="R3045" i="2" s="1"/>
  <c r="R3044" i="2" a="1"/>
  <c r="R3044" i="2" s="1"/>
  <c r="R3043" i="2" a="1"/>
  <c r="R3043" i="2" s="1"/>
  <c r="R3042" i="2" a="1"/>
  <c r="R3042" i="2" s="1"/>
  <c r="R3041" i="2" a="1"/>
  <c r="R3041" i="2" s="1"/>
  <c r="R3040" i="2" a="1"/>
  <c r="R3040" i="2" s="1"/>
  <c r="R3039" i="2" a="1"/>
  <c r="R3039" i="2" s="1"/>
  <c r="R3038" i="2" a="1"/>
  <c r="R3038" i="2" s="1"/>
  <c r="R3037" i="2" a="1"/>
  <c r="R3037" i="2" s="1"/>
  <c r="R3036" i="2" a="1"/>
  <c r="R3036" i="2" s="1"/>
  <c r="R3035" i="2" a="1"/>
  <c r="R3035" i="2" s="1"/>
  <c r="R3034" i="2" a="1"/>
  <c r="R3034" i="2" s="1"/>
  <c r="R3033" i="2" a="1"/>
  <c r="R3033" i="2" s="1"/>
  <c r="R3032" i="2" a="1"/>
  <c r="R3032" i="2" s="1"/>
  <c r="R3031" i="2" a="1"/>
  <c r="R3031" i="2" s="1"/>
  <c r="R3030" i="2" a="1"/>
  <c r="R3030" i="2" s="1"/>
  <c r="R3029" i="2" a="1"/>
  <c r="R3029" i="2" s="1"/>
  <c r="R3028" i="2" a="1"/>
  <c r="R3028" i="2" s="1"/>
  <c r="R3027" i="2" a="1"/>
  <c r="R3027" i="2" s="1"/>
  <c r="R3026" i="2" a="1"/>
  <c r="R3026" i="2" s="1"/>
  <c r="R3025" i="2" a="1"/>
  <c r="R3025" i="2" s="1"/>
  <c r="R3024" i="2" a="1"/>
  <c r="R3024" i="2" s="1"/>
  <c r="R3023" i="2" a="1"/>
  <c r="R3023" i="2" s="1"/>
  <c r="R3022" i="2" a="1"/>
  <c r="R3022" i="2" s="1"/>
  <c r="R3021" i="2" a="1"/>
  <c r="R3021" i="2" s="1"/>
  <c r="R3020" i="2" a="1"/>
  <c r="R3020" i="2" s="1"/>
  <c r="R3019" i="2" a="1"/>
  <c r="R3019" i="2" s="1"/>
  <c r="R3018" i="2" a="1"/>
  <c r="R3018" i="2" s="1"/>
  <c r="R3017" i="2" a="1"/>
  <c r="R3017" i="2" s="1"/>
  <c r="R3016" i="2" a="1"/>
  <c r="R3016" i="2" s="1"/>
  <c r="R3015" i="2" a="1"/>
  <c r="R3015" i="2" s="1"/>
  <c r="R3014" i="2" a="1"/>
  <c r="R3014" i="2" s="1"/>
  <c r="R3013" i="2" a="1"/>
  <c r="R3013" i="2" s="1"/>
  <c r="R3012" i="2" a="1"/>
  <c r="R3012" i="2" s="1"/>
  <c r="R3011" i="2" a="1"/>
  <c r="R3011" i="2" s="1"/>
  <c r="R3010" i="2" a="1"/>
  <c r="R3010" i="2" s="1"/>
  <c r="R3009" i="2" a="1"/>
  <c r="R3009" i="2" s="1"/>
  <c r="R3008" i="2" a="1"/>
  <c r="R3008" i="2" s="1"/>
  <c r="R3007" i="2" a="1"/>
  <c r="R3007" i="2" s="1"/>
  <c r="R3006" i="2" a="1"/>
  <c r="R3006" i="2" s="1"/>
  <c r="R3005" i="2" a="1"/>
  <c r="R3005" i="2" s="1"/>
  <c r="R3004" i="2" a="1"/>
  <c r="R3004" i="2" s="1"/>
  <c r="R3003" i="2" a="1"/>
  <c r="R3003" i="2" s="1"/>
  <c r="R3002" i="2" a="1"/>
  <c r="R3002" i="2" s="1"/>
  <c r="R3001" i="2" a="1"/>
  <c r="R3001" i="2" s="1"/>
  <c r="R3000" i="2" a="1"/>
  <c r="R3000" i="2" s="1"/>
  <c r="R2999" i="2" a="1"/>
  <c r="R2999" i="2" s="1"/>
  <c r="R2998" i="2" a="1"/>
  <c r="R2998" i="2" s="1"/>
  <c r="R2997" i="2" a="1"/>
  <c r="R2997" i="2" s="1"/>
  <c r="R2996" i="2" a="1"/>
  <c r="R2996" i="2" s="1"/>
  <c r="R2995" i="2" a="1"/>
  <c r="R2995" i="2" s="1"/>
  <c r="R2994" i="2" a="1"/>
  <c r="R2994" i="2" s="1"/>
  <c r="R2993" i="2" a="1"/>
  <c r="R2993" i="2" s="1"/>
  <c r="R2992" i="2" a="1"/>
  <c r="R2992" i="2" s="1"/>
  <c r="R2991" i="2" a="1"/>
  <c r="R2991" i="2" s="1"/>
  <c r="R2990" i="2" a="1"/>
  <c r="R2990" i="2" s="1"/>
  <c r="R2989" i="2" a="1"/>
  <c r="R2989" i="2" s="1"/>
  <c r="R2988" i="2" a="1"/>
  <c r="R2988" i="2" s="1"/>
  <c r="R2987" i="2" a="1"/>
  <c r="R2987" i="2" s="1"/>
  <c r="R2986" i="2" a="1"/>
  <c r="R2986" i="2" s="1"/>
  <c r="R2985" i="2" a="1"/>
  <c r="R2985" i="2" s="1"/>
  <c r="R2984" i="2" a="1"/>
  <c r="R2984" i="2" s="1"/>
  <c r="R2983" i="2" a="1"/>
  <c r="R2983" i="2" s="1"/>
  <c r="R2982" i="2" a="1"/>
  <c r="R2982" i="2" s="1"/>
  <c r="R2981" i="2" a="1"/>
  <c r="R2981" i="2" s="1"/>
  <c r="R2980" i="2" a="1"/>
  <c r="R2980" i="2" s="1"/>
  <c r="R2979" i="2" a="1"/>
  <c r="R2979" i="2" s="1"/>
  <c r="R2978" i="2" a="1"/>
  <c r="R2978" i="2" s="1"/>
  <c r="R2977" i="2" a="1"/>
  <c r="R2977" i="2" s="1"/>
  <c r="R2976" i="2" a="1"/>
  <c r="R2976" i="2" s="1"/>
  <c r="R2975" i="2" a="1"/>
  <c r="R2975" i="2" s="1"/>
  <c r="R2974" i="2" a="1"/>
  <c r="R2974" i="2" s="1"/>
  <c r="R2973" i="2" a="1"/>
  <c r="R2973" i="2" s="1"/>
  <c r="R2972" i="2" a="1"/>
  <c r="R2972" i="2" s="1"/>
  <c r="R2971" i="2" a="1"/>
  <c r="R2971" i="2" s="1"/>
  <c r="R2970" i="2" a="1"/>
  <c r="R2970" i="2" s="1"/>
  <c r="R2969" i="2" a="1"/>
  <c r="R2969" i="2" s="1"/>
  <c r="R2968" i="2" a="1"/>
  <c r="R2968" i="2" s="1"/>
  <c r="R2967" i="2" a="1"/>
  <c r="R2967" i="2" s="1"/>
  <c r="R2966" i="2" a="1"/>
  <c r="R2966" i="2" s="1"/>
  <c r="R2965" i="2" a="1"/>
  <c r="R2965" i="2" s="1"/>
  <c r="R2964" i="2" a="1"/>
  <c r="R2964" i="2" s="1"/>
  <c r="R2962" i="2" a="1"/>
  <c r="R2962" i="2" s="1"/>
  <c r="R2961" i="2" a="1"/>
  <c r="R2961" i="2" s="1"/>
  <c r="R2960" i="2" a="1"/>
  <c r="R2960" i="2" s="1"/>
  <c r="R2959" i="2" a="1"/>
  <c r="R2959" i="2" s="1"/>
  <c r="R2958" i="2" a="1"/>
  <c r="R2958" i="2" s="1"/>
  <c r="R2957" i="2" a="1"/>
  <c r="R2957" i="2" s="1"/>
  <c r="R2956" i="2" a="1"/>
  <c r="R2956" i="2" s="1"/>
  <c r="R2955" i="2" a="1"/>
  <c r="R2955" i="2" s="1"/>
  <c r="R2954" i="2" a="1"/>
  <c r="R2954" i="2" s="1"/>
  <c r="R2953" i="2" a="1"/>
  <c r="R2953" i="2" s="1"/>
  <c r="R2952" i="2" a="1"/>
  <c r="R2952" i="2" s="1"/>
  <c r="R2951" i="2" a="1"/>
  <c r="R2951" i="2" s="1"/>
  <c r="R2950" i="2" a="1"/>
  <c r="R2950" i="2" s="1"/>
  <c r="R2949" i="2" a="1"/>
  <c r="R2949" i="2" s="1"/>
  <c r="R2948" i="2" a="1"/>
  <c r="R2948" i="2" s="1"/>
  <c r="R2947" i="2" a="1"/>
  <c r="R2947" i="2" s="1"/>
  <c r="R2946" i="2" a="1"/>
  <c r="R2946" i="2" s="1"/>
  <c r="R2945" i="2" a="1"/>
  <c r="R2945" i="2" s="1"/>
  <c r="R2944" i="2"/>
  <c r="R2944" i="2" a="1"/>
  <c r="R2943" i="2" a="1"/>
  <c r="R2943" i="2" s="1"/>
  <c r="R2942" i="2" a="1"/>
  <c r="R2942" i="2" s="1"/>
  <c r="R2941" i="2" a="1"/>
  <c r="R2941" i="2" s="1"/>
  <c r="R2940" i="2" a="1"/>
  <c r="R2940" i="2" s="1"/>
  <c r="R2939" i="2" a="1"/>
  <c r="R2939" i="2" s="1"/>
  <c r="R2938" i="2" a="1"/>
  <c r="R2938" i="2" s="1"/>
  <c r="R2937" i="2" a="1"/>
  <c r="R2937" i="2" s="1"/>
  <c r="R2936" i="2" a="1"/>
  <c r="R2936" i="2" s="1"/>
  <c r="R2935" i="2" a="1"/>
  <c r="R2935" i="2" s="1"/>
  <c r="R2934" i="2" a="1"/>
  <c r="R2934" i="2" s="1"/>
  <c r="R2933" i="2" a="1"/>
  <c r="R2933" i="2" s="1"/>
  <c r="R2932" i="2" a="1"/>
  <c r="R2932" i="2" s="1"/>
  <c r="R2931" i="2" a="1"/>
  <c r="R2931" i="2" s="1"/>
  <c r="R2930" i="2" a="1"/>
  <c r="R2930" i="2" s="1"/>
  <c r="R2929" i="2" a="1"/>
  <c r="R2929" i="2" s="1"/>
  <c r="R2928" i="2" a="1"/>
  <c r="R2928" i="2" s="1"/>
  <c r="R2927" i="2" a="1"/>
  <c r="R2927" i="2" s="1"/>
  <c r="R2926" i="2" a="1"/>
  <c r="R2926" i="2" s="1"/>
  <c r="R2925" i="2" a="1"/>
  <c r="R2925" i="2" s="1"/>
  <c r="R2924" i="2" a="1"/>
  <c r="R2924" i="2" s="1"/>
  <c r="R2923" i="2" a="1"/>
  <c r="R2923" i="2" s="1"/>
  <c r="R2922" i="2" a="1"/>
  <c r="R2922" i="2" s="1"/>
  <c r="R2921" i="2" a="1"/>
  <c r="R2921" i="2" s="1"/>
  <c r="R2920" i="2" a="1"/>
  <c r="R2920" i="2" s="1"/>
  <c r="R2919" i="2" a="1"/>
  <c r="R2919" i="2" s="1"/>
  <c r="R2918" i="2" a="1"/>
  <c r="R2918" i="2" s="1"/>
  <c r="R2917" i="2" a="1"/>
  <c r="R2917" i="2" s="1"/>
  <c r="R2916" i="2" a="1"/>
  <c r="R2916" i="2" s="1"/>
  <c r="R2915" i="2" a="1"/>
  <c r="R2915" i="2" s="1"/>
  <c r="R2914" i="2" a="1"/>
  <c r="R2914" i="2" s="1"/>
  <c r="R2913" i="2" a="1"/>
  <c r="R2913" i="2" s="1"/>
  <c r="R2912" i="2" a="1"/>
  <c r="R2912" i="2" s="1"/>
  <c r="R2911" i="2" a="1"/>
  <c r="R2911" i="2" s="1"/>
  <c r="R2910" i="2" a="1"/>
  <c r="R2910" i="2" s="1"/>
  <c r="R2909" i="2" a="1"/>
  <c r="R2909" i="2" s="1"/>
  <c r="R2908" i="2" a="1"/>
  <c r="R2908" i="2" s="1"/>
  <c r="R2907" i="2" a="1"/>
  <c r="R2907" i="2" s="1"/>
  <c r="R2906" i="2" a="1"/>
  <c r="R2906" i="2" s="1"/>
  <c r="R2905" i="2" a="1"/>
  <c r="R2905" i="2" s="1"/>
  <c r="R2904" i="2" a="1"/>
  <c r="R2904" i="2" s="1"/>
  <c r="R2903" i="2" a="1"/>
  <c r="R2903" i="2" s="1"/>
  <c r="R2902" i="2" a="1"/>
  <c r="R2902" i="2" s="1"/>
  <c r="R2901" i="2" a="1"/>
  <c r="R2901" i="2" s="1"/>
  <c r="R2900" i="2" a="1"/>
  <c r="R2900" i="2" s="1"/>
  <c r="R2899" i="2" a="1"/>
  <c r="R2899" i="2" s="1"/>
  <c r="R2898" i="2" a="1"/>
  <c r="R2898" i="2" s="1"/>
  <c r="R2897" i="2" a="1"/>
  <c r="R2897" i="2" s="1"/>
  <c r="R2896" i="2" a="1"/>
  <c r="R2896" i="2" s="1"/>
  <c r="R2895" i="2" a="1"/>
  <c r="R2895" i="2" s="1"/>
  <c r="R2894" i="2" a="1"/>
  <c r="R2894" i="2" s="1"/>
  <c r="R2893" i="2" a="1"/>
  <c r="R2893" i="2" s="1"/>
  <c r="R2892" i="2"/>
  <c r="R2892" i="2" a="1"/>
  <c r="R2891" i="2" a="1"/>
  <c r="R2891" i="2" s="1"/>
  <c r="R2890" i="2" a="1"/>
  <c r="R2890" i="2" s="1"/>
  <c r="R2889" i="2" a="1"/>
  <c r="R2889" i="2" s="1"/>
  <c r="R2888" i="2"/>
  <c r="R2888" i="2" a="1"/>
  <c r="R2887" i="2" a="1"/>
  <c r="R2887" i="2" s="1"/>
  <c r="R2886" i="2" a="1"/>
  <c r="R2886" i="2" s="1"/>
  <c r="R2885" i="2" a="1"/>
  <c r="R2885" i="2" s="1"/>
  <c r="R2884" i="2"/>
  <c r="R2884" i="2" a="1"/>
  <c r="R2883" i="2" a="1"/>
  <c r="R2883" i="2" s="1"/>
  <c r="R2882" i="2" a="1"/>
  <c r="R2882" i="2" s="1"/>
  <c r="R2881" i="2" a="1"/>
  <c r="R2881" i="2" s="1"/>
  <c r="R2880" i="2" a="1"/>
  <c r="R2880" i="2" s="1"/>
  <c r="R2879" i="2" a="1"/>
  <c r="R2879" i="2" s="1"/>
  <c r="R2878" i="2" a="1"/>
  <c r="R2878" i="2" s="1"/>
  <c r="R2877" i="2" a="1"/>
  <c r="R2877" i="2" s="1"/>
  <c r="R2876" i="2" a="1"/>
  <c r="R2876" i="2" s="1"/>
  <c r="R2875" i="2" a="1"/>
  <c r="R2875" i="2" s="1"/>
  <c r="R2874" i="2" a="1"/>
  <c r="R2874" i="2" s="1"/>
  <c r="R2873" i="2" a="1"/>
  <c r="R2873" i="2" s="1"/>
  <c r="R2872" i="2" a="1"/>
  <c r="R2872" i="2" s="1"/>
  <c r="R2871" i="2" a="1"/>
  <c r="R2871" i="2" s="1"/>
  <c r="R2870" i="2" a="1"/>
  <c r="R2870" i="2" s="1"/>
  <c r="R2869" i="2" a="1"/>
  <c r="R2869" i="2" s="1"/>
  <c r="R2868" i="2" a="1"/>
  <c r="R2868" i="2" s="1"/>
  <c r="R2867" i="2" a="1"/>
  <c r="R2867" i="2" s="1"/>
  <c r="R2866" i="2" a="1"/>
  <c r="R2866" i="2" s="1"/>
  <c r="R2865" i="2" a="1"/>
  <c r="R2865" i="2" s="1"/>
  <c r="R2864" i="2" a="1"/>
  <c r="R2864" i="2" s="1"/>
  <c r="R2863" i="2" a="1"/>
  <c r="R2863" i="2" s="1"/>
  <c r="R2862" i="2" a="1"/>
  <c r="R2862" i="2" s="1"/>
  <c r="R2861" i="2" a="1"/>
  <c r="R2861" i="2" s="1"/>
  <c r="R2860" i="2" a="1"/>
  <c r="R2860" i="2" s="1"/>
  <c r="R2859" i="2" a="1"/>
  <c r="R2859" i="2" s="1"/>
  <c r="R2858" i="2" a="1"/>
  <c r="R2858" i="2" s="1"/>
  <c r="R2857" i="2" a="1"/>
  <c r="R2857" i="2" s="1"/>
  <c r="R2856" i="2" a="1"/>
  <c r="R2856" i="2" s="1"/>
  <c r="R2855" i="2" a="1"/>
  <c r="R2855" i="2" s="1"/>
  <c r="R2854" i="2" a="1"/>
  <c r="R2854" i="2" s="1"/>
  <c r="R2853" i="2" a="1"/>
  <c r="R2853" i="2" s="1"/>
  <c r="R2852" i="2" a="1"/>
  <c r="R2852" i="2" s="1"/>
  <c r="R2851" i="2" a="1"/>
  <c r="R2851" i="2" s="1"/>
  <c r="R2850" i="2" a="1"/>
  <c r="R2850" i="2" s="1"/>
  <c r="R2849" i="2" a="1"/>
  <c r="R2849" i="2" s="1"/>
  <c r="R2848" i="2" a="1"/>
  <c r="R2848" i="2" s="1"/>
  <c r="R2847" i="2" a="1"/>
  <c r="R2847" i="2" s="1"/>
  <c r="R2846" i="2" a="1"/>
  <c r="R2846" i="2" s="1"/>
  <c r="R2845" i="2" a="1"/>
  <c r="R2845" i="2" s="1"/>
  <c r="R2844" i="2" a="1"/>
  <c r="R2844" i="2" s="1"/>
  <c r="R2843" i="2" a="1"/>
  <c r="R2843" i="2" s="1"/>
  <c r="R2842" i="2" a="1"/>
  <c r="R2842" i="2" s="1"/>
  <c r="R2841" i="2" a="1"/>
  <c r="R2841" i="2" s="1"/>
  <c r="R2840" i="2" a="1"/>
  <c r="R2840" i="2" s="1"/>
  <c r="R2839" i="2" a="1"/>
  <c r="R2839" i="2" s="1"/>
  <c r="R2838" i="2" a="1"/>
  <c r="R2838" i="2" s="1"/>
  <c r="R2837" i="2" a="1"/>
  <c r="R2837" i="2" s="1"/>
  <c r="R2836" i="2" a="1"/>
  <c r="R2836" i="2" s="1"/>
  <c r="R2835" i="2" a="1"/>
  <c r="R2835" i="2" s="1"/>
  <c r="R2834" i="2" a="1"/>
  <c r="R2834" i="2" s="1"/>
  <c r="R2833" i="2" a="1"/>
  <c r="R2833" i="2" s="1"/>
  <c r="R2832" i="2" a="1"/>
  <c r="R2832" i="2" s="1"/>
  <c r="R2831" i="2" a="1"/>
  <c r="R2831" i="2" s="1"/>
  <c r="R2830" i="2" a="1"/>
  <c r="R2830" i="2" s="1"/>
  <c r="R2829" i="2" a="1"/>
  <c r="R2829" i="2" s="1"/>
  <c r="R2828" i="2" a="1"/>
  <c r="R2828" i="2" s="1"/>
  <c r="R2827" i="2" a="1"/>
  <c r="R2827" i="2" s="1"/>
  <c r="R2826" i="2" a="1"/>
  <c r="R2826" i="2" s="1"/>
  <c r="R2825" i="2" a="1"/>
  <c r="R2825" i="2" s="1"/>
  <c r="R2824" i="2" a="1"/>
  <c r="R2824" i="2" s="1"/>
  <c r="R2823" i="2" a="1"/>
  <c r="R2823" i="2" s="1"/>
  <c r="R2822" i="2" a="1"/>
  <c r="R2822" i="2" s="1"/>
  <c r="R2821" i="2" a="1"/>
  <c r="R2821" i="2" s="1"/>
  <c r="R2820" i="2" a="1"/>
  <c r="R2820" i="2" s="1"/>
  <c r="R2819" i="2" a="1"/>
  <c r="R2819" i="2" s="1"/>
  <c r="R2818" i="2" a="1"/>
  <c r="R2818" i="2" s="1"/>
  <c r="R2817" i="2" a="1"/>
  <c r="R2817" i="2" s="1"/>
  <c r="R2816" i="2" a="1"/>
  <c r="R2816" i="2" s="1"/>
  <c r="R2815" i="2" a="1"/>
  <c r="R2815" i="2" s="1"/>
  <c r="R2814" i="2" a="1"/>
  <c r="R2814" i="2" s="1"/>
  <c r="R2813" i="2" a="1"/>
  <c r="R2813" i="2" s="1"/>
  <c r="R2812" i="2" a="1"/>
  <c r="R2812" i="2" s="1"/>
  <c r="R2811" i="2" a="1"/>
  <c r="R2811" i="2" s="1"/>
  <c r="R2810" i="2" a="1"/>
  <c r="R2810" i="2" s="1"/>
  <c r="R2809" i="2" a="1"/>
  <c r="R2809" i="2" s="1"/>
  <c r="R2808" i="2" a="1"/>
  <c r="R2808" i="2" s="1"/>
  <c r="R2807" i="2" a="1"/>
  <c r="R2807" i="2" s="1"/>
  <c r="R2806" i="2" a="1"/>
  <c r="R2806" i="2" s="1"/>
  <c r="R2805" i="2" a="1"/>
  <c r="R2805" i="2" s="1"/>
  <c r="R2804" i="2" a="1"/>
  <c r="R2804" i="2" s="1"/>
  <c r="R2803" i="2" a="1"/>
  <c r="R2803" i="2" s="1"/>
  <c r="R2802" i="2" a="1"/>
  <c r="R2802" i="2" s="1"/>
  <c r="R2801" i="2" a="1"/>
  <c r="R2801" i="2" s="1"/>
  <c r="R2800" i="2" a="1"/>
  <c r="R2800" i="2" s="1"/>
  <c r="R2799" i="2" a="1"/>
  <c r="R2799" i="2" s="1"/>
  <c r="R2798" i="2" a="1"/>
  <c r="R2798" i="2" s="1"/>
  <c r="R2797" i="2" a="1"/>
  <c r="R2797" i="2" s="1"/>
  <c r="R2796" i="2" a="1"/>
  <c r="R2796" i="2" s="1"/>
  <c r="R2795" i="2" a="1"/>
  <c r="R2795" i="2" s="1"/>
  <c r="R2794" i="2" a="1"/>
  <c r="R2794" i="2" s="1"/>
  <c r="R2793" i="2" a="1"/>
  <c r="R2793" i="2" s="1"/>
  <c r="R2792" i="2" a="1"/>
  <c r="R2792" i="2" s="1"/>
  <c r="R2791" i="2" a="1"/>
  <c r="R2791" i="2" s="1"/>
  <c r="R2790" i="2" a="1"/>
  <c r="R2790" i="2" s="1"/>
  <c r="R2789" i="2" a="1"/>
  <c r="R2789" i="2" s="1"/>
  <c r="R2788" i="2" a="1"/>
  <c r="R2788" i="2" s="1"/>
  <c r="R2787" i="2" a="1"/>
  <c r="R2787" i="2" s="1"/>
  <c r="R2786" i="2" a="1"/>
  <c r="R2786" i="2" s="1"/>
  <c r="R2785" i="2" a="1"/>
  <c r="R2785" i="2" s="1"/>
  <c r="R2784" i="2" a="1"/>
  <c r="R2784" i="2" s="1"/>
  <c r="R2783" i="2" a="1"/>
  <c r="R2783" i="2" s="1"/>
  <c r="R2782" i="2" a="1"/>
  <c r="R2782" i="2" s="1"/>
  <c r="R2781" i="2" a="1"/>
  <c r="R2781" i="2" s="1"/>
  <c r="R2780" i="2" a="1"/>
  <c r="R2780" i="2" s="1"/>
  <c r="R2779" i="2" a="1"/>
  <c r="R2779" i="2" s="1"/>
  <c r="R2778" i="2" a="1"/>
  <c r="R2778" i="2" s="1"/>
  <c r="R2777" i="2" a="1"/>
  <c r="R2777" i="2" s="1"/>
  <c r="R2776" i="2" a="1"/>
  <c r="R2776" i="2" s="1"/>
  <c r="R2775" i="2" a="1"/>
  <c r="R2775" i="2" s="1"/>
  <c r="R2774" i="2" a="1"/>
  <c r="R2774" i="2" s="1"/>
  <c r="R2773" i="2" a="1"/>
  <c r="R2773" i="2" s="1"/>
  <c r="R2772" i="2" a="1"/>
  <c r="R2772" i="2" s="1"/>
  <c r="R2771" i="2" a="1"/>
  <c r="R2771" i="2" s="1"/>
  <c r="R2770" i="2" a="1"/>
  <c r="R2770" i="2" s="1"/>
  <c r="R2769" i="2" a="1"/>
  <c r="R2769" i="2" s="1"/>
  <c r="R2768" i="2" a="1"/>
  <c r="R2768" i="2" s="1"/>
  <c r="R2767" i="2" a="1"/>
  <c r="R2767" i="2" s="1"/>
  <c r="R2766" i="2" a="1"/>
  <c r="R2766" i="2" s="1"/>
  <c r="R2765" i="2" a="1"/>
  <c r="R2765" i="2" s="1"/>
  <c r="R2764" i="2" a="1"/>
  <c r="R2764" i="2" s="1"/>
  <c r="R2763" i="2" a="1"/>
  <c r="R2763" i="2" s="1"/>
  <c r="R2762" i="2" a="1"/>
  <c r="R2762" i="2" s="1"/>
  <c r="R2761" i="2" a="1"/>
  <c r="R2761" i="2" s="1"/>
  <c r="R2760" i="2" a="1"/>
  <c r="R2760" i="2" s="1"/>
  <c r="R2759" i="2" a="1"/>
  <c r="R2759" i="2" s="1"/>
  <c r="R2758" i="2" a="1"/>
  <c r="R2758" i="2" s="1"/>
  <c r="R2757" i="2" a="1"/>
  <c r="R2757" i="2" s="1"/>
  <c r="R2756" i="2" a="1"/>
  <c r="R2756" i="2" s="1"/>
  <c r="R2755" i="2" a="1"/>
  <c r="R2755" i="2" s="1"/>
  <c r="R2754" i="2" a="1"/>
  <c r="R2754" i="2" s="1"/>
  <c r="R2753" i="2" a="1"/>
  <c r="R2753" i="2" s="1"/>
  <c r="R2752" i="2" a="1"/>
  <c r="R2752" i="2" s="1"/>
  <c r="R2751" i="2" a="1"/>
  <c r="R2751" i="2" s="1"/>
  <c r="R2750" i="2" a="1"/>
  <c r="R2750" i="2" s="1"/>
  <c r="R2749" i="2" a="1"/>
  <c r="R2749" i="2" s="1"/>
  <c r="R2748" i="2" a="1"/>
  <c r="R2748" i="2" s="1"/>
  <c r="R2747" i="2" a="1"/>
  <c r="R2747" i="2" s="1"/>
  <c r="R2746" i="2" a="1"/>
  <c r="R2746" i="2" s="1"/>
  <c r="R2745" i="2" a="1"/>
  <c r="R2745" i="2" s="1"/>
  <c r="R2744" i="2" a="1"/>
  <c r="R2744" i="2" s="1"/>
  <c r="R2743" i="2" a="1"/>
  <c r="R2743" i="2" s="1"/>
  <c r="R2742" i="2" a="1"/>
  <c r="R2742" i="2" s="1"/>
  <c r="R2741" i="2" a="1"/>
  <c r="R2741" i="2" s="1"/>
  <c r="R2740" i="2" a="1"/>
  <c r="R2740" i="2" s="1"/>
  <c r="R2739" i="2" a="1"/>
  <c r="R2739" i="2" s="1"/>
  <c r="R2738" i="2" a="1"/>
  <c r="R2738" i="2" s="1"/>
  <c r="R2737" i="2" a="1"/>
  <c r="R2737" i="2" s="1"/>
  <c r="R2736" i="2" a="1"/>
  <c r="R2736" i="2" s="1"/>
  <c r="R2735" i="2" a="1"/>
  <c r="R2735" i="2" s="1"/>
  <c r="R2734" i="2" a="1"/>
  <c r="R2734" i="2" s="1"/>
  <c r="R2733" i="2" a="1"/>
  <c r="R2733" i="2" s="1"/>
  <c r="R2732" i="2" a="1"/>
  <c r="R2732" i="2" s="1"/>
  <c r="R2731" i="2" a="1"/>
  <c r="R2731" i="2" s="1"/>
  <c r="R2730" i="2" a="1"/>
  <c r="R2730" i="2" s="1"/>
  <c r="R2729" i="2" a="1"/>
  <c r="R2729" i="2" s="1"/>
  <c r="R2728" i="2" a="1"/>
  <c r="R2728" i="2" s="1"/>
  <c r="R2727" i="2" a="1"/>
  <c r="R2727" i="2" s="1"/>
  <c r="R2726" i="2" a="1"/>
  <c r="R2726" i="2" s="1"/>
  <c r="R2725" i="2" a="1"/>
  <c r="R2725" i="2" s="1"/>
  <c r="R2724" i="2" a="1"/>
  <c r="R2724" i="2" s="1"/>
  <c r="R2723" i="2" a="1"/>
  <c r="R2723" i="2" s="1"/>
  <c r="R2722" i="2" a="1"/>
  <c r="R2722" i="2" s="1"/>
  <c r="R2721" i="2" a="1"/>
  <c r="R2721" i="2" s="1"/>
  <c r="R2720" i="2" a="1"/>
  <c r="R2720" i="2" s="1"/>
  <c r="R2719" i="2" a="1"/>
  <c r="R2719" i="2" s="1"/>
  <c r="R2718" i="2" a="1"/>
  <c r="R2718" i="2" s="1"/>
  <c r="R2717" i="2" a="1"/>
  <c r="R2717" i="2" s="1"/>
  <c r="R2716" i="2" a="1"/>
  <c r="R2716" i="2" s="1"/>
  <c r="R2715" i="2" a="1"/>
  <c r="R2715" i="2" s="1"/>
  <c r="R2714" i="2" a="1"/>
  <c r="R2714" i="2" s="1"/>
  <c r="R2713" i="2" a="1"/>
  <c r="R2713" i="2" s="1"/>
  <c r="R2712" i="2" a="1"/>
  <c r="R2712" i="2" s="1"/>
  <c r="R2711" i="2" a="1"/>
  <c r="R2711" i="2" s="1"/>
  <c r="R2710" i="2" a="1"/>
  <c r="R2710" i="2" s="1"/>
  <c r="R2709" i="2" a="1"/>
  <c r="R2709" i="2" s="1"/>
  <c r="R2708" i="2" a="1"/>
  <c r="R2708" i="2" s="1"/>
  <c r="R2707" i="2" a="1"/>
  <c r="R2707" i="2" s="1"/>
  <c r="R2706" i="2" a="1"/>
  <c r="R2706" i="2" s="1"/>
  <c r="R2705" i="2" a="1"/>
  <c r="R2705" i="2" s="1"/>
  <c r="R2704" i="2" a="1"/>
  <c r="R2704" i="2" s="1"/>
  <c r="R2703" i="2" a="1"/>
  <c r="R2703" i="2" s="1"/>
  <c r="R2702" i="2" a="1"/>
  <c r="R2702" i="2" s="1"/>
  <c r="R2701" i="2" a="1"/>
  <c r="R2701" i="2" s="1"/>
  <c r="R2700" i="2" a="1"/>
  <c r="R2700" i="2" s="1"/>
  <c r="R2699" i="2" a="1"/>
  <c r="R2699" i="2" s="1"/>
  <c r="R2698" i="2" a="1"/>
  <c r="R2698" i="2" s="1"/>
  <c r="R2697" i="2" a="1"/>
  <c r="R2697" i="2" s="1"/>
  <c r="R2696" i="2" a="1"/>
  <c r="R2696" i="2" s="1"/>
  <c r="R2695" i="2" a="1"/>
  <c r="R2695" i="2" s="1"/>
  <c r="R2694" i="2" a="1"/>
  <c r="R2694" i="2" s="1"/>
  <c r="R2693" i="2" a="1"/>
  <c r="R2693" i="2" s="1"/>
  <c r="R2692" i="2" a="1"/>
  <c r="R2692" i="2" s="1"/>
  <c r="R2691" i="2" a="1"/>
  <c r="R2691" i="2" s="1"/>
  <c r="R2690" i="2" a="1"/>
  <c r="R2690" i="2" s="1"/>
  <c r="R2689" i="2" a="1"/>
  <c r="R2689" i="2" s="1"/>
  <c r="R2688" i="2" a="1"/>
  <c r="R2688" i="2" s="1"/>
  <c r="R2687" i="2" a="1"/>
  <c r="R2687" i="2" s="1"/>
  <c r="R2686" i="2" a="1"/>
  <c r="R2686" i="2" s="1"/>
  <c r="R2685" i="2" a="1"/>
  <c r="R2685" i="2" s="1"/>
  <c r="R2684" i="2" a="1"/>
  <c r="R2684" i="2" s="1"/>
  <c r="R2683" i="2" a="1"/>
  <c r="R2683" i="2" s="1"/>
  <c r="R2682" i="2" a="1"/>
  <c r="R2682" i="2" s="1"/>
  <c r="R2681" i="2" a="1"/>
  <c r="R2681" i="2" s="1"/>
  <c r="R2680" i="2" a="1"/>
  <c r="R2680" i="2" s="1"/>
  <c r="R2679" i="2" a="1"/>
  <c r="R2679" i="2" s="1"/>
  <c r="R2678" i="2" a="1"/>
  <c r="R2678" i="2" s="1"/>
  <c r="R2677" i="2" a="1"/>
  <c r="R2677" i="2" s="1"/>
  <c r="R2676" i="2" a="1"/>
  <c r="R2676" i="2" s="1"/>
  <c r="R2675" i="2" a="1"/>
  <c r="R2675" i="2" s="1"/>
  <c r="R2674" i="2" a="1"/>
  <c r="R2674" i="2" s="1"/>
  <c r="R2673" i="2" a="1"/>
  <c r="R2673" i="2" s="1"/>
  <c r="R2672" i="2" a="1"/>
  <c r="R2672" i="2" s="1"/>
  <c r="R2671" i="2" a="1"/>
  <c r="R2671" i="2" s="1"/>
  <c r="R2670" i="2" a="1"/>
  <c r="R2670" i="2" s="1"/>
  <c r="R2669" i="2" a="1"/>
  <c r="R2669" i="2" s="1"/>
  <c r="R2668" i="2" a="1"/>
  <c r="R2668" i="2" s="1"/>
  <c r="R2667" i="2" a="1"/>
  <c r="R2667" i="2" s="1"/>
  <c r="R2666" i="2" a="1"/>
  <c r="R2666" i="2" s="1"/>
  <c r="R2665" i="2" a="1"/>
  <c r="R2665" i="2" s="1"/>
  <c r="R2664" i="2" a="1"/>
  <c r="R2664" i="2" s="1"/>
  <c r="R2663" i="2" a="1"/>
  <c r="R2663" i="2" s="1"/>
  <c r="R2662" i="2" a="1"/>
  <c r="R2662" i="2" s="1"/>
  <c r="R2661" i="2" a="1"/>
  <c r="R2661" i="2" s="1"/>
  <c r="R2660" i="2" a="1"/>
  <c r="R2660" i="2" s="1"/>
  <c r="R2659" i="2" a="1"/>
  <c r="R2659" i="2" s="1"/>
  <c r="R2658" i="2" a="1"/>
  <c r="R2658" i="2" s="1"/>
  <c r="R2657" i="2" a="1"/>
  <c r="R2657" i="2" s="1"/>
  <c r="R2656" i="2" a="1"/>
  <c r="R2656" i="2" s="1"/>
  <c r="R2655" i="2" a="1"/>
  <c r="R2655" i="2" s="1"/>
  <c r="R2654" i="2" a="1"/>
  <c r="R2654" i="2" s="1"/>
  <c r="R2653" i="2" a="1"/>
  <c r="R2653" i="2" s="1"/>
  <c r="R2652" i="2" a="1"/>
  <c r="R2652" i="2" s="1"/>
  <c r="R2651" i="2" a="1"/>
  <c r="R2651" i="2" s="1"/>
  <c r="R2650" i="2" a="1"/>
  <c r="R2650" i="2" s="1"/>
  <c r="R2649" i="2" a="1"/>
  <c r="R2649" i="2" s="1"/>
  <c r="R2648" i="2" a="1"/>
  <c r="R2648" i="2" s="1"/>
  <c r="R2647" i="2" a="1"/>
  <c r="R2647" i="2" s="1"/>
  <c r="R2646" i="2" a="1"/>
  <c r="R2646" i="2" s="1"/>
  <c r="R2645" i="2" a="1"/>
  <c r="R2645" i="2" s="1"/>
  <c r="R2644" i="2" a="1"/>
  <c r="R2644" i="2" s="1"/>
  <c r="R2643" i="2" a="1"/>
  <c r="R2643" i="2" s="1"/>
  <c r="R2642" i="2" a="1"/>
  <c r="R2642" i="2" s="1"/>
  <c r="R2641" i="2" a="1"/>
  <c r="R2641" i="2" s="1"/>
  <c r="R2640" i="2" a="1"/>
  <c r="R2640" i="2" s="1"/>
  <c r="R2639" i="2" a="1"/>
  <c r="R2639" i="2" s="1"/>
  <c r="R2638" i="2" a="1"/>
  <c r="R2638" i="2" s="1"/>
  <c r="R2637" i="2" a="1"/>
  <c r="R2637" i="2" s="1"/>
  <c r="R2636" i="2" a="1"/>
  <c r="R2636" i="2" s="1"/>
  <c r="R2635" i="2" a="1"/>
  <c r="R2635" i="2" s="1"/>
  <c r="R2634" i="2" a="1"/>
  <c r="R2634" i="2" s="1"/>
  <c r="R2633" i="2" a="1"/>
  <c r="R2633" i="2" s="1"/>
  <c r="R2632" i="2" a="1"/>
  <c r="R2632" i="2" s="1"/>
  <c r="R2631" i="2" a="1"/>
  <c r="R2631" i="2" s="1"/>
  <c r="R2630" i="2" a="1"/>
  <c r="R2630" i="2" s="1"/>
  <c r="R2629" i="2" a="1"/>
  <c r="R2629" i="2" s="1"/>
  <c r="R2628" i="2" a="1"/>
  <c r="R2628" i="2" s="1"/>
  <c r="R2627" i="2" a="1"/>
  <c r="R2627" i="2" s="1"/>
  <c r="R2626" i="2" a="1"/>
  <c r="R2626" i="2" s="1"/>
  <c r="R2625" i="2" a="1"/>
  <c r="R2625" i="2" s="1"/>
  <c r="R2624" i="2" a="1"/>
  <c r="R2624" i="2" s="1"/>
  <c r="R2623" i="2" a="1"/>
  <c r="R2623" i="2" s="1"/>
  <c r="R2622" i="2" a="1"/>
  <c r="R2622" i="2" s="1"/>
  <c r="R2621" i="2" a="1"/>
  <c r="R2621" i="2" s="1"/>
  <c r="R2620" i="2" a="1"/>
  <c r="R2620" i="2" s="1"/>
  <c r="R2619" i="2" a="1"/>
  <c r="R2619" i="2" s="1"/>
  <c r="R2618" i="2" a="1"/>
  <c r="R2618" i="2" s="1"/>
  <c r="R2617" i="2" a="1"/>
  <c r="R2617" i="2" s="1"/>
  <c r="R2616" i="2" a="1"/>
  <c r="R2616" i="2" s="1"/>
  <c r="R2615" i="2" a="1"/>
  <c r="R2615" i="2" s="1"/>
  <c r="R2614" i="2" a="1"/>
  <c r="R2614" i="2" s="1"/>
  <c r="R2613" i="2" a="1"/>
  <c r="R2613" i="2" s="1"/>
  <c r="R2612" i="2" a="1"/>
  <c r="R2612" i="2" s="1"/>
  <c r="R2611" i="2" a="1"/>
  <c r="R2611" i="2" s="1"/>
  <c r="R2610" i="2" a="1"/>
  <c r="R2610" i="2" s="1"/>
  <c r="R2609" i="2" a="1"/>
  <c r="R2609" i="2" s="1"/>
  <c r="R2608" i="2" a="1"/>
  <c r="R2608" i="2" s="1"/>
  <c r="R2607" i="2" a="1"/>
  <c r="R2607" i="2" s="1"/>
  <c r="R2606" i="2" a="1"/>
  <c r="R2606" i="2" s="1"/>
  <c r="R2605" i="2" a="1"/>
  <c r="R2605" i="2" s="1"/>
  <c r="R2604" i="2" a="1"/>
  <c r="R2604" i="2" s="1"/>
  <c r="R2603" i="2" a="1"/>
  <c r="R2603" i="2" s="1"/>
  <c r="R2602" i="2" a="1"/>
  <c r="R2602" i="2" s="1"/>
  <c r="R2601" i="2" a="1"/>
  <c r="R2601" i="2" s="1"/>
  <c r="R2600" i="2" a="1"/>
  <c r="R2600" i="2" s="1"/>
  <c r="R2599" i="2" a="1"/>
  <c r="R2599" i="2" s="1"/>
  <c r="R2598" i="2" a="1"/>
  <c r="R2598" i="2" s="1"/>
  <c r="R2597" i="2" a="1"/>
  <c r="R2597" i="2" s="1"/>
  <c r="R2596" i="2" a="1"/>
  <c r="R2596" i="2" s="1"/>
  <c r="R2595" i="2" a="1"/>
  <c r="R2595" i="2" s="1"/>
  <c r="R2594" i="2" a="1"/>
  <c r="R2594" i="2" s="1"/>
  <c r="R2593" i="2" a="1"/>
  <c r="R2593" i="2" s="1"/>
  <c r="R2592" i="2" a="1"/>
  <c r="R2592" i="2" s="1"/>
  <c r="R2591" i="2" a="1"/>
  <c r="R2591" i="2" s="1"/>
  <c r="R2590" i="2" a="1"/>
  <c r="R2590" i="2" s="1"/>
  <c r="R2589" i="2" a="1"/>
  <c r="R2589" i="2" s="1"/>
  <c r="R2588" i="2" a="1"/>
  <c r="R2588" i="2" s="1"/>
  <c r="R2587" i="2" a="1"/>
  <c r="R2587" i="2" s="1"/>
  <c r="R2586" i="2" a="1"/>
  <c r="R2586" i="2" s="1"/>
  <c r="R2585" i="2" a="1"/>
  <c r="R2585" i="2" s="1"/>
  <c r="R2584" i="2" a="1"/>
  <c r="R2584" i="2" s="1"/>
  <c r="R2583" i="2" a="1"/>
  <c r="R2583" i="2" s="1"/>
  <c r="R2582" i="2" a="1"/>
  <c r="R2582" i="2" s="1"/>
  <c r="R2581" i="2" a="1"/>
  <c r="R2581" i="2" s="1"/>
  <c r="R2580" i="2" a="1"/>
  <c r="R2580" i="2" s="1"/>
  <c r="R2579" i="2" a="1"/>
  <c r="R2579" i="2" s="1"/>
  <c r="R2578" i="2" a="1"/>
  <c r="R2578" i="2" s="1"/>
  <c r="R2577" i="2" a="1"/>
  <c r="R2577" i="2" s="1"/>
  <c r="R2576" i="2" a="1"/>
  <c r="R2576" i="2" s="1"/>
  <c r="R2575" i="2" a="1"/>
  <c r="R2575" i="2" s="1"/>
  <c r="R2574" i="2" a="1"/>
  <c r="R2574" i="2" s="1"/>
  <c r="R2573" i="2" a="1"/>
  <c r="R2573" i="2" s="1"/>
  <c r="R2572" i="2" a="1"/>
  <c r="R2572" i="2" s="1"/>
  <c r="R2571" i="2" a="1"/>
  <c r="R2571" i="2" s="1"/>
  <c r="R2570" i="2" a="1"/>
  <c r="R2570" i="2" s="1"/>
  <c r="R2569" i="2" a="1"/>
  <c r="R2569" i="2" s="1"/>
  <c r="R2568" i="2" a="1"/>
  <c r="R2568" i="2" s="1"/>
  <c r="R2567" i="2" a="1"/>
  <c r="R2567" i="2" s="1"/>
  <c r="R2566" i="2" a="1"/>
  <c r="R2566" i="2" s="1"/>
  <c r="R2565" i="2" a="1"/>
  <c r="R2565" i="2" s="1"/>
  <c r="R2564" i="2" a="1"/>
  <c r="R2564" i="2" s="1"/>
  <c r="R2563" i="2" a="1"/>
  <c r="R2563" i="2" s="1"/>
  <c r="R2562" i="2" a="1"/>
  <c r="R2562" i="2" s="1"/>
  <c r="R2561" i="2" a="1"/>
  <c r="R2561" i="2" s="1"/>
  <c r="R2560" i="2" a="1"/>
  <c r="R2560" i="2" s="1"/>
  <c r="R2559" i="2" a="1"/>
  <c r="R2559" i="2" s="1"/>
  <c r="R2558" i="2" a="1"/>
  <c r="R2558" i="2" s="1"/>
  <c r="R2557" i="2" a="1"/>
  <c r="R2557" i="2" s="1"/>
  <c r="R2556" i="2" a="1"/>
  <c r="R2556" i="2" s="1"/>
  <c r="R2555" i="2" a="1"/>
  <c r="R2555" i="2" s="1"/>
  <c r="R2554" i="2" a="1"/>
  <c r="R2554" i="2" s="1"/>
  <c r="R2553" i="2" a="1"/>
  <c r="R2553" i="2" s="1"/>
  <c r="R2552" i="2" a="1"/>
  <c r="R2552" i="2" s="1"/>
  <c r="R2551" i="2" a="1"/>
  <c r="R2551" i="2" s="1"/>
  <c r="R2550" i="2" a="1"/>
  <c r="R2550" i="2" s="1"/>
  <c r="R2549" i="2" a="1"/>
  <c r="R2549" i="2" s="1"/>
  <c r="R2548" i="2" a="1"/>
  <c r="R2548" i="2" s="1"/>
  <c r="R2547" i="2" a="1"/>
  <c r="R2547" i="2" s="1"/>
  <c r="R2546" i="2" a="1"/>
  <c r="R2546" i="2" s="1"/>
  <c r="R2545" i="2" a="1"/>
  <c r="R2545" i="2" s="1"/>
  <c r="R2544" i="2" a="1"/>
  <c r="R2544" i="2" s="1"/>
  <c r="R2543" i="2" a="1"/>
  <c r="R2543" i="2" s="1"/>
  <c r="R2542" i="2" a="1"/>
  <c r="R2542" i="2" s="1"/>
  <c r="R2541" i="2" a="1"/>
  <c r="R2541" i="2" s="1"/>
  <c r="R2540" i="2" a="1"/>
  <c r="R2540" i="2" s="1"/>
  <c r="R2539" i="2" a="1"/>
  <c r="R2539" i="2" s="1"/>
  <c r="R2538" i="2" a="1"/>
  <c r="R2538" i="2" s="1"/>
  <c r="R2537" i="2" a="1"/>
  <c r="R2537" i="2" s="1"/>
  <c r="R2536" i="2" a="1"/>
  <c r="R2536" i="2" s="1"/>
  <c r="R2535" i="2" a="1"/>
  <c r="R2535" i="2" s="1"/>
  <c r="R2534" i="2" a="1"/>
  <c r="R2534" i="2" s="1"/>
  <c r="R2533" i="2" a="1"/>
  <c r="R2533" i="2" s="1"/>
  <c r="R2532" i="2" a="1"/>
  <c r="R2532" i="2" s="1"/>
  <c r="R2531" i="2" a="1"/>
  <c r="R2531" i="2" s="1"/>
  <c r="R2530" i="2" a="1"/>
  <c r="R2530" i="2" s="1"/>
  <c r="R2529" i="2" a="1"/>
  <c r="R2529" i="2" s="1"/>
  <c r="R2528" i="2" a="1"/>
  <c r="R2528" i="2" s="1"/>
  <c r="R2527" i="2" a="1"/>
  <c r="R2527" i="2" s="1"/>
  <c r="R2526" i="2" a="1"/>
  <c r="R2526" i="2" s="1"/>
  <c r="R2525" i="2" a="1"/>
  <c r="R2525" i="2" s="1"/>
  <c r="R2524" i="2" a="1"/>
  <c r="R2524" i="2" s="1"/>
  <c r="R2523" i="2" a="1"/>
  <c r="R2523" i="2" s="1"/>
  <c r="R2522" i="2" a="1"/>
  <c r="R2522" i="2" s="1"/>
  <c r="R2521" i="2" a="1"/>
  <c r="R2521" i="2" s="1"/>
  <c r="R2520" i="2" a="1"/>
  <c r="R2520" i="2" s="1"/>
  <c r="R2519" i="2" a="1"/>
  <c r="R2519" i="2" s="1"/>
  <c r="R2518" i="2" a="1"/>
  <c r="R2518" i="2" s="1"/>
  <c r="R2517" i="2" a="1"/>
  <c r="R2517" i="2" s="1"/>
  <c r="R2516" i="2" a="1"/>
  <c r="R2516" i="2" s="1"/>
  <c r="R2515" i="2" a="1"/>
  <c r="R2515" i="2" s="1"/>
  <c r="R2514" i="2" a="1"/>
  <c r="R2514" i="2" s="1"/>
  <c r="R2513" i="2" a="1"/>
  <c r="R2513" i="2" s="1"/>
  <c r="R2512" i="2" a="1"/>
  <c r="R2512" i="2" s="1"/>
  <c r="R2511" i="2" a="1"/>
  <c r="R2511" i="2" s="1"/>
  <c r="R2510" i="2" a="1"/>
  <c r="R2510" i="2" s="1"/>
  <c r="R2509" i="2" a="1"/>
  <c r="R2509" i="2" s="1"/>
  <c r="R2508" i="2" a="1"/>
  <c r="R2508" i="2" s="1"/>
  <c r="R2507" i="2" a="1"/>
  <c r="R2507" i="2" s="1"/>
  <c r="R2506" i="2" a="1"/>
  <c r="R2506" i="2" s="1"/>
  <c r="R2505" i="2" a="1"/>
  <c r="R2505" i="2" s="1"/>
  <c r="R2504" i="2" a="1"/>
  <c r="R2504" i="2" s="1"/>
  <c r="R2503" i="2" a="1"/>
  <c r="R2503" i="2" s="1"/>
  <c r="R2502" i="2" a="1"/>
  <c r="R2502" i="2" s="1"/>
  <c r="R2501" i="2" a="1"/>
  <c r="R2501" i="2" s="1"/>
  <c r="R2500" i="2" a="1"/>
  <c r="R2500" i="2" s="1"/>
  <c r="R2499" i="2" a="1"/>
  <c r="R2499" i="2" s="1"/>
  <c r="R2498" i="2" a="1"/>
  <c r="R2498" i="2" s="1"/>
  <c r="R2497" i="2" a="1"/>
  <c r="R2497" i="2" s="1"/>
  <c r="R2496" i="2" a="1"/>
  <c r="R2496" i="2" s="1"/>
  <c r="R2495" i="2" a="1"/>
  <c r="R2495" i="2" s="1"/>
  <c r="R2494" i="2" a="1"/>
  <c r="R2494" i="2" s="1"/>
  <c r="R2493" i="2" a="1"/>
  <c r="R2493" i="2" s="1"/>
  <c r="R2492" i="2" a="1"/>
  <c r="R2492" i="2" s="1"/>
  <c r="R2491" i="2" a="1"/>
  <c r="R2491" i="2" s="1"/>
  <c r="R2490" i="2" a="1"/>
  <c r="R2490" i="2" s="1"/>
  <c r="R2489" i="2" a="1"/>
  <c r="R2489" i="2" s="1"/>
  <c r="R2488" i="2" a="1"/>
  <c r="R2488" i="2" s="1"/>
  <c r="R2487" i="2" a="1"/>
  <c r="R2487" i="2" s="1"/>
  <c r="R2486" i="2" a="1"/>
  <c r="R2486" i="2" s="1"/>
  <c r="R2485" i="2" a="1"/>
  <c r="R2485" i="2" s="1"/>
  <c r="R2484" i="2" a="1"/>
  <c r="R2484" i="2" s="1"/>
  <c r="R2483" i="2" a="1"/>
  <c r="R2483" i="2" s="1"/>
  <c r="R2482" i="2" a="1"/>
  <c r="R2482" i="2" s="1"/>
  <c r="R2481" i="2" a="1"/>
  <c r="R2481" i="2" s="1"/>
  <c r="R2480" i="2" a="1"/>
  <c r="R2480" i="2" s="1"/>
  <c r="R2479" i="2" a="1"/>
  <c r="R2479" i="2" s="1"/>
  <c r="R2478" i="2" a="1"/>
  <c r="R2478" i="2" s="1"/>
  <c r="R2477" i="2" a="1"/>
  <c r="R2477" i="2" s="1"/>
  <c r="R2476" i="2" a="1"/>
  <c r="R2476" i="2" s="1"/>
  <c r="R2475" i="2" a="1"/>
  <c r="R2475" i="2" s="1"/>
  <c r="R2474" i="2" a="1"/>
  <c r="R2474" i="2" s="1"/>
  <c r="R2473" i="2" a="1"/>
  <c r="R2473" i="2" s="1"/>
  <c r="R2472" i="2" a="1"/>
  <c r="R2472" i="2" s="1"/>
  <c r="R2471" i="2" a="1"/>
  <c r="R2471" i="2" s="1"/>
  <c r="R2470" i="2" a="1"/>
  <c r="R2470" i="2" s="1"/>
  <c r="R2469" i="2" a="1"/>
  <c r="R2469" i="2" s="1"/>
  <c r="R2468" i="2" a="1"/>
  <c r="R2468" i="2" s="1"/>
  <c r="R2467" i="2" a="1"/>
  <c r="R2467" i="2" s="1"/>
  <c r="R2466" i="2" a="1"/>
  <c r="R2466" i="2" s="1"/>
  <c r="R2465" i="2" a="1"/>
  <c r="R2465" i="2" s="1"/>
  <c r="R2464" i="2" a="1"/>
  <c r="R2464" i="2" s="1"/>
  <c r="R2463" i="2" a="1"/>
  <c r="R2463" i="2" s="1"/>
  <c r="R2462" i="2" a="1"/>
  <c r="R2462" i="2" s="1"/>
  <c r="R2461" i="2" a="1"/>
  <c r="R2461" i="2" s="1"/>
  <c r="R2460" i="2" a="1"/>
  <c r="R2460" i="2" s="1"/>
  <c r="R2459" i="2" a="1"/>
  <c r="R2459" i="2" s="1"/>
  <c r="R2458" i="2" a="1"/>
  <c r="R2458" i="2" s="1"/>
  <c r="R2457" i="2" a="1"/>
  <c r="R2457" i="2" s="1"/>
  <c r="R2456" i="2" a="1"/>
  <c r="R2456" i="2" s="1"/>
  <c r="R2455" i="2" a="1"/>
  <c r="R2455" i="2" s="1"/>
  <c r="R2454" i="2" a="1"/>
  <c r="R2454" i="2" s="1"/>
  <c r="R2453" i="2" a="1"/>
  <c r="R2453" i="2" s="1"/>
  <c r="R2452" i="2" a="1"/>
  <c r="R2452" i="2" s="1"/>
  <c r="R2451" i="2" a="1"/>
  <c r="R2451" i="2" s="1"/>
  <c r="R2450" i="2" a="1"/>
  <c r="R2450" i="2" s="1"/>
  <c r="R2449" i="2" a="1"/>
  <c r="R2449" i="2" s="1"/>
  <c r="R2448" i="2" a="1"/>
  <c r="R2448" i="2" s="1"/>
  <c r="R2447" i="2" a="1"/>
  <c r="R2447" i="2" s="1"/>
  <c r="R2446" i="2" a="1"/>
  <c r="R2446" i="2" s="1"/>
  <c r="R2445" i="2" a="1"/>
  <c r="R2445" i="2" s="1"/>
  <c r="R2444" i="2" a="1"/>
  <c r="R2444" i="2" s="1"/>
  <c r="R2443" i="2" a="1"/>
  <c r="R2443" i="2" s="1"/>
  <c r="R2442" i="2" a="1"/>
  <c r="R2442" i="2" s="1"/>
  <c r="R2441" i="2" a="1"/>
  <c r="R2441" i="2" s="1"/>
  <c r="R2440" i="2" a="1"/>
  <c r="R2440" i="2" s="1"/>
  <c r="R2439" i="2" a="1"/>
  <c r="R2439" i="2" s="1"/>
  <c r="R2438" i="2" a="1"/>
  <c r="R2438" i="2" s="1"/>
  <c r="R2437" i="2" a="1"/>
  <c r="R2437" i="2" s="1"/>
  <c r="R2436" i="2" a="1"/>
  <c r="R2436" i="2" s="1"/>
  <c r="R2435" i="2" a="1"/>
  <c r="R2435" i="2" s="1"/>
  <c r="R2434" i="2" a="1"/>
  <c r="R2434" i="2" s="1"/>
  <c r="R2433" i="2" a="1"/>
  <c r="R2433" i="2" s="1"/>
  <c r="R2432" i="2" a="1"/>
  <c r="R2432" i="2" s="1"/>
  <c r="R2431" i="2" a="1"/>
  <c r="R2431" i="2" s="1"/>
  <c r="R2430" i="2" a="1"/>
  <c r="R2430" i="2" s="1"/>
  <c r="R2429" i="2" a="1"/>
  <c r="R2429" i="2" s="1"/>
  <c r="R2428" i="2" a="1"/>
  <c r="R2428" i="2" s="1"/>
  <c r="R2427" i="2" a="1"/>
  <c r="R2427" i="2" s="1"/>
  <c r="R2426" i="2" a="1"/>
  <c r="R2426" i="2" s="1"/>
  <c r="R2425" i="2" a="1"/>
  <c r="R2425" i="2" s="1"/>
  <c r="R2424" i="2" a="1"/>
  <c r="R2424" i="2" s="1"/>
  <c r="R2423" i="2" a="1"/>
  <c r="R2423" i="2" s="1"/>
  <c r="R2422" i="2" a="1"/>
  <c r="R2422" i="2" s="1"/>
  <c r="R2421" i="2" a="1"/>
  <c r="R2421" i="2" s="1"/>
  <c r="R2420" i="2" a="1"/>
  <c r="R2420" i="2" s="1"/>
  <c r="R2419" i="2" a="1"/>
  <c r="R2419" i="2" s="1"/>
  <c r="R2418" i="2" a="1"/>
  <c r="R2418" i="2" s="1"/>
  <c r="R2417" i="2" a="1"/>
  <c r="R2417" i="2" s="1"/>
  <c r="R2416" i="2" a="1"/>
  <c r="R2416" i="2" s="1"/>
  <c r="R2415" i="2" a="1"/>
  <c r="R2415" i="2" s="1"/>
  <c r="R2414" i="2" a="1"/>
  <c r="R2414" i="2" s="1"/>
  <c r="R2413" i="2" a="1"/>
  <c r="R2413" i="2" s="1"/>
  <c r="R2412" i="2" a="1"/>
  <c r="R2412" i="2" s="1"/>
  <c r="R2411" i="2" a="1"/>
  <c r="R2411" i="2" s="1"/>
  <c r="R2410" i="2" a="1"/>
  <c r="R2410" i="2" s="1"/>
  <c r="R2409" i="2" a="1"/>
  <c r="R2409" i="2" s="1"/>
  <c r="R2408" i="2" a="1"/>
  <c r="R2408" i="2" s="1"/>
  <c r="R2407" i="2" a="1"/>
  <c r="R2407" i="2" s="1"/>
  <c r="R2406" i="2" a="1"/>
  <c r="R2406" i="2" s="1"/>
  <c r="R2405" i="2" a="1"/>
  <c r="R2405" i="2" s="1"/>
  <c r="R2404" i="2" a="1"/>
  <c r="R2404" i="2" s="1"/>
  <c r="R2403" i="2" a="1"/>
  <c r="R2403" i="2" s="1"/>
  <c r="R2402" i="2" a="1"/>
  <c r="R2402" i="2" s="1"/>
  <c r="R2401" i="2" a="1"/>
  <c r="R2401" i="2" s="1"/>
  <c r="R2400" i="2" a="1"/>
  <c r="R2400" i="2" s="1"/>
  <c r="R2399" i="2" a="1"/>
  <c r="R2399" i="2" s="1"/>
  <c r="R2398" i="2" a="1"/>
  <c r="R2398" i="2" s="1"/>
  <c r="R2397" i="2" a="1"/>
  <c r="R2397" i="2" s="1"/>
  <c r="R2396" i="2" a="1"/>
  <c r="R2396" i="2" s="1"/>
  <c r="R2395" i="2" a="1"/>
  <c r="R2395" i="2" s="1"/>
  <c r="R2394" i="2" a="1"/>
  <c r="R2394" i="2" s="1"/>
  <c r="R2393" i="2" a="1"/>
  <c r="R2393" i="2" s="1"/>
  <c r="R2392" i="2" a="1"/>
  <c r="R2392" i="2" s="1"/>
  <c r="R2391" i="2" a="1"/>
  <c r="R2391" i="2" s="1"/>
  <c r="R2390" i="2" a="1"/>
  <c r="R2390" i="2" s="1"/>
  <c r="R2389" i="2" a="1"/>
  <c r="R2389" i="2" s="1"/>
  <c r="R2388" i="2" a="1"/>
  <c r="R2388" i="2" s="1"/>
  <c r="R2387" i="2" a="1"/>
  <c r="R2387" i="2" s="1"/>
  <c r="R2386" i="2" a="1"/>
  <c r="R2386" i="2" s="1"/>
  <c r="R2385" i="2" a="1"/>
  <c r="R2385" i="2" s="1"/>
  <c r="R2384" i="2" a="1"/>
  <c r="R2384" i="2" s="1"/>
  <c r="R2383" i="2" a="1"/>
  <c r="R2383" i="2" s="1"/>
  <c r="R2382" i="2" a="1"/>
  <c r="R2382" i="2" s="1"/>
  <c r="R2381" i="2" a="1"/>
  <c r="R2381" i="2" s="1"/>
  <c r="R2380" i="2" a="1"/>
  <c r="R2380" i="2" s="1"/>
  <c r="R2379" i="2" a="1"/>
  <c r="R2379" i="2" s="1"/>
  <c r="R2378" i="2" a="1"/>
  <c r="R2378" i="2" s="1"/>
  <c r="R2377" i="2" a="1"/>
  <c r="R2377" i="2" s="1"/>
  <c r="R2376" i="2" a="1"/>
  <c r="R2376" i="2" s="1"/>
  <c r="R2375" i="2" a="1"/>
  <c r="R2375" i="2" s="1"/>
  <c r="R2374" i="2" a="1"/>
  <c r="R2374" i="2" s="1"/>
  <c r="R2373" i="2" a="1"/>
  <c r="R2373" i="2" s="1"/>
  <c r="R2372" i="2" a="1"/>
  <c r="R2372" i="2" s="1"/>
  <c r="R2371" i="2" a="1"/>
  <c r="R2371" i="2" s="1"/>
  <c r="R2370" i="2" a="1"/>
  <c r="R2370" i="2" s="1"/>
  <c r="R2369" i="2" a="1"/>
  <c r="R2369" i="2" s="1"/>
  <c r="R2368" i="2" a="1"/>
  <c r="R2368" i="2" s="1"/>
  <c r="R2367" i="2" a="1"/>
  <c r="R2367" i="2" s="1"/>
  <c r="R2366" i="2" a="1"/>
  <c r="R2366" i="2" s="1"/>
  <c r="R2365" i="2" a="1"/>
  <c r="R2365" i="2" s="1"/>
  <c r="R2364" i="2" a="1"/>
  <c r="R2364" i="2" s="1"/>
  <c r="R2363" i="2" a="1"/>
  <c r="R2363" i="2" s="1"/>
  <c r="R2362" i="2" a="1"/>
  <c r="R2362" i="2" s="1"/>
  <c r="R2361" i="2" a="1"/>
  <c r="R2361" i="2" s="1"/>
  <c r="R2360" i="2" a="1"/>
  <c r="R2360" i="2" s="1"/>
  <c r="R2359" i="2" a="1"/>
  <c r="R2359" i="2" s="1"/>
  <c r="R2358" i="2" a="1"/>
  <c r="R2358" i="2" s="1"/>
  <c r="R2357" i="2" a="1"/>
  <c r="R2357" i="2" s="1"/>
  <c r="R2356" i="2" a="1"/>
  <c r="R2356" i="2" s="1"/>
  <c r="R2355" i="2" a="1"/>
  <c r="R2355" i="2" s="1"/>
  <c r="R2354" i="2" a="1"/>
  <c r="R2354" i="2" s="1"/>
  <c r="R2353" i="2" a="1"/>
  <c r="R2353" i="2" s="1"/>
  <c r="R2352" i="2" a="1"/>
  <c r="R2352" i="2" s="1"/>
  <c r="R2351" i="2" a="1"/>
  <c r="R2351" i="2" s="1"/>
  <c r="R2350" i="2" a="1"/>
  <c r="R2350" i="2" s="1"/>
  <c r="R2349" i="2" a="1"/>
  <c r="R2349" i="2" s="1"/>
  <c r="R2348" i="2" a="1"/>
  <c r="R2348" i="2" s="1"/>
  <c r="R2347" i="2" a="1"/>
  <c r="R2347" i="2" s="1"/>
  <c r="R2346" i="2" a="1"/>
  <c r="R2346" i="2" s="1"/>
  <c r="R2345" i="2" a="1"/>
  <c r="R2345" i="2" s="1"/>
  <c r="R2344" i="2" a="1"/>
  <c r="R2344" i="2" s="1"/>
  <c r="R2343" i="2" a="1"/>
  <c r="R2343" i="2" s="1"/>
  <c r="R2342" i="2" a="1"/>
  <c r="R2342" i="2" s="1"/>
  <c r="R2341" i="2" a="1"/>
  <c r="R2341" i="2" s="1"/>
  <c r="R2340" i="2" a="1"/>
  <c r="R2340" i="2" s="1"/>
  <c r="R2339" i="2" a="1"/>
  <c r="R2339" i="2" s="1"/>
  <c r="R2338" i="2" a="1"/>
  <c r="R2338" i="2" s="1"/>
  <c r="R2337" i="2" a="1"/>
  <c r="R2337" i="2" s="1"/>
  <c r="R2336" i="2" a="1"/>
  <c r="R2336" i="2" s="1"/>
  <c r="R2335" i="2" a="1"/>
  <c r="R2335" i="2" s="1"/>
  <c r="R2334" i="2" a="1"/>
  <c r="R2334" i="2" s="1"/>
  <c r="R2333" i="2" a="1"/>
  <c r="R2333" i="2" s="1"/>
  <c r="R2332" i="2" a="1"/>
  <c r="R2332" i="2" s="1"/>
  <c r="R2331" i="2" a="1"/>
  <c r="R2331" i="2" s="1"/>
  <c r="R2330" i="2" a="1"/>
  <c r="R2330" i="2" s="1"/>
  <c r="R2329" i="2" a="1"/>
  <c r="R2329" i="2" s="1"/>
  <c r="R2328" i="2" a="1"/>
  <c r="R2328" i="2" s="1"/>
  <c r="R2327" i="2" a="1"/>
  <c r="R2327" i="2" s="1"/>
  <c r="R2326" i="2" a="1"/>
  <c r="R2326" i="2" s="1"/>
  <c r="R2325" i="2" a="1"/>
  <c r="R2325" i="2" s="1"/>
  <c r="R2324" i="2" a="1"/>
  <c r="R2324" i="2" s="1"/>
  <c r="R2323" i="2" a="1"/>
  <c r="R2323" i="2" s="1"/>
  <c r="R2322" i="2" a="1"/>
  <c r="R2322" i="2" s="1"/>
  <c r="R2321" i="2" a="1"/>
  <c r="R2321" i="2" s="1"/>
  <c r="R2320" i="2" a="1"/>
  <c r="R2320" i="2" s="1"/>
  <c r="R2319" i="2" a="1"/>
  <c r="R2319" i="2" s="1"/>
  <c r="R2318" i="2" a="1"/>
  <c r="R2318" i="2" s="1"/>
  <c r="R2317" i="2" a="1"/>
  <c r="R2317" i="2" s="1"/>
  <c r="R2316" i="2" a="1"/>
  <c r="R2316" i="2" s="1"/>
  <c r="R2315" i="2" a="1"/>
  <c r="R2315" i="2" s="1"/>
  <c r="R2314" i="2" a="1"/>
  <c r="R2314" i="2" s="1"/>
  <c r="R2313" i="2" a="1"/>
  <c r="R2313" i="2" s="1"/>
  <c r="R2312" i="2" a="1"/>
  <c r="R2312" i="2" s="1"/>
  <c r="R2311" i="2" a="1"/>
  <c r="R2311" i="2" s="1"/>
  <c r="R2310" i="2" a="1"/>
  <c r="R2310" i="2" s="1"/>
  <c r="R2309" i="2" a="1"/>
  <c r="R2309" i="2" s="1"/>
  <c r="R2308" i="2" a="1"/>
  <c r="R2308" i="2" s="1"/>
  <c r="R2307" i="2" a="1"/>
  <c r="R2307" i="2" s="1"/>
  <c r="R2306" i="2" a="1"/>
  <c r="R2306" i="2" s="1"/>
  <c r="R2305" i="2" a="1"/>
  <c r="R2305" i="2" s="1"/>
  <c r="R2304" i="2" a="1"/>
  <c r="R2304" i="2" s="1"/>
  <c r="R2303" i="2" a="1"/>
  <c r="R2303" i="2" s="1"/>
  <c r="R2302" i="2" a="1"/>
  <c r="R2302" i="2" s="1"/>
  <c r="R2301" i="2" a="1"/>
  <c r="R2301" i="2" s="1"/>
  <c r="R2300" i="2" a="1"/>
  <c r="R2300" i="2" s="1"/>
  <c r="R2299" i="2" a="1"/>
  <c r="R2299" i="2" s="1"/>
  <c r="R2298" i="2" a="1"/>
  <c r="R2298" i="2" s="1"/>
  <c r="R2297" i="2" a="1"/>
  <c r="R2297" i="2" s="1"/>
  <c r="R2296" i="2" a="1"/>
  <c r="R2296" i="2" s="1"/>
  <c r="R2295" i="2" a="1"/>
  <c r="R2295" i="2" s="1"/>
  <c r="R2294" i="2" a="1"/>
  <c r="R2294" i="2" s="1"/>
  <c r="R2293" i="2" a="1"/>
  <c r="R2293" i="2" s="1"/>
  <c r="R2292" i="2" a="1"/>
  <c r="R2292" i="2" s="1"/>
  <c r="R2291" i="2" a="1"/>
  <c r="R2291" i="2" s="1"/>
  <c r="R2290" i="2" a="1"/>
  <c r="R2290" i="2" s="1"/>
  <c r="R2289" i="2" a="1"/>
  <c r="R2289" i="2" s="1"/>
  <c r="R2288" i="2" a="1"/>
  <c r="R2288" i="2" s="1"/>
  <c r="R2287" i="2" a="1"/>
  <c r="R2287" i="2" s="1"/>
  <c r="R2286" i="2" a="1"/>
  <c r="R2286" i="2" s="1"/>
  <c r="R2285" i="2" a="1"/>
  <c r="R2285" i="2" s="1"/>
  <c r="R2284" i="2" a="1"/>
  <c r="R2284" i="2" s="1"/>
  <c r="R2283" i="2" a="1"/>
  <c r="R2283" i="2" s="1"/>
  <c r="R2282" i="2" a="1"/>
  <c r="R2282" i="2" s="1"/>
  <c r="R2281" i="2" a="1"/>
  <c r="R2281" i="2" s="1"/>
  <c r="R2280" i="2" a="1"/>
  <c r="R2280" i="2" s="1"/>
  <c r="R2279" i="2" a="1"/>
  <c r="R2279" i="2" s="1"/>
  <c r="R2278" i="2" a="1"/>
  <c r="R2278" i="2" s="1"/>
  <c r="R2277" i="2" a="1"/>
  <c r="R2277" i="2" s="1"/>
  <c r="R2276" i="2" a="1"/>
  <c r="R2276" i="2" s="1"/>
  <c r="R2275" i="2" a="1"/>
  <c r="R2275" i="2" s="1"/>
  <c r="R2274" i="2" a="1"/>
  <c r="R2274" i="2" s="1"/>
  <c r="R2273" i="2" a="1"/>
  <c r="R2273" i="2" s="1"/>
  <c r="R2272" i="2" a="1"/>
  <c r="R2272" i="2" s="1"/>
  <c r="R2271" i="2" a="1"/>
  <c r="R2271" i="2" s="1"/>
  <c r="R2270" i="2" a="1"/>
  <c r="R2270" i="2" s="1"/>
  <c r="R2269" i="2" a="1"/>
  <c r="R2269" i="2" s="1"/>
  <c r="R2268" i="2" a="1"/>
  <c r="R2268" i="2" s="1"/>
  <c r="R2267" i="2" a="1"/>
  <c r="R2267" i="2" s="1"/>
  <c r="R2266" i="2" a="1"/>
  <c r="R2266" i="2" s="1"/>
  <c r="R2265" i="2" a="1"/>
  <c r="R2265" i="2" s="1"/>
  <c r="R2264" i="2" a="1"/>
  <c r="R2264" i="2" s="1"/>
  <c r="R2263" i="2" a="1"/>
  <c r="R2263" i="2" s="1"/>
  <c r="R2262" i="2" a="1"/>
  <c r="R2262" i="2" s="1"/>
  <c r="R2261" i="2" a="1"/>
  <c r="R2261" i="2" s="1"/>
  <c r="R2260" i="2" a="1"/>
  <c r="R2260" i="2" s="1"/>
  <c r="R2259" i="2" a="1"/>
  <c r="R2259" i="2" s="1"/>
  <c r="R2258" i="2" a="1"/>
  <c r="R2258" i="2" s="1"/>
  <c r="R2257" i="2" a="1"/>
  <c r="R2257" i="2" s="1"/>
  <c r="R2256" i="2" a="1"/>
  <c r="R2256" i="2" s="1"/>
  <c r="R2255" i="2" a="1"/>
  <c r="R2255" i="2" s="1"/>
  <c r="R2254" i="2" a="1"/>
  <c r="R2254" i="2" s="1"/>
  <c r="R2253" i="2" a="1"/>
  <c r="R2253" i="2" s="1"/>
  <c r="R2252" i="2" a="1"/>
  <c r="R2252" i="2" s="1"/>
  <c r="R2251" i="2" a="1"/>
  <c r="R2251" i="2" s="1"/>
  <c r="R2250" i="2" a="1"/>
  <c r="R2250" i="2" s="1"/>
  <c r="R2249" i="2" a="1"/>
  <c r="R2249" i="2" s="1"/>
  <c r="R2248" i="2" a="1"/>
  <c r="R2248" i="2" s="1"/>
  <c r="R2247" i="2" a="1"/>
  <c r="R2247" i="2" s="1"/>
  <c r="R2246" i="2" a="1"/>
  <c r="R2246" i="2" s="1"/>
  <c r="R2245" i="2" a="1"/>
  <c r="R2245" i="2" s="1"/>
  <c r="R2244" i="2" a="1"/>
  <c r="R2244" i="2" s="1"/>
  <c r="R2243" i="2" a="1"/>
  <c r="R2243" i="2" s="1"/>
  <c r="R2242" i="2" a="1"/>
  <c r="R2242" i="2" s="1"/>
  <c r="R2241" i="2" a="1"/>
  <c r="R2241" i="2" s="1"/>
  <c r="R2240" i="2" a="1"/>
  <c r="R2240" i="2" s="1"/>
  <c r="R2239" i="2" a="1"/>
  <c r="R2239" i="2" s="1"/>
  <c r="R2238" i="2" a="1"/>
  <c r="R2238" i="2" s="1"/>
  <c r="R2237" i="2" a="1"/>
  <c r="R2237" i="2" s="1"/>
  <c r="R2236" i="2" a="1"/>
  <c r="R2236" i="2" s="1"/>
  <c r="R2235" i="2" a="1"/>
  <c r="R2235" i="2" s="1"/>
  <c r="R2234" i="2" a="1"/>
  <c r="R2234" i="2" s="1"/>
  <c r="R2233" i="2" a="1"/>
  <c r="R2233" i="2" s="1"/>
  <c r="R2232" i="2" a="1"/>
  <c r="R2232" i="2" s="1"/>
  <c r="R2231" i="2" a="1"/>
  <c r="R2231" i="2" s="1"/>
  <c r="R2230" i="2" a="1"/>
  <c r="R2230" i="2" s="1"/>
  <c r="R2229" i="2" a="1"/>
  <c r="R2229" i="2" s="1"/>
  <c r="R2228" i="2" a="1"/>
  <c r="R2228" i="2" s="1"/>
  <c r="R2227" i="2" a="1"/>
  <c r="R2227" i="2" s="1"/>
  <c r="R2226" i="2" a="1"/>
  <c r="R2226" i="2" s="1"/>
  <c r="R2225" i="2" a="1"/>
  <c r="R2225" i="2" s="1"/>
  <c r="R2224" i="2" a="1"/>
  <c r="R2224" i="2" s="1"/>
  <c r="R2223" i="2" a="1"/>
  <c r="R2223" i="2" s="1"/>
  <c r="R2222" i="2" a="1"/>
  <c r="R2222" i="2" s="1"/>
  <c r="R2221" i="2" a="1"/>
  <c r="R2221" i="2" s="1"/>
  <c r="R2220" i="2" a="1"/>
  <c r="R2220" i="2" s="1"/>
  <c r="R2219" i="2" a="1"/>
  <c r="R2219" i="2" s="1"/>
  <c r="R2218" i="2" a="1"/>
  <c r="R2218" i="2" s="1"/>
  <c r="R2217" i="2" a="1"/>
  <c r="R2217" i="2" s="1"/>
  <c r="R2216" i="2" a="1"/>
  <c r="R2216" i="2" s="1"/>
  <c r="R2215" i="2" a="1"/>
  <c r="R2215" i="2" s="1"/>
  <c r="R2214" i="2" a="1"/>
  <c r="R2214" i="2" s="1"/>
  <c r="R2213" i="2" a="1"/>
  <c r="R2213" i="2" s="1"/>
  <c r="R2212" i="2" a="1"/>
  <c r="R2212" i="2" s="1"/>
  <c r="R2211" i="2" a="1"/>
  <c r="R2211" i="2" s="1"/>
  <c r="R2210" i="2" a="1"/>
  <c r="R2210" i="2" s="1"/>
  <c r="R2209" i="2" a="1"/>
  <c r="R2209" i="2" s="1"/>
  <c r="R2208" i="2" a="1"/>
  <c r="R2208" i="2" s="1"/>
  <c r="R2207" i="2" a="1"/>
  <c r="R2207" i="2" s="1"/>
  <c r="R2206" i="2" a="1"/>
  <c r="R2206" i="2" s="1"/>
  <c r="R2205" i="2" a="1"/>
  <c r="R2205" i="2" s="1"/>
  <c r="R2204" i="2" a="1"/>
  <c r="R2204" i="2" s="1"/>
  <c r="R2203" i="2" a="1"/>
  <c r="R2203" i="2" s="1"/>
  <c r="R2202" i="2" a="1"/>
  <c r="R2202" i="2" s="1"/>
  <c r="R2201" i="2" a="1"/>
  <c r="R2201" i="2" s="1"/>
  <c r="R2200" i="2" a="1"/>
  <c r="R2200" i="2" s="1"/>
  <c r="R2199" i="2" a="1"/>
  <c r="R2199" i="2" s="1"/>
  <c r="R2198" i="2" a="1"/>
  <c r="R2198" i="2" s="1"/>
  <c r="R2197" i="2" a="1"/>
  <c r="R2197" i="2" s="1"/>
  <c r="R2196" i="2" a="1"/>
  <c r="R2196" i="2" s="1"/>
  <c r="R2195" i="2" a="1"/>
  <c r="R2195" i="2" s="1"/>
  <c r="R2194" i="2" a="1"/>
  <c r="R2194" i="2" s="1"/>
  <c r="R2193" i="2" a="1"/>
  <c r="R2193" i="2" s="1"/>
  <c r="R2192" i="2" a="1"/>
  <c r="R2192" i="2" s="1"/>
  <c r="R2191" i="2" a="1"/>
  <c r="R2191" i="2" s="1"/>
  <c r="R2190" i="2" a="1"/>
  <c r="R2190" i="2" s="1"/>
  <c r="R2189" i="2" a="1"/>
  <c r="R2189" i="2" s="1"/>
  <c r="R2188" i="2" a="1"/>
  <c r="R2188" i="2" s="1"/>
  <c r="R2187" i="2" a="1"/>
  <c r="R2187" i="2" s="1"/>
  <c r="R2186" i="2" a="1"/>
  <c r="R2186" i="2" s="1"/>
  <c r="R2185" i="2" a="1"/>
  <c r="R2185" i="2" s="1"/>
  <c r="R2184" i="2" a="1"/>
  <c r="R2184" i="2" s="1"/>
  <c r="R2183" i="2" a="1"/>
  <c r="R2183" i="2" s="1"/>
  <c r="R2182" i="2" a="1"/>
  <c r="R2182" i="2" s="1"/>
  <c r="R2181" i="2" a="1"/>
  <c r="R2181" i="2" s="1"/>
  <c r="R2180" i="2" a="1"/>
  <c r="R2180" i="2" s="1"/>
  <c r="R2179" i="2" a="1"/>
  <c r="R2179" i="2" s="1"/>
  <c r="R2178" i="2" a="1"/>
  <c r="R2178" i="2" s="1"/>
  <c r="R2177" i="2" a="1"/>
  <c r="R2177" i="2" s="1"/>
  <c r="R2176" i="2" a="1"/>
  <c r="R2176" i="2" s="1"/>
  <c r="R2175" i="2" a="1"/>
  <c r="R2175" i="2" s="1"/>
  <c r="R2174" i="2" a="1"/>
  <c r="R2174" i="2" s="1"/>
  <c r="R2173" i="2" a="1"/>
  <c r="R2173" i="2" s="1"/>
  <c r="R2172" i="2" a="1"/>
  <c r="R2172" i="2" s="1"/>
  <c r="R2171" i="2" a="1"/>
  <c r="R2171" i="2" s="1"/>
  <c r="R2170" i="2" a="1"/>
  <c r="R2170" i="2" s="1"/>
  <c r="R2169" i="2" a="1"/>
  <c r="R2169" i="2" s="1"/>
  <c r="R2168" i="2" a="1"/>
  <c r="R2168" i="2" s="1"/>
  <c r="R2167" i="2" a="1"/>
  <c r="R2167" i="2" s="1"/>
  <c r="R2166" i="2" a="1"/>
  <c r="R2166" i="2" s="1"/>
  <c r="R2165" i="2" a="1"/>
  <c r="R2165" i="2" s="1"/>
  <c r="R2164" i="2" a="1"/>
  <c r="R2164" i="2" s="1"/>
  <c r="R2163" i="2" a="1"/>
  <c r="R2163" i="2" s="1"/>
  <c r="R2162" i="2" a="1"/>
  <c r="R2162" i="2" s="1"/>
  <c r="R2161" i="2" a="1"/>
  <c r="R2161" i="2" s="1"/>
  <c r="R2160" i="2" a="1"/>
  <c r="R2160" i="2" s="1"/>
  <c r="R2159" i="2" a="1"/>
  <c r="R2159" i="2" s="1"/>
  <c r="R2158" i="2" a="1"/>
  <c r="R2158" i="2" s="1"/>
  <c r="R2157" i="2" a="1"/>
  <c r="R2157" i="2" s="1"/>
  <c r="R2156" i="2" a="1"/>
  <c r="R2156" i="2" s="1"/>
  <c r="R2155" i="2" a="1"/>
  <c r="R2155" i="2" s="1"/>
  <c r="R2154" i="2" a="1"/>
  <c r="R2154" i="2" s="1"/>
  <c r="R2153" i="2" a="1"/>
  <c r="R2153" i="2" s="1"/>
  <c r="R2152" i="2" a="1"/>
  <c r="R2152" i="2" s="1"/>
  <c r="R2151" i="2" a="1"/>
  <c r="R2151" i="2" s="1"/>
  <c r="R2150" i="2" a="1"/>
  <c r="R2150" i="2" s="1"/>
  <c r="R2149" i="2" a="1"/>
  <c r="R2149" i="2" s="1"/>
  <c r="R2148" i="2" a="1"/>
  <c r="R2148" i="2" s="1"/>
  <c r="R2147" i="2" a="1"/>
  <c r="R2147" i="2" s="1"/>
  <c r="R2146" i="2" a="1"/>
  <c r="R2146" i="2" s="1"/>
  <c r="R2145" i="2" a="1"/>
  <c r="R2145" i="2" s="1"/>
  <c r="R2144" i="2" a="1"/>
  <c r="R2144" i="2" s="1"/>
  <c r="R2143" i="2" a="1"/>
  <c r="R2143" i="2" s="1"/>
  <c r="R2142" i="2" a="1"/>
  <c r="R2142" i="2" s="1"/>
  <c r="R2141" i="2" a="1"/>
  <c r="R2141" i="2" s="1"/>
  <c r="R2140" i="2" a="1"/>
  <c r="R2140" i="2" s="1"/>
  <c r="R2139" i="2" a="1"/>
  <c r="R2139" i="2" s="1"/>
  <c r="R2138" i="2" a="1"/>
  <c r="R2138" i="2" s="1"/>
  <c r="R2137" i="2" a="1"/>
  <c r="R2137" i="2" s="1"/>
  <c r="R2136" i="2" a="1"/>
  <c r="R2136" i="2" s="1"/>
  <c r="R2135" i="2" a="1"/>
  <c r="R2135" i="2" s="1"/>
  <c r="R2134" i="2" a="1"/>
  <c r="R2134" i="2" s="1"/>
  <c r="R2133" i="2" a="1"/>
  <c r="R2133" i="2" s="1"/>
  <c r="R2132" i="2" a="1"/>
  <c r="R2132" i="2" s="1"/>
  <c r="R2131" i="2" a="1"/>
  <c r="R2131" i="2" s="1"/>
  <c r="R2130" i="2" a="1"/>
  <c r="R2130" i="2" s="1"/>
  <c r="R2129" i="2" a="1"/>
  <c r="R2129" i="2" s="1"/>
  <c r="R2128" i="2" a="1"/>
  <c r="R2128" i="2" s="1"/>
  <c r="R2127" i="2" a="1"/>
  <c r="R2127" i="2" s="1"/>
  <c r="R2126" i="2" a="1"/>
  <c r="R2126" i="2" s="1"/>
  <c r="R2125" i="2" a="1"/>
  <c r="R2125" i="2" s="1"/>
  <c r="R2124" i="2" a="1"/>
  <c r="R2124" i="2" s="1"/>
  <c r="R2123" i="2" a="1"/>
  <c r="R2123" i="2" s="1"/>
  <c r="R2122" i="2" a="1"/>
  <c r="R2122" i="2" s="1"/>
  <c r="R2121" i="2" a="1"/>
  <c r="R2121" i="2" s="1"/>
  <c r="R2120" i="2" a="1"/>
  <c r="R2120" i="2" s="1"/>
  <c r="R2119" i="2" a="1"/>
  <c r="R2119" i="2" s="1"/>
  <c r="R2118" i="2" a="1"/>
  <c r="R2118" i="2" s="1"/>
  <c r="R2117" i="2" a="1"/>
  <c r="R2117" i="2" s="1"/>
  <c r="R2116" i="2" a="1"/>
  <c r="R2116" i="2" s="1"/>
  <c r="R2115" i="2" a="1"/>
  <c r="R2115" i="2" s="1"/>
  <c r="R2114" i="2" a="1"/>
  <c r="R2114" i="2" s="1"/>
  <c r="R2113" i="2" a="1"/>
  <c r="R2113" i="2" s="1"/>
  <c r="R2112" i="2" a="1"/>
  <c r="R2112" i="2" s="1"/>
  <c r="R2111" i="2" a="1"/>
  <c r="R2111" i="2" s="1"/>
  <c r="R2110" i="2" a="1"/>
  <c r="R2110" i="2" s="1"/>
  <c r="R2109" i="2" a="1"/>
  <c r="R2109" i="2" s="1"/>
  <c r="R2108" i="2" a="1"/>
  <c r="R2108" i="2" s="1"/>
  <c r="R2107" i="2" a="1"/>
  <c r="R2107" i="2" s="1"/>
  <c r="R2106" i="2" a="1"/>
  <c r="R2106" i="2" s="1"/>
  <c r="R2105" i="2" a="1"/>
  <c r="R2105" i="2" s="1"/>
  <c r="R2104" i="2" a="1"/>
  <c r="R2104" i="2" s="1"/>
  <c r="R2103" i="2" a="1"/>
  <c r="R2103" i="2" s="1"/>
  <c r="R2102" i="2" a="1"/>
  <c r="R2102" i="2" s="1"/>
  <c r="R2101" i="2" a="1"/>
  <c r="R2101" i="2" s="1"/>
  <c r="R2100" i="2" a="1"/>
  <c r="R2100" i="2" s="1"/>
  <c r="R2099" i="2" a="1"/>
  <c r="R2099" i="2" s="1"/>
  <c r="R2098" i="2" a="1"/>
  <c r="R2098" i="2" s="1"/>
  <c r="R2097" i="2" a="1"/>
  <c r="R2097" i="2" s="1"/>
  <c r="R2096" i="2" a="1"/>
  <c r="R2096" i="2" s="1"/>
  <c r="R2095" i="2" a="1"/>
  <c r="R2095" i="2" s="1"/>
  <c r="R2094" i="2" a="1"/>
  <c r="R2094" i="2" s="1"/>
  <c r="R2093" i="2" a="1"/>
  <c r="R2093" i="2" s="1"/>
  <c r="R2092" i="2" a="1"/>
  <c r="R2092" i="2" s="1"/>
  <c r="R2091" i="2" a="1"/>
  <c r="R2091" i="2" s="1"/>
  <c r="R2090" i="2" a="1"/>
  <c r="R2090" i="2" s="1"/>
  <c r="R2089" i="2" a="1"/>
  <c r="R2089" i="2" s="1"/>
  <c r="R2088" i="2" a="1"/>
  <c r="R2088" i="2" s="1"/>
  <c r="R2087" i="2" a="1"/>
  <c r="R2087" i="2" s="1"/>
  <c r="R2086" i="2" a="1"/>
  <c r="R2086" i="2" s="1"/>
  <c r="R2085" i="2" a="1"/>
  <c r="R2085" i="2" s="1"/>
  <c r="R2084" i="2" a="1"/>
  <c r="R2084" i="2" s="1"/>
  <c r="R2083" i="2" a="1"/>
  <c r="R2083" i="2" s="1"/>
  <c r="R2082" i="2" a="1"/>
  <c r="R2082" i="2" s="1"/>
  <c r="R2081" i="2" a="1"/>
  <c r="R2081" i="2" s="1"/>
  <c r="R2080" i="2" a="1"/>
  <c r="R2080" i="2" s="1"/>
  <c r="R2079" i="2" a="1"/>
  <c r="R2079" i="2" s="1"/>
  <c r="R2078" i="2" a="1"/>
  <c r="R2078" i="2" s="1"/>
  <c r="R2077" i="2" a="1"/>
  <c r="R2077" i="2" s="1"/>
  <c r="R2076" i="2" a="1"/>
  <c r="R2076" i="2" s="1"/>
  <c r="R2075" i="2" a="1"/>
  <c r="R2075" i="2" s="1"/>
  <c r="R2074" i="2" a="1"/>
  <c r="R2074" i="2" s="1"/>
  <c r="R2073" i="2" a="1"/>
  <c r="R2073" i="2" s="1"/>
  <c r="R2072" i="2" a="1"/>
  <c r="R2072" i="2" s="1"/>
  <c r="R2071" i="2" a="1"/>
  <c r="R2071" i="2" s="1"/>
  <c r="R2070" i="2" a="1"/>
  <c r="R2070" i="2" s="1"/>
  <c r="R2069" i="2" a="1"/>
  <c r="R2069" i="2" s="1"/>
  <c r="R2068" i="2" a="1"/>
  <c r="R2068" i="2" s="1"/>
  <c r="R2067" i="2" a="1"/>
  <c r="R2067" i="2" s="1"/>
  <c r="R2066" i="2" a="1"/>
  <c r="R2066" i="2" s="1"/>
  <c r="R2065" i="2" a="1"/>
  <c r="R2065" i="2" s="1"/>
  <c r="R2064" i="2" a="1"/>
  <c r="R2064" i="2" s="1"/>
  <c r="R2063" i="2" a="1"/>
  <c r="R2063" i="2" s="1"/>
  <c r="R2062" i="2" a="1"/>
  <c r="R2062" i="2" s="1"/>
  <c r="R2061" i="2" a="1"/>
  <c r="R2061" i="2" s="1"/>
  <c r="R2060" i="2" a="1"/>
  <c r="R2060" i="2" s="1"/>
  <c r="R2059" i="2" a="1"/>
  <c r="R2059" i="2" s="1"/>
  <c r="R2058" i="2" a="1"/>
  <c r="R2058" i="2" s="1"/>
  <c r="R2057" i="2" a="1"/>
  <c r="R2057" i="2" s="1"/>
  <c r="R2056" i="2" a="1"/>
  <c r="R2056" i="2" s="1"/>
  <c r="R2055" i="2" a="1"/>
  <c r="R2055" i="2" s="1"/>
  <c r="R2054" i="2" a="1"/>
  <c r="R2054" i="2" s="1"/>
  <c r="R2053" i="2" a="1"/>
  <c r="R2053" i="2" s="1"/>
  <c r="R2052" i="2" a="1"/>
  <c r="R2052" i="2" s="1"/>
  <c r="R2051" i="2" a="1"/>
  <c r="R2051" i="2" s="1"/>
  <c r="R2050" i="2" a="1"/>
  <c r="R2050" i="2" s="1"/>
  <c r="R2049" i="2" a="1"/>
  <c r="R2049" i="2" s="1"/>
  <c r="R2048" i="2" a="1"/>
  <c r="R2048" i="2" s="1"/>
  <c r="R2047" i="2" a="1"/>
  <c r="R2047" i="2" s="1"/>
  <c r="R2046" i="2" a="1"/>
  <c r="R2046" i="2" s="1"/>
  <c r="R2045" i="2" a="1"/>
  <c r="R2045" i="2" s="1"/>
  <c r="R2044" i="2" a="1"/>
  <c r="R2044" i="2" s="1"/>
  <c r="R2043" i="2" a="1"/>
  <c r="R2043" i="2" s="1"/>
  <c r="R2042" i="2" a="1"/>
  <c r="R2042" i="2" s="1"/>
  <c r="R2041" i="2" a="1"/>
  <c r="R2041" i="2" s="1"/>
  <c r="R2040" i="2" a="1"/>
  <c r="R2040" i="2" s="1"/>
  <c r="R2039" i="2" a="1"/>
  <c r="R2039" i="2" s="1"/>
  <c r="R2038" i="2" a="1"/>
  <c r="R2038" i="2" s="1"/>
  <c r="R2037" i="2" a="1"/>
  <c r="R2037" i="2" s="1"/>
  <c r="R2036" i="2" a="1"/>
  <c r="R2036" i="2" s="1"/>
  <c r="R2035" i="2" a="1"/>
  <c r="R2035" i="2" s="1"/>
  <c r="R2034" i="2" a="1"/>
  <c r="R2034" i="2" s="1"/>
  <c r="R2033" i="2" a="1"/>
  <c r="R2033" i="2" s="1"/>
  <c r="R2032" i="2" a="1"/>
  <c r="R2032" i="2" s="1"/>
  <c r="R2031" i="2" a="1"/>
  <c r="R2031" i="2" s="1"/>
  <c r="R2030" i="2" a="1"/>
  <c r="R2030" i="2" s="1"/>
  <c r="R2029" i="2" a="1"/>
  <c r="R2029" i="2" s="1"/>
  <c r="R2028" i="2" a="1"/>
  <c r="R2028" i="2" s="1"/>
  <c r="R2027" i="2" a="1"/>
  <c r="R2027" i="2" s="1"/>
  <c r="R2026" i="2" a="1"/>
  <c r="R2026" i="2" s="1"/>
  <c r="R2025" i="2" a="1"/>
  <c r="R2025" i="2" s="1"/>
  <c r="R2024" i="2" a="1"/>
  <c r="R2024" i="2" s="1"/>
  <c r="R2023" i="2" a="1"/>
  <c r="R2023" i="2" s="1"/>
  <c r="R2022" i="2" a="1"/>
  <c r="R2022" i="2" s="1"/>
  <c r="R2021" i="2" a="1"/>
  <c r="R2021" i="2" s="1"/>
  <c r="R2020" i="2" a="1"/>
  <c r="R2020" i="2" s="1"/>
  <c r="R2019" i="2" a="1"/>
  <c r="R2019" i="2" s="1"/>
  <c r="R2018" i="2" a="1"/>
  <c r="R2018" i="2" s="1"/>
  <c r="R2017" i="2" a="1"/>
  <c r="R2017" i="2" s="1"/>
  <c r="R2016" i="2" a="1"/>
  <c r="R2016" i="2" s="1"/>
  <c r="R2015" i="2" a="1"/>
  <c r="R2015" i="2" s="1"/>
  <c r="R2014" i="2" a="1"/>
  <c r="R2014" i="2" s="1"/>
  <c r="R2013" i="2" a="1"/>
  <c r="R2013" i="2" s="1"/>
  <c r="R2012" i="2" a="1"/>
  <c r="R2012" i="2" s="1"/>
  <c r="R2011" i="2" a="1"/>
  <c r="R2011" i="2" s="1"/>
  <c r="R2010" i="2" a="1"/>
  <c r="R2010" i="2" s="1"/>
  <c r="R2009" i="2" a="1"/>
  <c r="R2009" i="2" s="1"/>
  <c r="R2008" i="2" a="1"/>
  <c r="R2008" i="2" s="1"/>
  <c r="R2007" i="2" a="1"/>
  <c r="R2007" i="2" s="1"/>
  <c r="R2006" i="2" a="1"/>
  <c r="R2006" i="2" s="1"/>
  <c r="R2005" i="2" a="1"/>
  <c r="R2005" i="2" s="1"/>
  <c r="R2004" i="2" a="1"/>
  <c r="R2004" i="2" s="1"/>
  <c r="R2003" i="2" a="1"/>
  <c r="R2003" i="2" s="1"/>
  <c r="R2002" i="2" a="1"/>
  <c r="R2002" i="2" s="1"/>
  <c r="R2001" i="2" a="1"/>
  <c r="R2001" i="2" s="1"/>
  <c r="R2000" i="2" a="1"/>
  <c r="R2000" i="2" s="1"/>
  <c r="R1999" i="2" a="1"/>
  <c r="R1999" i="2" s="1"/>
  <c r="R1998" i="2" a="1"/>
  <c r="R1998" i="2" s="1"/>
  <c r="R1997" i="2" a="1"/>
  <c r="R1997" i="2" s="1"/>
  <c r="R1996" i="2" a="1"/>
  <c r="R1996" i="2" s="1"/>
  <c r="R1995" i="2" a="1"/>
  <c r="R1995" i="2" s="1"/>
  <c r="R1994" i="2" a="1"/>
  <c r="R1994" i="2" s="1"/>
  <c r="R1993" i="2" a="1"/>
  <c r="R1993" i="2" s="1"/>
  <c r="R1992" i="2" a="1"/>
  <c r="R1992" i="2" s="1"/>
  <c r="R1991" i="2" a="1"/>
  <c r="R1991" i="2" s="1"/>
  <c r="R1990" i="2" a="1"/>
  <c r="R1990" i="2" s="1"/>
  <c r="R1989" i="2" a="1"/>
  <c r="R1989" i="2" s="1"/>
  <c r="R1988" i="2" a="1"/>
  <c r="R1988" i="2" s="1"/>
  <c r="R1987" i="2" a="1"/>
  <c r="R1987" i="2" s="1"/>
  <c r="R1986" i="2" a="1"/>
  <c r="R1986" i="2" s="1"/>
  <c r="R1985" i="2" a="1"/>
  <c r="R1985" i="2" s="1"/>
  <c r="R1984" i="2" a="1"/>
  <c r="R1984" i="2" s="1"/>
  <c r="R1983" i="2" a="1"/>
  <c r="R1983" i="2" s="1"/>
  <c r="R1982" i="2" a="1"/>
  <c r="R1982" i="2" s="1"/>
  <c r="R1981" i="2" a="1"/>
  <c r="R1981" i="2" s="1"/>
  <c r="R1980" i="2" a="1"/>
  <c r="R1980" i="2" s="1"/>
  <c r="R1979" i="2" a="1"/>
  <c r="R1979" i="2" s="1"/>
  <c r="R1978" i="2" a="1"/>
  <c r="R1978" i="2" s="1"/>
  <c r="R1977" i="2" a="1"/>
  <c r="R1977" i="2" s="1"/>
  <c r="R1976" i="2" a="1"/>
  <c r="R1976" i="2" s="1"/>
  <c r="R1975" i="2" a="1"/>
  <c r="R1975" i="2" s="1"/>
  <c r="R1974" i="2" a="1"/>
  <c r="R1974" i="2" s="1"/>
  <c r="R1973" i="2" a="1"/>
  <c r="R1973" i="2" s="1"/>
  <c r="R1972" i="2" a="1"/>
  <c r="R1972" i="2" s="1"/>
  <c r="R1971" i="2" a="1"/>
  <c r="R1971" i="2" s="1"/>
  <c r="R1970" i="2" a="1"/>
  <c r="R1970" i="2" s="1"/>
  <c r="R1969" i="2" a="1"/>
  <c r="R1969" i="2" s="1"/>
  <c r="R1968" i="2" a="1"/>
  <c r="R1968" i="2" s="1"/>
  <c r="R1967" i="2" a="1"/>
  <c r="R1967" i="2" s="1"/>
  <c r="R1966" i="2" a="1"/>
  <c r="R1966" i="2" s="1"/>
  <c r="R1965" i="2" a="1"/>
  <c r="R1965" i="2" s="1"/>
  <c r="R1964" i="2" a="1"/>
  <c r="R1964" i="2" s="1"/>
  <c r="R1963" i="2" a="1"/>
  <c r="R1963" i="2" s="1"/>
  <c r="R1962" i="2" a="1"/>
  <c r="R1962" i="2" s="1"/>
  <c r="R1961" i="2" a="1"/>
  <c r="R1961" i="2" s="1"/>
  <c r="R1960" i="2" a="1"/>
  <c r="R1960" i="2" s="1"/>
  <c r="R1959" i="2" a="1"/>
  <c r="R1959" i="2" s="1"/>
  <c r="R1958" i="2" a="1"/>
  <c r="R1958" i="2" s="1"/>
  <c r="R1957" i="2" a="1"/>
  <c r="R1957" i="2" s="1"/>
  <c r="R1956" i="2" a="1"/>
  <c r="R1956" i="2" s="1"/>
  <c r="R1955" i="2" a="1"/>
  <c r="R1955" i="2" s="1"/>
  <c r="R1954" i="2" a="1"/>
  <c r="R1954" i="2" s="1"/>
  <c r="R1953" i="2" a="1"/>
  <c r="R1953" i="2" s="1"/>
  <c r="R1952" i="2" a="1"/>
  <c r="R1952" i="2" s="1"/>
  <c r="R1951" i="2" a="1"/>
  <c r="R1951" i="2" s="1"/>
  <c r="R1950" i="2" a="1"/>
  <c r="R1950" i="2" s="1"/>
  <c r="R1949" i="2" a="1"/>
  <c r="R1949" i="2" s="1"/>
  <c r="R1948" i="2" a="1"/>
  <c r="R1948" i="2" s="1"/>
  <c r="R1947" i="2" a="1"/>
  <c r="R1947" i="2" s="1"/>
  <c r="R1946" i="2" a="1"/>
  <c r="R1946" i="2" s="1"/>
  <c r="R1945" i="2" a="1"/>
  <c r="R1945" i="2" s="1"/>
  <c r="R1944" i="2" a="1"/>
  <c r="R1944" i="2" s="1"/>
  <c r="R1943" i="2" a="1"/>
  <c r="R1943" i="2" s="1"/>
  <c r="R1942" i="2" a="1"/>
  <c r="R1942" i="2" s="1"/>
  <c r="R1941" i="2" a="1"/>
  <c r="R1941" i="2" s="1"/>
  <c r="R1940" i="2" a="1"/>
  <c r="R1940" i="2" s="1"/>
  <c r="R1939" i="2" a="1"/>
  <c r="R1939" i="2" s="1"/>
  <c r="R1938" i="2" a="1"/>
  <c r="R1938" i="2" s="1"/>
  <c r="R1937" i="2" a="1"/>
  <c r="R1937" i="2" s="1"/>
  <c r="R1936" i="2" a="1"/>
  <c r="R1936" i="2" s="1"/>
  <c r="R1935" i="2" a="1"/>
  <c r="R1935" i="2" s="1"/>
  <c r="R1934" i="2" a="1"/>
  <c r="R1934" i="2" s="1"/>
  <c r="R1933" i="2" a="1"/>
  <c r="R1933" i="2" s="1"/>
  <c r="R1932" i="2" a="1"/>
  <c r="R1932" i="2" s="1"/>
  <c r="R1931" i="2" a="1"/>
  <c r="R1931" i="2" s="1"/>
  <c r="R1930" i="2" a="1"/>
  <c r="R1930" i="2" s="1"/>
  <c r="R1929" i="2" a="1"/>
  <c r="R1929" i="2" s="1"/>
  <c r="R1928" i="2" a="1"/>
  <c r="R1928" i="2" s="1"/>
  <c r="R1927" i="2" a="1"/>
  <c r="R1927" i="2" s="1"/>
  <c r="R1926" i="2" a="1"/>
  <c r="R1926" i="2" s="1"/>
  <c r="R1925" i="2" a="1"/>
  <c r="R1925" i="2" s="1"/>
  <c r="R1924" i="2" a="1"/>
  <c r="R1924" i="2" s="1"/>
  <c r="R1923" i="2" a="1"/>
  <c r="R1923" i="2" s="1"/>
  <c r="R1922" i="2" a="1"/>
  <c r="R1922" i="2" s="1"/>
  <c r="R1921" i="2" a="1"/>
  <c r="R1921" i="2" s="1"/>
  <c r="R1920" i="2" a="1"/>
  <c r="R1920" i="2" s="1"/>
  <c r="R1919" i="2" a="1"/>
  <c r="R1919" i="2" s="1"/>
  <c r="R1918" i="2" a="1"/>
  <c r="R1918" i="2" s="1"/>
  <c r="R1917" i="2" a="1"/>
  <c r="R1917" i="2" s="1"/>
  <c r="R1916" i="2" a="1"/>
  <c r="R1916" i="2" s="1"/>
  <c r="R1915" i="2" a="1"/>
  <c r="R1915" i="2" s="1"/>
  <c r="R1914" i="2" a="1"/>
  <c r="R1914" i="2" s="1"/>
  <c r="R1913" i="2" a="1"/>
  <c r="R1913" i="2" s="1"/>
  <c r="R1912" i="2" a="1"/>
  <c r="R1912" i="2" s="1"/>
  <c r="R1911" i="2" a="1"/>
  <c r="R1911" i="2" s="1"/>
  <c r="R1910" i="2" a="1"/>
  <c r="R1910" i="2" s="1"/>
  <c r="R1909" i="2" a="1"/>
  <c r="R1909" i="2" s="1"/>
  <c r="R1908" i="2" a="1"/>
  <c r="R1908" i="2" s="1"/>
  <c r="R1907" i="2" a="1"/>
  <c r="R1907" i="2" s="1"/>
  <c r="R1906" i="2" a="1"/>
  <c r="R1906" i="2" s="1"/>
  <c r="R1905" i="2" a="1"/>
  <c r="R1905" i="2" s="1"/>
  <c r="R1904" i="2" a="1"/>
  <c r="R1904" i="2" s="1"/>
  <c r="R1903" i="2" a="1"/>
  <c r="R1903" i="2" s="1"/>
  <c r="R1902" i="2" a="1"/>
  <c r="R1902" i="2" s="1"/>
  <c r="R1901" i="2" a="1"/>
  <c r="R1901" i="2" s="1"/>
  <c r="R1900" i="2" a="1"/>
  <c r="R1900" i="2" s="1"/>
  <c r="R1899" i="2" a="1"/>
  <c r="R1899" i="2" s="1"/>
  <c r="R1898" i="2" a="1"/>
  <c r="R1898" i="2" s="1"/>
  <c r="R1897" i="2" a="1"/>
  <c r="R1897" i="2" s="1"/>
  <c r="R1896" i="2" a="1"/>
  <c r="R1896" i="2" s="1"/>
  <c r="R1895" i="2" a="1"/>
  <c r="R1895" i="2" s="1"/>
  <c r="R1894" i="2" a="1"/>
  <c r="R1894" i="2" s="1"/>
  <c r="R1893" i="2" a="1"/>
  <c r="R1893" i="2" s="1"/>
  <c r="R1892" i="2" a="1"/>
  <c r="R1892" i="2" s="1"/>
  <c r="R1891" i="2" a="1"/>
  <c r="R1891" i="2" s="1"/>
  <c r="R1890" i="2" a="1"/>
  <c r="R1890" i="2" s="1"/>
  <c r="R1889" i="2" a="1"/>
  <c r="R1889" i="2" s="1"/>
  <c r="R1888" i="2" a="1"/>
  <c r="R1888" i="2" s="1"/>
  <c r="R1887" i="2" a="1"/>
  <c r="R1887" i="2" s="1"/>
  <c r="R1886" i="2" a="1"/>
  <c r="R1886" i="2" s="1"/>
  <c r="R1885" i="2" a="1"/>
  <c r="R1885" i="2" s="1"/>
  <c r="R1884" i="2" a="1"/>
  <c r="R1884" i="2" s="1"/>
  <c r="R1883" i="2" a="1"/>
  <c r="R1883" i="2" s="1"/>
  <c r="R1882" i="2" a="1"/>
  <c r="R1882" i="2" s="1"/>
  <c r="R1881" i="2" a="1"/>
  <c r="R1881" i="2" s="1"/>
  <c r="R1880" i="2" a="1"/>
  <c r="R1880" i="2" s="1"/>
  <c r="R1879" i="2" a="1"/>
  <c r="R1879" i="2" s="1"/>
  <c r="R1878" i="2" a="1"/>
  <c r="R1878" i="2" s="1"/>
  <c r="R1877" i="2" a="1"/>
  <c r="R1877" i="2" s="1"/>
  <c r="R1876" i="2" a="1"/>
  <c r="R1876" i="2" s="1"/>
  <c r="R1875" i="2" a="1"/>
  <c r="R1875" i="2" s="1"/>
  <c r="R1874" i="2" a="1"/>
  <c r="R1874" i="2" s="1"/>
  <c r="R1873" i="2" a="1"/>
  <c r="R1873" i="2" s="1"/>
  <c r="R1872" i="2" a="1"/>
  <c r="R1872" i="2" s="1"/>
  <c r="R1871" i="2" a="1"/>
  <c r="R1871" i="2" s="1"/>
  <c r="R1870" i="2" a="1"/>
  <c r="R1870" i="2" s="1"/>
  <c r="R1869" i="2" a="1"/>
  <c r="R1869" i="2" s="1"/>
  <c r="R1868" i="2" a="1"/>
  <c r="R1868" i="2" s="1"/>
  <c r="R1867" i="2" a="1"/>
  <c r="R1867" i="2" s="1"/>
  <c r="R1866" i="2" a="1"/>
  <c r="R1866" i="2" s="1"/>
  <c r="R1865" i="2" a="1"/>
  <c r="R1865" i="2" s="1"/>
  <c r="R1864" i="2" a="1"/>
  <c r="R1864" i="2" s="1"/>
  <c r="R1863" i="2" a="1"/>
  <c r="R1863" i="2" s="1"/>
  <c r="R1862" i="2" a="1"/>
  <c r="R1862" i="2" s="1"/>
  <c r="R1861" i="2" a="1"/>
  <c r="R1861" i="2" s="1"/>
  <c r="R1860" i="2" a="1"/>
  <c r="R1860" i="2" s="1"/>
  <c r="R1859" i="2" a="1"/>
  <c r="R1859" i="2" s="1"/>
  <c r="R1858" i="2" a="1"/>
  <c r="R1858" i="2" s="1"/>
  <c r="R1857" i="2" a="1"/>
  <c r="R1857" i="2" s="1"/>
  <c r="R1856" i="2" a="1"/>
  <c r="R1856" i="2" s="1"/>
  <c r="R1855" i="2" a="1"/>
  <c r="R1855" i="2" s="1"/>
  <c r="R1854" i="2" a="1"/>
  <c r="R1854" i="2" s="1"/>
  <c r="R1853" i="2" a="1"/>
  <c r="R1853" i="2" s="1"/>
  <c r="R1852" i="2" a="1"/>
  <c r="R1852" i="2" s="1"/>
  <c r="R1851" i="2" a="1"/>
  <c r="R1851" i="2" s="1"/>
  <c r="R1850" i="2" a="1"/>
  <c r="R1850" i="2" s="1"/>
  <c r="R1849" i="2" a="1"/>
  <c r="R1849" i="2" s="1"/>
  <c r="R1848" i="2" a="1"/>
  <c r="R1848" i="2" s="1"/>
  <c r="R1847" i="2" a="1"/>
  <c r="R1847" i="2" s="1"/>
  <c r="R1846" i="2" a="1"/>
  <c r="R1846" i="2" s="1"/>
  <c r="R1845" i="2" a="1"/>
  <c r="R1845" i="2" s="1"/>
  <c r="R1844" i="2" a="1"/>
  <c r="R1844" i="2" s="1"/>
  <c r="R1843" i="2" a="1"/>
  <c r="R1843" i="2" s="1"/>
  <c r="R1842" i="2" a="1"/>
  <c r="R1842" i="2" s="1"/>
  <c r="R1841" i="2" a="1"/>
  <c r="R1841" i="2" s="1"/>
  <c r="R1840" i="2" a="1"/>
  <c r="R1840" i="2" s="1"/>
  <c r="R1839" i="2" a="1"/>
  <c r="R1839" i="2" s="1"/>
  <c r="R1838" i="2" a="1"/>
  <c r="R1838" i="2" s="1"/>
  <c r="R1837" i="2" a="1"/>
  <c r="R1837" i="2" s="1"/>
  <c r="R1836" i="2" a="1"/>
  <c r="R1836" i="2" s="1"/>
  <c r="R1835" i="2" a="1"/>
  <c r="R1835" i="2" s="1"/>
  <c r="R1834" i="2" a="1"/>
  <c r="R1834" i="2" s="1"/>
  <c r="R1833" i="2" a="1"/>
  <c r="R1833" i="2" s="1"/>
  <c r="R1832" i="2" a="1"/>
  <c r="R1832" i="2" s="1"/>
  <c r="R1831" i="2" a="1"/>
  <c r="R1831" i="2" s="1"/>
  <c r="R1830" i="2" a="1"/>
  <c r="R1830" i="2" s="1"/>
  <c r="R1829" i="2" a="1"/>
  <c r="R1829" i="2" s="1"/>
  <c r="R1828" i="2" a="1"/>
  <c r="R1828" i="2" s="1"/>
  <c r="R1827" i="2" a="1"/>
  <c r="R1827" i="2" s="1"/>
  <c r="R1826" i="2" a="1"/>
  <c r="R1826" i="2" s="1"/>
  <c r="R1825" i="2" a="1"/>
  <c r="R1825" i="2" s="1"/>
  <c r="R1824" i="2" a="1"/>
  <c r="R1824" i="2" s="1"/>
  <c r="R1823" i="2" a="1"/>
  <c r="R1823" i="2" s="1"/>
  <c r="R1822" i="2" a="1"/>
  <c r="R1822" i="2" s="1"/>
  <c r="R1821" i="2" a="1"/>
  <c r="R1821" i="2" s="1"/>
  <c r="R1820" i="2" a="1"/>
  <c r="R1820" i="2" s="1"/>
  <c r="R1819" i="2" a="1"/>
  <c r="R1819" i="2" s="1"/>
  <c r="R1818" i="2" a="1"/>
  <c r="R1818" i="2" s="1"/>
  <c r="R1817" i="2" a="1"/>
  <c r="R1817" i="2" s="1"/>
  <c r="R1816" i="2" a="1"/>
  <c r="R1816" i="2" s="1"/>
  <c r="R1815" i="2" a="1"/>
  <c r="R1815" i="2" s="1"/>
  <c r="R1814" i="2" a="1"/>
  <c r="R1814" i="2" s="1"/>
  <c r="R1813" i="2" a="1"/>
  <c r="R1813" i="2" s="1"/>
  <c r="R1812" i="2" a="1"/>
  <c r="R1812" i="2" s="1"/>
  <c r="R1811" i="2" a="1"/>
  <c r="R1811" i="2" s="1"/>
  <c r="R1810" i="2" a="1"/>
  <c r="R1810" i="2" s="1"/>
  <c r="R1809" i="2" a="1"/>
  <c r="R1809" i="2" s="1"/>
  <c r="R1808" i="2" a="1"/>
  <c r="R1808" i="2" s="1"/>
  <c r="R1807" i="2" a="1"/>
  <c r="R1807" i="2" s="1"/>
  <c r="R1806" i="2" a="1"/>
  <c r="R1806" i="2" s="1"/>
  <c r="R1805" i="2" a="1"/>
  <c r="R1805" i="2" s="1"/>
  <c r="R1804" i="2" a="1"/>
  <c r="R1804" i="2" s="1"/>
  <c r="R1803" i="2" a="1"/>
  <c r="R1803" i="2" s="1"/>
  <c r="R1802" i="2" a="1"/>
  <c r="R1802" i="2" s="1"/>
  <c r="R1801" i="2" a="1"/>
  <c r="R1801" i="2" s="1"/>
  <c r="R1800" i="2" a="1"/>
  <c r="R1800" i="2" s="1"/>
  <c r="R1799" i="2" a="1"/>
  <c r="R1799" i="2" s="1"/>
  <c r="R1798" i="2" a="1"/>
  <c r="R1798" i="2" s="1"/>
  <c r="R1797" i="2" a="1"/>
  <c r="R1797" i="2" s="1"/>
  <c r="R1796" i="2" a="1"/>
  <c r="R1796" i="2" s="1"/>
  <c r="R1795" i="2" a="1"/>
  <c r="R1795" i="2" s="1"/>
  <c r="R1794" i="2" a="1"/>
  <c r="R1794" i="2" s="1"/>
  <c r="R1793" i="2" a="1"/>
  <c r="R1793" i="2" s="1"/>
  <c r="R1792" i="2" a="1"/>
  <c r="R1792" i="2" s="1"/>
  <c r="R1791" i="2" a="1"/>
  <c r="R1791" i="2" s="1"/>
  <c r="R1790" i="2" a="1"/>
  <c r="R1790" i="2" s="1"/>
  <c r="R1789" i="2" a="1"/>
  <c r="R1789" i="2" s="1"/>
  <c r="R1788" i="2" a="1"/>
  <c r="R1788" i="2" s="1"/>
  <c r="R1787" i="2" a="1"/>
  <c r="R1787" i="2" s="1"/>
  <c r="R1786" i="2" a="1"/>
  <c r="R1786" i="2" s="1"/>
  <c r="R1785" i="2" a="1"/>
  <c r="R1785" i="2" s="1"/>
  <c r="R1784" i="2" a="1"/>
  <c r="R1784" i="2" s="1"/>
  <c r="R1783" i="2" a="1"/>
  <c r="R1783" i="2" s="1"/>
  <c r="R1782" i="2" a="1"/>
  <c r="R1782" i="2" s="1"/>
  <c r="R1781" i="2" a="1"/>
  <c r="R1781" i="2" s="1"/>
  <c r="R1780" i="2" a="1"/>
  <c r="R1780" i="2" s="1"/>
  <c r="R1779" i="2" a="1"/>
  <c r="R1779" i="2" s="1"/>
  <c r="R1778" i="2" a="1"/>
  <c r="R1778" i="2" s="1"/>
  <c r="R1777" i="2" a="1"/>
  <c r="R1777" i="2" s="1"/>
  <c r="R1776" i="2" a="1"/>
  <c r="R1776" i="2" s="1"/>
  <c r="R1775" i="2" a="1"/>
  <c r="R1775" i="2" s="1"/>
  <c r="R1774" i="2" a="1"/>
  <c r="R1774" i="2" s="1"/>
  <c r="R1773" i="2" a="1"/>
  <c r="R1773" i="2" s="1"/>
  <c r="R1772" i="2" a="1"/>
  <c r="R1772" i="2" s="1"/>
  <c r="R1771" i="2" a="1"/>
  <c r="R1771" i="2" s="1"/>
  <c r="R1770" i="2" a="1"/>
  <c r="R1770" i="2" s="1"/>
  <c r="R1769" i="2" a="1"/>
  <c r="R1769" i="2" s="1"/>
  <c r="R1768" i="2" a="1"/>
  <c r="R1768" i="2" s="1"/>
  <c r="R1767" i="2" a="1"/>
  <c r="R1767" i="2" s="1"/>
  <c r="R1766" i="2" a="1"/>
  <c r="R1766" i="2" s="1"/>
  <c r="R1765" i="2" a="1"/>
  <c r="R1765" i="2" s="1"/>
  <c r="R1764" i="2" a="1"/>
  <c r="R1764" i="2" s="1"/>
  <c r="R1763" i="2" a="1"/>
  <c r="R1763" i="2" s="1"/>
  <c r="R1762" i="2" a="1"/>
  <c r="R1762" i="2" s="1"/>
  <c r="R1761" i="2" a="1"/>
  <c r="R1761" i="2" s="1"/>
  <c r="R1760" i="2" a="1"/>
  <c r="R1760" i="2" s="1"/>
  <c r="R1759" i="2" a="1"/>
  <c r="R1759" i="2" s="1"/>
  <c r="R1758" i="2" a="1"/>
  <c r="R1758" i="2" s="1"/>
  <c r="R1757" i="2" a="1"/>
  <c r="R1757" i="2" s="1"/>
  <c r="R1756" i="2" a="1"/>
  <c r="R1756" i="2" s="1"/>
  <c r="R1755" i="2" a="1"/>
  <c r="R1755" i="2" s="1"/>
  <c r="R1754" i="2" a="1"/>
  <c r="R1754" i="2" s="1"/>
  <c r="R1753" i="2" a="1"/>
  <c r="R1753" i="2" s="1"/>
  <c r="R1752" i="2" a="1"/>
  <c r="R1752" i="2" s="1"/>
  <c r="R1751" i="2" a="1"/>
  <c r="R1751" i="2" s="1"/>
  <c r="R1750" i="2" a="1"/>
  <c r="R1750" i="2" s="1"/>
  <c r="R1749" i="2" a="1"/>
  <c r="R1749" i="2" s="1"/>
  <c r="R1748" i="2" a="1"/>
  <c r="R1748" i="2" s="1"/>
  <c r="R1747" i="2" a="1"/>
  <c r="R1747" i="2" s="1"/>
  <c r="R1746" i="2" a="1"/>
  <c r="R1746" i="2" s="1"/>
  <c r="R1745" i="2" a="1"/>
  <c r="R1745" i="2" s="1"/>
  <c r="R1744" i="2" a="1"/>
  <c r="R1744" i="2" s="1"/>
  <c r="R1743" i="2" a="1"/>
  <c r="R1743" i="2" s="1"/>
  <c r="R1742" i="2" a="1"/>
  <c r="R1742" i="2" s="1"/>
  <c r="R1741" i="2" a="1"/>
  <c r="R1741" i="2" s="1"/>
  <c r="R1740" i="2" a="1"/>
  <c r="R1740" i="2" s="1"/>
  <c r="R1739" i="2" a="1"/>
  <c r="R1739" i="2" s="1"/>
  <c r="R1738" i="2" a="1"/>
  <c r="R1738" i="2" s="1"/>
  <c r="R1737" i="2" a="1"/>
  <c r="R1737" i="2" s="1"/>
  <c r="R1736" i="2" a="1"/>
  <c r="R1736" i="2" s="1"/>
  <c r="R1735" i="2" a="1"/>
  <c r="R1735" i="2" s="1"/>
  <c r="R1734" i="2" a="1"/>
  <c r="R1734" i="2" s="1"/>
  <c r="R1733" i="2" a="1"/>
  <c r="R1733" i="2" s="1"/>
  <c r="R1732" i="2" a="1"/>
  <c r="R1732" i="2" s="1"/>
  <c r="R1731" i="2" a="1"/>
  <c r="R1731" i="2" s="1"/>
  <c r="R1730" i="2" a="1"/>
  <c r="R1730" i="2" s="1"/>
  <c r="R1729" i="2" a="1"/>
  <c r="R1729" i="2" s="1"/>
  <c r="R1728" i="2" a="1"/>
  <c r="R1728" i="2" s="1"/>
  <c r="R1727" i="2" a="1"/>
  <c r="R1727" i="2" s="1"/>
  <c r="R1726" i="2" a="1"/>
  <c r="R1726" i="2" s="1"/>
  <c r="R1725" i="2" a="1"/>
  <c r="R1725" i="2" s="1"/>
  <c r="R1724" i="2" a="1"/>
  <c r="R1724" i="2" s="1"/>
  <c r="R1723" i="2" a="1"/>
  <c r="R1723" i="2" s="1"/>
  <c r="R1722" i="2" a="1"/>
  <c r="R1722" i="2" s="1"/>
  <c r="R1721" i="2" a="1"/>
  <c r="R1721" i="2" s="1"/>
  <c r="R1720" i="2" a="1"/>
  <c r="R1720" i="2" s="1"/>
  <c r="R1719" i="2" a="1"/>
  <c r="R1719" i="2" s="1"/>
  <c r="R1718" i="2" a="1"/>
  <c r="R1718" i="2" s="1"/>
  <c r="R1717" i="2" a="1"/>
  <c r="R1717" i="2" s="1"/>
  <c r="R1716" i="2" a="1"/>
  <c r="R1716" i="2" s="1"/>
  <c r="R1715" i="2" a="1"/>
  <c r="R1715" i="2" s="1"/>
  <c r="R1714" i="2" a="1"/>
  <c r="R1714" i="2" s="1"/>
  <c r="R1713" i="2" a="1"/>
  <c r="R1713" i="2" s="1"/>
  <c r="R1712" i="2" a="1"/>
  <c r="R1712" i="2" s="1"/>
  <c r="R1711" i="2" a="1"/>
  <c r="R1711" i="2" s="1"/>
  <c r="R1710" i="2" a="1"/>
  <c r="R1710" i="2" s="1"/>
  <c r="R1709" i="2" a="1"/>
  <c r="R1709" i="2" s="1"/>
  <c r="R1708" i="2" a="1"/>
  <c r="R1708" i="2" s="1"/>
  <c r="R1707" i="2" a="1"/>
  <c r="R1707" i="2" s="1"/>
  <c r="R1706" i="2" a="1"/>
  <c r="R1706" i="2" s="1"/>
  <c r="R1705" i="2" a="1"/>
  <c r="R1705" i="2" s="1"/>
  <c r="R1704" i="2" a="1"/>
  <c r="R1704" i="2" s="1"/>
  <c r="R1703" i="2" a="1"/>
  <c r="R1703" i="2" s="1"/>
  <c r="R1702" i="2" a="1"/>
  <c r="R1702" i="2" s="1"/>
  <c r="R1701" i="2" a="1"/>
  <c r="R1701" i="2" s="1"/>
  <c r="R1700" i="2" a="1"/>
  <c r="R1700" i="2" s="1"/>
  <c r="R1699" i="2" a="1"/>
  <c r="R1699" i="2" s="1"/>
  <c r="R1698" i="2" a="1"/>
  <c r="R1698" i="2" s="1"/>
  <c r="R1697" i="2" a="1"/>
  <c r="R1697" i="2" s="1"/>
  <c r="R1696" i="2" a="1"/>
  <c r="R1696" i="2" s="1"/>
  <c r="R1695" i="2" a="1"/>
  <c r="R1695" i="2" s="1"/>
  <c r="R1694" i="2" a="1"/>
  <c r="R1694" i="2" s="1"/>
  <c r="R1693" i="2" a="1"/>
  <c r="R1693" i="2" s="1"/>
  <c r="R1692" i="2" a="1"/>
  <c r="R1692" i="2" s="1"/>
  <c r="R1691" i="2" a="1"/>
  <c r="R1691" i="2" s="1"/>
  <c r="R1690" i="2" a="1"/>
  <c r="R1690" i="2" s="1"/>
  <c r="R1689" i="2" a="1"/>
  <c r="R1689" i="2" s="1"/>
  <c r="R1688" i="2" a="1"/>
  <c r="R1688" i="2" s="1"/>
  <c r="R1687" i="2" a="1"/>
  <c r="R1687" i="2" s="1"/>
  <c r="R1686" i="2" a="1"/>
  <c r="R1686" i="2" s="1"/>
  <c r="R1685" i="2" a="1"/>
  <c r="R1685" i="2" s="1"/>
  <c r="R1684" i="2" a="1"/>
  <c r="R1684" i="2" s="1"/>
  <c r="R1683" i="2" a="1"/>
  <c r="R1683" i="2" s="1"/>
  <c r="R1682" i="2" a="1"/>
  <c r="R1682" i="2" s="1"/>
  <c r="R1681" i="2" a="1"/>
  <c r="R1681" i="2" s="1"/>
  <c r="R1680" i="2" a="1"/>
  <c r="R1680" i="2" s="1"/>
  <c r="R1679" i="2" a="1"/>
  <c r="R1679" i="2" s="1"/>
  <c r="R1678" i="2" a="1"/>
  <c r="R1678" i="2" s="1"/>
  <c r="R1677" i="2" a="1"/>
  <c r="R1677" i="2" s="1"/>
  <c r="R1676" i="2" a="1"/>
  <c r="R1676" i="2" s="1"/>
  <c r="R1675" i="2" a="1"/>
  <c r="R1675" i="2" s="1"/>
  <c r="R1674" i="2" a="1"/>
  <c r="R1674" i="2" s="1"/>
  <c r="R1673" i="2" a="1"/>
  <c r="R1673" i="2" s="1"/>
  <c r="R1672" i="2" a="1"/>
  <c r="R1672" i="2" s="1"/>
  <c r="R1671" i="2" a="1"/>
  <c r="R1671" i="2" s="1"/>
  <c r="R1670" i="2" a="1"/>
  <c r="R1670" i="2" s="1"/>
  <c r="R1669" i="2" a="1"/>
  <c r="R1669" i="2" s="1"/>
  <c r="R1668" i="2" a="1"/>
  <c r="R1668" i="2" s="1"/>
  <c r="R1667" i="2" a="1"/>
  <c r="R1667" i="2" s="1"/>
  <c r="R1666" i="2" a="1"/>
  <c r="R1666" i="2" s="1"/>
  <c r="R1665" i="2" a="1"/>
  <c r="R1665" i="2" s="1"/>
  <c r="R1664" i="2" a="1"/>
  <c r="R1664" i="2" s="1"/>
  <c r="R1663" i="2" a="1"/>
  <c r="R1663" i="2" s="1"/>
  <c r="R1662" i="2" a="1"/>
  <c r="R1662" i="2" s="1"/>
  <c r="R1661" i="2" a="1"/>
  <c r="R1661" i="2" s="1"/>
  <c r="R1660" i="2" a="1"/>
  <c r="R1660" i="2" s="1"/>
  <c r="R1659" i="2" a="1"/>
  <c r="R1659" i="2" s="1"/>
  <c r="R1658" i="2" a="1"/>
  <c r="R1658" i="2" s="1"/>
  <c r="R1657" i="2" a="1"/>
  <c r="R1657" i="2" s="1"/>
  <c r="R1656" i="2" a="1"/>
  <c r="R1656" i="2" s="1"/>
  <c r="R1655" i="2" a="1"/>
  <c r="R1655" i="2" s="1"/>
  <c r="R1654" i="2" a="1"/>
  <c r="R1654" i="2" s="1"/>
  <c r="R1653" i="2" a="1"/>
  <c r="R1653" i="2" s="1"/>
  <c r="R1652" i="2" a="1"/>
  <c r="R1652" i="2" s="1"/>
  <c r="R1651" i="2" a="1"/>
  <c r="R1651" i="2" s="1"/>
  <c r="R1650" i="2" a="1"/>
  <c r="R1650" i="2" s="1"/>
  <c r="R1649" i="2" a="1"/>
  <c r="R1649" i="2" s="1"/>
  <c r="R1648" i="2" a="1"/>
  <c r="R1648" i="2" s="1"/>
  <c r="R1647" i="2" a="1"/>
  <c r="R1647" i="2" s="1"/>
  <c r="R1646" i="2" a="1"/>
  <c r="R1646" i="2" s="1"/>
  <c r="R1645" i="2" a="1"/>
  <c r="R1645" i="2" s="1"/>
  <c r="R1644" i="2" a="1"/>
  <c r="R1644" i="2" s="1"/>
  <c r="R1643" i="2" a="1"/>
  <c r="R1643" i="2" s="1"/>
  <c r="R1642" i="2" a="1"/>
  <c r="R1642" i="2" s="1"/>
  <c r="R1641" i="2" a="1"/>
  <c r="R1641" i="2" s="1"/>
  <c r="R1640" i="2" a="1"/>
  <c r="R1640" i="2" s="1"/>
  <c r="R1639" i="2" a="1"/>
  <c r="R1639" i="2" s="1"/>
  <c r="R1638" i="2" a="1"/>
  <c r="R1638" i="2" s="1"/>
  <c r="R1637" i="2" a="1"/>
  <c r="R1637" i="2" s="1"/>
  <c r="R1636" i="2" a="1"/>
  <c r="R1636" i="2" s="1"/>
  <c r="R1635" i="2" a="1"/>
  <c r="R1635" i="2" s="1"/>
  <c r="R1634" i="2" a="1"/>
  <c r="R1634" i="2" s="1"/>
  <c r="R1633" i="2" a="1"/>
  <c r="R1633" i="2" s="1"/>
  <c r="R1632" i="2" a="1"/>
  <c r="R1632" i="2" s="1"/>
  <c r="R1631" i="2" a="1"/>
  <c r="R1631" i="2" s="1"/>
  <c r="R1630" i="2" a="1"/>
  <c r="R1630" i="2" s="1"/>
  <c r="R1629" i="2" a="1"/>
  <c r="R1629" i="2" s="1"/>
  <c r="R1628" i="2" a="1"/>
  <c r="R1628" i="2" s="1"/>
  <c r="R1627" i="2" a="1"/>
  <c r="R1627" i="2" s="1"/>
  <c r="R1626" i="2" a="1"/>
  <c r="R1626" i="2" s="1"/>
  <c r="R1625" i="2" a="1"/>
  <c r="R1625" i="2" s="1"/>
  <c r="R1624" i="2" a="1"/>
  <c r="R1624" i="2" s="1"/>
  <c r="R1623" i="2" a="1"/>
  <c r="R1623" i="2" s="1"/>
  <c r="R1622" i="2" a="1"/>
  <c r="R1622" i="2" s="1"/>
  <c r="R1621" i="2" a="1"/>
  <c r="R1621" i="2" s="1"/>
  <c r="R1620" i="2" a="1"/>
  <c r="R1620" i="2" s="1"/>
  <c r="R1619" i="2" a="1"/>
  <c r="R1619" i="2" s="1"/>
  <c r="R1618" i="2" a="1"/>
  <c r="R1618" i="2" s="1"/>
  <c r="R1617" i="2" a="1"/>
  <c r="R1617" i="2" s="1"/>
  <c r="R1616" i="2" a="1"/>
  <c r="R1616" i="2" s="1"/>
  <c r="R1615" i="2" a="1"/>
  <c r="R1615" i="2" s="1"/>
  <c r="R1614" i="2" a="1"/>
  <c r="R1614" i="2" s="1"/>
  <c r="R1613" i="2" a="1"/>
  <c r="R1613" i="2" s="1"/>
  <c r="R1612" i="2" a="1"/>
  <c r="R1612" i="2" s="1"/>
  <c r="R1611" i="2" a="1"/>
  <c r="R1611" i="2" s="1"/>
  <c r="R1610" i="2" a="1"/>
  <c r="R1610" i="2" s="1"/>
  <c r="R1609" i="2" a="1"/>
  <c r="R1609" i="2" s="1"/>
  <c r="R1608" i="2" a="1"/>
  <c r="R1608" i="2" s="1"/>
  <c r="R1607" i="2" a="1"/>
  <c r="R1607" i="2" s="1"/>
  <c r="R1606" i="2" a="1"/>
  <c r="R1606" i="2" s="1"/>
  <c r="R1605" i="2" a="1"/>
  <c r="R1605" i="2" s="1"/>
  <c r="R1604" i="2" a="1"/>
  <c r="R1604" i="2" s="1"/>
  <c r="R1603" i="2" a="1"/>
  <c r="R1603" i="2" s="1"/>
  <c r="R1602" i="2" a="1"/>
  <c r="R1602" i="2" s="1"/>
  <c r="R1601" i="2" a="1"/>
  <c r="R1601" i="2" s="1"/>
  <c r="R1600" i="2" a="1"/>
  <c r="R1600" i="2" s="1"/>
  <c r="R1599" i="2" a="1"/>
  <c r="R1599" i="2" s="1"/>
  <c r="R1598" i="2" a="1"/>
  <c r="R1598" i="2" s="1"/>
  <c r="R1597" i="2" a="1"/>
  <c r="R1597" i="2" s="1"/>
  <c r="R1596" i="2" a="1"/>
  <c r="R1596" i="2" s="1"/>
  <c r="R1595" i="2" a="1"/>
  <c r="R1595" i="2" s="1"/>
  <c r="R1594" i="2" a="1"/>
  <c r="R1594" i="2" s="1"/>
  <c r="R1593" i="2" a="1"/>
  <c r="R1593" i="2" s="1"/>
  <c r="R1592" i="2" a="1"/>
  <c r="R1592" i="2" s="1"/>
  <c r="R1591" i="2" a="1"/>
  <c r="R1591" i="2" s="1"/>
  <c r="R1590" i="2" a="1"/>
  <c r="R1590" i="2" s="1"/>
  <c r="R1589" i="2" a="1"/>
  <c r="R1589" i="2" s="1"/>
  <c r="R1588" i="2" a="1"/>
  <c r="R1588" i="2" s="1"/>
  <c r="R1587" i="2" a="1"/>
  <c r="R1587" i="2" s="1"/>
  <c r="R1586" i="2" a="1"/>
  <c r="R1586" i="2" s="1"/>
  <c r="R1585" i="2" a="1"/>
  <c r="R1585" i="2" s="1"/>
  <c r="R1584" i="2" a="1"/>
  <c r="R1584" i="2" s="1"/>
  <c r="R1583" i="2" a="1"/>
  <c r="R1583" i="2" s="1"/>
  <c r="R1582" i="2" a="1"/>
  <c r="R1582" i="2" s="1"/>
  <c r="R1581" i="2" a="1"/>
  <c r="R1581" i="2" s="1"/>
  <c r="R1580" i="2" a="1"/>
  <c r="R1580" i="2" s="1"/>
  <c r="R1579" i="2" a="1"/>
  <c r="R1579" i="2" s="1"/>
  <c r="R1578" i="2" a="1"/>
  <c r="R1578" i="2" s="1"/>
  <c r="R1577" i="2" a="1"/>
  <c r="R1577" i="2" s="1"/>
  <c r="R1576" i="2" a="1"/>
  <c r="R1576" i="2" s="1"/>
  <c r="R1575" i="2" a="1"/>
  <c r="R1575" i="2" s="1"/>
  <c r="R1574" i="2" a="1"/>
  <c r="R1574" i="2" s="1"/>
  <c r="R1573" i="2" a="1"/>
  <c r="R1573" i="2" s="1"/>
  <c r="R1572" i="2" a="1"/>
  <c r="R1572" i="2" s="1"/>
  <c r="R1571" i="2" a="1"/>
  <c r="R1571" i="2" s="1"/>
  <c r="R1570" i="2" a="1"/>
  <c r="R1570" i="2" s="1"/>
  <c r="R1569" i="2" a="1"/>
  <c r="R1569" i="2" s="1"/>
  <c r="R1568" i="2" a="1"/>
  <c r="R1568" i="2" s="1"/>
  <c r="R1567" i="2" a="1"/>
  <c r="R1567" i="2" s="1"/>
  <c r="R1566" i="2" a="1"/>
  <c r="R1566" i="2" s="1"/>
  <c r="R1565" i="2" a="1"/>
  <c r="R1565" i="2" s="1"/>
  <c r="R1564" i="2" a="1"/>
  <c r="R1564" i="2" s="1"/>
  <c r="R1563" i="2" a="1"/>
  <c r="R1563" i="2" s="1"/>
  <c r="R1562" i="2" a="1"/>
  <c r="R1562" i="2" s="1"/>
  <c r="R1561" i="2" a="1"/>
  <c r="R1561" i="2" s="1"/>
  <c r="R1560" i="2" a="1"/>
  <c r="R1560" i="2" s="1"/>
  <c r="R1559" i="2" a="1"/>
  <c r="R1559" i="2" s="1"/>
  <c r="R1558" i="2" a="1"/>
  <c r="R1558" i="2" s="1"/>
  <c r="R1557" i="2" a="1"/>
  <c r="R1557" i="2" s="1"/>
  <c r="R1556" i="2" a="1"/>
  <c r="R1556" i="2" s="1"/>
  <c r="R1555" i="2" a="1"/>
  <c r="R1555" i="2" s="1"/>
  <c r="R1554" i="2" a="1"/>
  <c r="R1554" i="2" s="1"/>
  <c r="R1553" i="2" a="1"/>
  <c r="R1553" i="2" s="1"/>
  <c r="R1552" i="2" a="1"/>
  <c r="R1552" i="2" s="1"/>
  <c r="R1551" i="2" a="1"/>
  <c r="R1551" i="2" s="1"/>
  <c r="R1550" i="2" a="1"/>
  <c r="R1550" i="2" s="1"/>
  <c r="R1549" i="2" a="1"/>
  <c r="R1549" i="2" s="1"/>
  <c r="R1548" i="2" a="1"/>
  <c r="R1548" i="2" s="1"/>
  <c r="R1547" i="2" a="1"/>
  <c r="R1547" i="2" s="1"/>
  <c r="R1546" i="2" a="1"/>
  <c r="R1546" i="2" s="1"/>
  <c r="R1545" i="2" a="1"/>
  <c r="R1545" i="2" s="1"/>
  <c r="R1544" i="2" a="1"/>
  <c r="R1544" i="2" s="1"/>
  <c r="R1543" i="2" a="1"/>
  <c r="R1543" i="2" s="1"/>
  <c r="R1542" i="2" a="1"/>
  <c r="R1542" i="2" s="1"/>
  <c r="R1541" i="2" a="1"/>
  <c r="R1541" i="2" s="1"/>
  <c r="R1540" i="2" a="1"/>
  <c r="R1540" i="2" s="1"/>
  <c r="R1539" i="2" a="1"/>
  <c r="R1539" i="2" s="1"/>
  <c r="R1538" i="2" a="1"/>
  <c r="R1538" i="2" s="1"/>
  <c r="R1537" i="2" a="1"/>
  <c r="R1537" i="2" s="1"/>
  <c r="R1536" i="2" a="1"/>
  <c r="R1536" i="2" s="1"/>
  <c r="R1535" i="2" a="1"/>
  <c r="R1535" i="2" s="1"/>
  <c r="R1534" i="2" a="1"/>
  <c r="R1534" i="2" s="1"/>
  <c r="R1533" i="2" a="1"/>
  <c r="R1533" i="2" s="1"/>
  <c r="R1532" i="2" a="1"/>
  <c r="R1532" i="2" s="1"/>
  <c r="R1531" i="2" a="1"/>
  <c r="R1531" i="2" s="1"/>
  <c r="R1530" i="2" a="1"/>
  <c r="R1530" i="2" s="1"/>
  <c r="R1529" i="2" a="1"/>
  <c r="R1529" i="2" s="1"/>
  <c r="R1528" i="2" a="1"/>
  <c r="R1528" i="2" s="1"/>
  <c r="R1527" i="2" a="1"/>
  <c r="R1527" i="2" s="1"/>
  <c r="R1526" i="2" a="1"/>
  <c r="R1526" i="2" s="1"/>
  <c r="R1525" i="2" a="1"/>
  <c r="R1525" i="2" s="1"/>
  <c r="R1524" i="2" a="1"/>
  <c r="R1524" i="2" s="1"/>
  <c r="R1523" i="2" a="1"/>
  <c r="R1523" i="2" s="1"/>
  <c r="R1522" i="2" a="1"/>
  <c r="R1522" i="2" s="1"/>
  <c r="R1521" i="2" a="1"/>
  <c r="R1521" i="2" s="1"/>
  <c r="R1520" i="2" a="1"/>
  <c r="R1520" i="2" s="1"/>
  <c r="R1519" i="2" a="1"/>
  <c r="R1519" i="2" s="1"/>
  <c r="R1518" i="2" a="1"/>
  <c r="R1518" i="2" s="1"/>
  <c r="R1517" i="2" a="1"/>
  <c r="R1517" i="2" s="1"/>
  <c r="R1516" i="2" a="1"/>
  <c r="R1516" i="2" s="1"/>
  <c r="R1515" i="2" a="1"/>
  <c r="R1515" i="2" s="1"/>
  <c r="R1514" i="2" a="1"/>
  <c r="R1514" i="2" s="1"/>
  <c r="R1513" i="2" a="1"/>
  <c r="R1513" i="2" s="1"/>
  <c r="R1512" i="2" a="1"/>
  <c r="R1512" i="2" s="1"/>
  <c r="R1511" i="2" a="1"/>
  <c r="R1511" i="2" s="1"/>
  <c r="R1510" i="2" a="1"/>
  <c r="R1510" i="2" s="1"/>
  <c r="R1509" i="2" a="1"/>
  <c r="R1509" i="2" s="1"/>
  <c r="R1508" i="2" a="1"/>
  <c r="R1508" i="2" s="1"/>
  <c r="R1507" i="2" a="1"/>
  <c r="R1507" i="2" s="1"/>
  <c r="R1506" i="2" a="1"/>
  <c r="R1506" i="2" s="1"/>
  <c r="R1505" i="2" a="1"/>
  <c r="R1505" i="2" s="1"/>
  <c r="R1504" i="2" a="1"/>
  <c r="R1504" i="2" s="1"/>
  <c r="R1503" i="2" a="1"/>
  <c r="R1503" i="2" s="1"/>
  <c r="R1502" i="2" a="1"/>
  <c r="R1502" i="2" s="1"/>
  <c r="R1501" i="2" a="1"/>
  <c r="R1501" i="2" s="1"/>
  <c r="R1500" i="2" a="1"/>
  <c r="R1500" i="2" s="1"/>
  <c r="R1499" i="2" a="1"/>
  <c r="R1499" i="2" s="1"/>
  <c r="R1498" i="2" a="1"/>
  <c r="R1498" i="2" s="1"/>
  <c r="R1497" i="2" a="1"/>
  <c r="R1497" i="2" s="1"/>
  <c r="R1496" i="2" a="1"/>
  <c r="R1496" i="2" s="1"/>
  <c r="R1495" i="2" a="1"/>
  <c r="R1495" i="2" s="1"/>
  <c r="R1494" i="2" a="1"/>
  <c r="R1494" i="2" s="1"/>
  <c r="R1493" i="2" a="1"/>
  <c r="R1493" i="2" s="1"/>
  <c r="R1492" i="2" a="1"/>
  <c r="R1492" i="2" s="1"/>
  <c r="R1491" i="2" a="1"/>
  <c r="R1491" i="2" s="1"/>
  <c r="R1490" i="2" a="1"/>
  <c r="R1490" i="2" s="1"/>
  <c r="R1489" i="2" a="1"/>
  <c r="R1489" i="2" s="1"/>
  <c r="R1488" i="2" a="1"/>
  <c r="R1488" i="2" s="1"/>
  <c r="R1487" i="2" a="1"/>
  <c r="R1487" i="2" s="1"/>
  <c r="R1486" i="2" a="1"/>
  <c r="R1486" i="2" s="1"/>
  <c r="R1485" i="2" a="1"/>
  <c r="R1485" i="2" s="1"/>
  <c r="R1484" i="2" a="1"/>
  <c r="R1484" i="2" s="1"/>
  <c r="R1483" i="2" a="1"/>
  <c r="R1483" i="2" s="1"/>
  <c r="R1482" i="2" a="1"/>
  <c r="R1482" i="2" s="1"/>
  <c r="R1481" i="2" a="1"/>
  <c r="R1481" i="2" s="1"/>
  <c r="R1480" i="2" a="1"/>
  <c r="R1480" i="2" s="1"/>
  <c r="R1479" i="2" a="1"/>
  <c r="R1479" i="2" s="1"/>
  <c r="R1478" i="2" a="1"/>
  <c r="R1478" i="2" s="1"/>
  <c r="R1477" i="2" a="1"/>
  <c r="R1477" i="2" s="1"/>
  <c r="R1476" i="2" a="1"/>
  <c r="R1476" i="2" s="1"/>
  <c r="R1475" i="2" a="1"/>
  <c r="R1475" i="2" s="1"/>
  <c r="R1474" i="2" a="1"/>
  <c r="R1474" i="2" s="1"/>
  <c r="R1473" i="2" a="1"/>
  <c r="R1473" i="2" s="1"/>
  <c r="R1472" i="2" a="1"/>
  <c r="R1472" i="2" s="1"/>
  <c r="R1471" i="2" a="1"/>
  <c r="R1471" i="2" s="1"/>
  <c r="R1470" i="2" a="1"/>
  <c r="R1470" i="2" s="1"/>
  <c r="R1469" i="2" a="1"/>
  <c r="R1469" i="2" s="1"/>
  <c r="R1468" i="2" a="1"/>
  <c r="R1468" i="2" s="1"/>
  <c r="R1467" i="2" a="1"/>
  <c r="R1467" i="2" s="1"/>
  <c r="R1466" i="2" a="1"/>
  <c r="R1466" i="2" s="1"/>
  <c r="R1465" i="2" a="1"/>
  <c r="R1465" i="2" s="1"/>
  <c r="R1464" i="2" a="1"/>
  <c r="R1464" i="2" s="1"/>
  <c r="R1463" i="2" a="1"/>
  <c r="R1463" i="2" s="1"/>
  <c r="R1462" i="2" a="1"/>
  <c r="R1462" i="2" s="1"/>
  <c r="R1461" i="2" a="1"/>
  <c r="R1461" i="2" s="1"/>
  <c r="R1460" i="2" a="1"/>
  <c r="R1460" i="2" s="1"/>
  <c r="R1459" i="2" a="1"/>
  <c r="R1459" i="2" s="1"/>
  <c r="R1458" i="2" a="1"/>
  <c r="R1458" i="2" s="1"/>
  <c r="R1457" i="2" a="1"/>
  <c r="R1457" i="2" s="1"/>
  <c r="R1456" i="2" a="1"/>
  <c r="R1456" i="2" s="1"/>
  <c r="R1455" i="2" a="1"/>
  <c r="R1455" i="2" s="1"/>
  <c r="R1454" i="2" a="1"/>
  <c r="R1454" i="2" s="1"/>
  <c r="R1453" i="2" a="1"/>
  <c r="R1453" i="2" s="1"/>
  <c r="R1452" i="2" a="1"/>
  <c r="R1452" i="2" s="1"/>
  <c r="R1451" i="2" a="1"/>
  <c r="R1451" i="2" s="1"/>
  <c r="R1450" i="2" a="1"/>
  <c r="R1450" i="2" s="1"/>
  <c r="R1449" i="2" a="1"/>
  <c r="R1449" i="2" s="1"/>
  <c r="R1448" i="2" a="1"/>
  <c r="R1448" i="2" s="1"/>
  <c r="R1447" i="2" a="1"/>
  <c r="R1447" i="2" s="1"/>
  <c r="R1446" i="2" a="1"/>
  <c r="R1446" i="2" s="1"/>
  <c r="R1445" i="2" a="1"/>
  <c r="R1445" i="2" s="1"/>
  <c r="R1444" i="2" a="1"/>
  <c r="R1444" i="2" s="1"/>
  <c r="R1443" i="2" a="1"/>
  <c r="R1443" i="2" s="1"/>
  <c r="R1442" i="2" a="1"/>
  <c r="R1442" i="2" s="1"/>
  <c r="R1441" i="2" a="1"/>
  <c r="R1441" i="2" s="1"/>
  <c r="R1440" i="2" a="1"/>
  <c r="R1440" i="2" s="1"/>
  <c r="R1439" i="2" a="1"/>
  <c r="R1439" i="2" s="1"/>
  <c r="R1438" i="2" a="1"/>
  <c r="R1438" i="2" s="1"/>
  <c r="R1437" i="2" a="1"/>
  <c r="R1437" i="2" s="1"/>
  <c r="R1436" i="2" a="1"/>
  <c r="R1436" i="2" s="1"/>
  <c r="R1435" i="2" a="1"/>
  <c r="R1435" i="2" s="1"/>
  <c r="R1434" i="2" a="1"/>
  <c r="R1434" i="2" s="1"/>
  <c r="R1433" i="2" a="1"/>
  <c r="R1433" i="2" s="1"/>
  <c r="R1432" i="2" a="1"/>
  <c r="R1432" i="2" s="1"/>
  <c r="R1431" i="2" a="1"/>
  <c r="R1431" i="2" s="1"/>
  <c r="R1430" i="2" a="1"/>
  <c r="R1430" i="2" s="1"/>
  <c r="R1429" i="2" a="1"/>
  <c r="R1429" i="2" s="1"/>
  <c r="R1428" i="2" a="1"/>
  <c r="R1428" i="2" s="1"/>
  <c r="R1427" i="2" a="1"/>
  <c r="R1427" i="2" s="1"/>
  <c r="R1426" i="2" a="1"/>
  <c r="R1426" i="2" s="1"/>
  <c r="R1425" i="2" a="1"/>
  <c r="R1425" i="2" s="1"/>
  <c r="R1424" i="2" a="1"/>
  <c r="R1424" i="2" s="1"/>
  <c r="R1423" i="2" a="1"/>
  <c r="R1423" i="2" s="1"/>
  <c r="R1422" i="2" a="1"/>
  <c r="R1422" i="2" s="1"/>
  <c r="R1421" i="2" a="1"/>
  <c r="R1421" i="2" s="1"/>
  <c r="R1420" i="2" a="1"/>
  <c r="R1420" i="2" s="1"/>
  <c r="R1419" i="2" a="1"/>
  <c r="R1419" i="2" s="1"/>
  <c r="R1418" i="2" a="1"/>
  <c r="R1418" i="2" s="1"/>
  <c r="R1417" i="2" a="1"/>
  <c r="R1417" i="2" s="1"/>
  <c r="R1416" i="2" a="1"/>
  <c r="R1416" i="2" s="1"/>
  <c r="R1415" i="2" a="1"/>
  <c r="R1415" i="2" s="1"/>
  <c r="R1414" i="2" a="1"/>
  <c r="R1414" i="2" s="1"/>
  <c r="R1413" i="2" a="1"/>
  <c r="R1413" i="2" s="1"/>
  <c r="R1412" i="2" a="1"/>
  <c r="R1412" i="2" s="1"/>
  <c r="R1411" i="2" a="1"/>
  <c r="R1411" i="2" s="1"/>
  <c r="R1410" i="2" a="1"/>
  <c r="R1410" i="2" s="1"/>
  <c r="R1409" i="2" a="1"/>
  <c r="R1409" i="2" s="1"/>
  <c r="R1408" i="2" a="1"/>
  <c r="R1408" i="2" s="1"/>
  <c r="R1407" i="2" a="1"/>
  <c r="R1407" i="2" s="1"/>
  <c r="R1406" i="2" a="1"/>
  <c r="R1406" i="2" s="1"/>
  <c r="R1405" i="2" a="1"/>
  <c r="R1405" i="2" s="1"/>
  <c r="R1404" i="2" a="1"/>
  <c r="R1404" i="2" s="1"/>
  <c r="R1403" i="2" a="1"/>
  <c r="R1403" i="2" s="1"/>
  <c r="R1402" i="2" a="1"/>
  <c r="R1402" i="2" s="1"/>
  <c r="R1401" i="2" a="1"/>
  <c r="R1401" i="2" s="1"/>
  <c r="R1400" i="2" a="1"/>
  <c r="R1400" i="2" s="1"/>
  <c r="R1399" i="2" a="1"/>
  <c r="R1399" i="2" s="1"/>
  <c r="R1398" i="2" a="1"/>
  <c r="R1398" i="2" s="1"/>
  <c r="R1397" i="2" a="1"/>
  <c r="R1397" i="2" s="1"/>
  <c r="R1396" i="2" a="1"/>
  <c r="R1396" i="2" s="1"/>
  <c r="R1395" i="2" a="1"/>
  <c r="R1395" i="2" s="1"/>
  <c r="R1394" i="2" a="1"/>
  <c r="R1394" i="2" s="1"/>
  <c r="R1393" i="2" a="1"/>
  <c r="R1393" i="2" s="1"/>
  <c r="R1392" i="2" a="1"/>
  <c r="R1392" i="2" s="1"/>
  <c r="R1391" i="2" a="1"/>
  <c r="R1391" i="2" s="1"/>
  <c r="R1390" i="2" a="1"/>
  <c r="R1390" i="2" s="1"/>
  <c r="R1389" i="2" a="1"/>
  <c r="R1389" i="2" s="1"/>
  <c r="R1388" i="2" a="1"/>
  <c r="R1388" i="2" s="1"/>
  <c r="R1387" i="2" a="1"/>
  <c r="R1387" i="2" s="1"/>
  <c r="R1386" i="2" a="1"/>
  <c r="R1386" i="2" s="1"/>
  <c r="R1385" i="2" a="1"/>
  <c r="R1385" i="2" s="1"/>
  <c r="R1384" i="2" a="1"/>
  <c r="R1384" i="2" s="1"/>
  <c r="R1383" i="2" a="1"/>
  <c r="R1383" i="2" s="1"/>
  <c r="R1382" i="2" a="1"/>
  <c r="R1382" i="2" s="1"/>
  <c r="R1381" i="2" a="1"/>
  <c r="R1381" i="2" s="1"/>
  <c r="R1380" i="2" a="1"/>
  <c r="R1380" i="2" s="1"/>
  <c r="R1379" i="2" a="1"/>
  <c r="R1379" i="2" s="1"/>
  <c r="R1378" i="2" a="1"/>
  <c r="R1378" i="2" s="1"/>
  <c r="R1377" i="2" a="1"/>
  <c r="R1377" i="2" s="1"/>
  <c r="R1376" i="2" a="1"/>
  <c r="R1376" i="2" s="1"/>
  <c r="R1375" i="2" a="1"/>
  <c r="R1375" i="2" s="1"/>
  <c r="R1374" i="2" a="1"/>
  <c r="R1374" i="2" s="1"/>
  <c r="R1373" i="2" a="1"/>
  <c r="R1373" i="2" s="1"/>
  <c r="R1372" i="2" a="1"/>
  <c r="R1372" i="2" s="1"/>
  <c r="R1371" i="2" a="1"/>
  <c r="R1371" i="2" s="1"/>
  <c r="R1370" i="2" a="1"/>
  <c r="R1370" i="2" s="1"/>
  <c r="R1369" i="2" a="1"/>
  <c r="R1369" i="2" s="1"/>
  <c r="R1368" i="2" a="1"/>
  <c r="R1368" i="2" s="1"/>
  <c r="R1367" i="2" a="1"/>
  <c r="R1367" i="2" s="1"/>
  <c r="R1366" i="2" a="1"/>
  <c r="R1366" i="2" s="1"/>
  <c r="R1365" i="2" a="1"/>
  <c r="R1365" i="2" s="1"/>
  <c r="R1364" i="2" a="1"/>
  <c r="R1364" i="2" s="1"/>
  <c r="R1363" i="2" a="1"/>
  <c r="R1363" i="2" s="1"/>
  <c r="R1362" i="2" a="1"/>
  <c r="R1362" i="2" s="1"/>
  <c r="R1361" i="2" a="1"/>
  <c r="R1361" i="2" s="1"/>
  <c r="R1360" i="2" a="1"/>
  <c r="R1360" i="2" s="1"/>
  <c r="R1359" i="2" a="1"/>
  <c r="R1359" i="2" s="1"/>
  <c r="R1358" i="2" a="1"/>
  <c r="R1358" i="2" s="1"/>
  <c r="R1357" i="2" a="1"/>
  <c r="R1357" i="2" s="1"/>
  <c r="R1356" i="2" a="1"/>
  <c r="R1356" i="2" s="1"/>
  <c r="R1355" i="2" a="1"/>
  <c r="R1355" i="2" s="1"/>
  <c r="R1354" i="2" a="1"/>
  <c r="R1354" i="2" s="1"/>
  <c r="R1353" i="2" a="1"/>
  <c r="R1353" i="2" s="1"/>
  <c r="R1352" i="2" a="1"/>
  <c r="R1352" i="2" s="1"/>
  <c r="R1351" i="2" a="1"/>
  <c r="R1351" i="2" s="1"/>
  <c r="R1350" i="2" a="1"/>
  <c r="R1350" i="2" s="1"/>
  <c r="R1349" i="2" a="1"/>
  <c r="R1349" i="2" s="1"/>
  <c r="R1348" i="2" a="1"/>
  <c r="R1348" i="2" s="1"/>
  <c r="R1347" i="2" a="1"/>
  <c r="R1347" i="2" s="1"/>
  <c r="R1346" i="2" a="1"/>
  <c r="R1346" i="2" s="1"/>
  <c r="R1345" i="2" a="1"/>
  <c r="R1345" i="2" s="1"/>
  <c r="R1344" i="2" a="1"/>
  <c r="R1344" i="2" s="1"/>
  <c r="R1343" i="2" a="1"/>
  <c r="R1343" i="2" s="1"/>
  <c r="R1342" i="2" a="1"/>
  <c r="R1342" i="2" s="1"/>
  <c r="R1341" i="2" a="1"/>
  <c r="R1341" i="2" s="1"/>
  <c r="R1340" i="2" a="1"/>
  <c r="R1340" i="2" s="1"/>
  <c r="R1339" i="2" a="1"/>
  <c r="R1339" i="2" s="1"/>
  <c r="R1338" i="2" a="1"/>
  <c r="R1338" i="2" s="1"/>
  <c r="R1337" i="2" a="1"/>
  <c r="R1337" i="2" s="1"/>
  <c r="R1336" i="2" a="1"/>
  <c r="R1336" i="2" s="1"/>
  <c r="R1335" i="2" a="1"/>
  <c r="R1335" i="2" s="1"/>
  <c r="R1334" i="2" a="1"/>
  <c r="R1334" i="2" s="1"/>
  <c r="R1333" i="2" a="1"/>
  <c r="R1333" i="2" s="1"/>
  <c r="R1332" i="2" a="1"/>
  <c r="R1332" i="2" s="1"/>
  <c r="R1331" i="2" a="1"/>
  <c r="R1331" i="2" s="1"/>
  <c r="R1330" i="2" a="1"/>
  <c r="R1330" i="2" s="1"/>
  <c r="R1329" i="2" a="1"/>
  <c r="R1329" i="2" s="1"/>
  <c r="R1328" i="2" a="1"/>
  <c r="R1328" i="2" s="1"/>
  <c r="R1327" i="2" a="1"/>
  <c r="R1327" i="2" s="1"/>
  <c r="R1326" i="2" a="1"/>
  <c r="R1326" i="2" s="1"/>
  <c r="R1325" i="2" a="1"/>
  <c r="R1325" i="2" s="1"/>
  <c r="R1324" i="2" a="1"/>
  <c r="R1324" i="2" s="1"/>
  <c r="R1323" i="2" a="1"/>
  <c r="R1323" i="2" s="1"/>
  <c r="R1322" i="2" a="1"/>
  <c r="R1322" i="2" s="1"/>
  <c r="R1321" i="2" a="1"/>
  <c r="R1321" i="2" s="1"/>
  <c r="R1320" i="2" a="1"/>
  <c r="R1320" i="2" s="1"/>
  <c r="R1319" i="2" a="1"/>
  <c r="R1319" i="2" s="1"/>
  <c r="R1318" i="2" a="1"/>
  <c r="R1318" i="2" s="1"/>
  <c r="R1317" i="2" a="1"/>
  <c r="R1317" i="2" s="1"/>
  <c r="R1316" i="2" a="1"/>
  <c r="R1316" i="2" s="1"/>
  <c r="R1315" i="2" a="1"/>
  <c r="R1315" i="2" s="1"/>
  <c r="R1314" i="2" a="1"/>
  <c r="R1314" i="2" s="1"/>
  <c r="R1313" i="2" a="1"/>
  <c r="R1313" i="2" s="1"/>
  <c r="R1312" i="2" a="1"/>
  <c r="R1312" i="2" s="1"/>
  <c r="R1311" i="2" a="1"/>
  <c r="R1311" i="2" s="1"/>
  <c r="R1310" i="2" a="1"/>
  <c r="R1310" i="2" s="1"/>
  <c r="R1309" i="2" a="1"/>
  <c r="R1309" i="2" s="1"/>
  <c r="R1308" i="2" a="1"/>
  <c r="R1308" i="2" s="1"/>
  <c r="R1307" i="2" a="1"/>
  <c r="R1307" i="2" s="1"/>
  <c r="R1306" i="2" a="1"/>
  <c r="R1306" i="2" s="1"/>
  <c r="R1305" i="2" a="1"/>
  <c r="R1305" i="2" s="1"/>
  <c r="R1304" i="2" a="1"/>
  <c r="R1304" i="2" s="1"/>
  <c r="R1303" i="2" a="1"/>
  <c r="R1303" i="2" s="1"/>
  <c r="R1302" i="2" a="1"/>
  <c r="R1302" i="2" s="1"/>
  <c r="R1301" i="2" a="1"/>
  <c r="R1301" i="2" s="1"/>
  <c r="R1300" i="2" a="1"/>
  <c r="R1300" i="2" s="1"/>
  <c r="R1299" i="2" a="1"/>
  <c r="R1299" i="2" s="1"/>
  <c r="R1298" i="2" a="1"/>
  <c r="R1298" i="2" s="1"/>
  <c r="R1297" i="2" a="1"/>
  <c r="R1297" i="2" s="1"/>
  <c r="R1296" i="2" a="1"/>
  <c r="R1296" i="2" s="1"/>
  <c r="R1295" i="2" a="1"/>
  <c r="R1295" i="2" s="1"/>
  <c r="R1294" i="2" a="1"/>
  <c r="R1294" i="2" s="1"/>
  <c r="R1293" i="2" a="1"/>
  <c r="R1293" i="2" s="1"/>
  <c r="R1292" i="2" a="1"/>
  <c r="R1292" i="2" s="1"/>
  <c r="R1291" i="2" a="1"/>
  <c r="R1291" i="2" s="1"/>
  <c r="R1290" i="2" a="1"/>
  <c r="R1290" i="2" s="1"/>
  <c r="R1289" i="2" a="1"/>
  <c r="R1289" i="2" s="1"/>
  <c r="R1288" i="2" a="1"/>
  <c r="R1288" i="2" s="1"/>
  <c r="R1287" i="2" a="1"/>
  <c r="R1287" i="2" s="1"/>
  <c r="R1286" i="2" a="1"/>
  <c r="R1286" i="2" s="1"/>
  <c r="R1285" i="2" a="1"/>
  <c r="R1285" i="2" s="1"/>
  <c r="R1284" i="2" a="1"/>
  <c r="R1284" i="2" s="1"/>
  <c r="R1283" i="2" a="1"/>
  <c r="R1283" i="2" s="1"/>
  <c r="R1282" i="2" a="1"/>
  <c r="R1282" i="2" s="1"/>
  <c r="R1281" i="2" a="1"/>
  <c r="R1281" i="2" s="1"/>
  <c r="R1280" i="2" a="1"/>
  <c r="R1280" i="2" s="1"/>
  <c r="R1279" i="2" a="1"/>
  <c r="R1279" i="2" s="1"/>
  <c r="R1278" i="2" a="1"/>
  <c r="R1278" i="2" s="1"/>
  <c r="R1277" i="2" a="1"/>
  <c r="R1277" i="2" s="1"/>
  <c r="R1276" i="2" a="1"/>
  <c r="R1276" i="2" s="1"/>
  <c r="R1275" i="2" a="1"/>
  <c r="R1275" i="2" s="1"/>
  <c r="R1274" i="2" a="1"/>
  <c r="R1274" i="2" s="1"/>
  <c r="R1273" i="2" a="1"/>
  <c r="R1273" i="2" s="1"/>
  <c r="R1272" i="2" a="1"/>
  <c r="R1272" i="2" s="1"/>
  <c r="R1271" i="2" a="1"/>
  <c r="R1271" i="2" s="1"/>
  <c r="R1270" i="2" a="1"/>
  <c r="R1270" i="2" s="1"/>
  <c r="R1269" i="2" a="1"/>
  <c r="R1269" i="2" s="1"/>
  <c r="R1268" i="2" a="1"/>
  <c r="R1268" i="2" s="1"/>
  <c r="R1267" i="2" a="1"/>
  <c r="R1267" i="2" s="1"/>
  <c r="R1266" i="2" a="1"/>
  <c r="R1266" i="2" s="1"/>
  <c r="R1265" i="2" a="1"/>
  <c r="R1265" i="2" s="1"/>
  <c r="R1264" i="2" a="1"/>
  <c r="R1264" i="2" s="1"/>
  <c r="R1263" i="2" a="1"/>
  <c r="R1263" i="2" s="1"/>
  <c r="R1262" i="2" a="1"/>
  <c r="R1262" i="2" s="1"/>
  <c r="R1261" i="2" a="1"/>
  <c r="R1261" i="2" s="1"/>
  <c r="R1260" i="2" a="1"/>
  <c r="R1260" i="2" s="1"/>
  <c r="R1259" i="2" a="1"/>
  <c r="R1259" i="2" s="1"/>
  <c r="R1258" i="2" a="1"/>
  <c r="R1258" i="2" s="1"/>
  <c r="R1257" i="2" a="1"/>
  <c r="R1257" i="2" s="1"/>
  <c r="R1256" i="2" a="1"/>
  <c r="R1256" i="2" s="1"/>
  <c r="R1255" i="2" a="1"/>
  <c r="R1255" i="2" s="1"/>
  <c r="R1254" i="2" a="1"/>
  <c r="R1254" i="2" s="1"/>
  <c r="R1253" i="2" a="1"/>
  <c r="R1253" i="2" s="1"/>
  <c r="R1252" i="2" a="1"/>
  <c r="R1252" i="2" s="1"/>
  <c r="R1251" i="2" a="1"/>
  <c r="R1251" i="2" s="1"/>
  <c r="R1250" i="2" a="1"/>
  <c r="R1250" i="2" s="1"/>
  <c r="R1249" i="2" a="1"/>
  <c r="R1249" i="2" s="1"/>
  <c r="R1248" i="2" a="1"/>
  <c r="R1248" i="2" s="1"/>
  <c r="R1247" i="2" a="1"/>
  <c r="R1247" i="2" s="1"/>
  <c r="R1246" i="2" a="1"/>
  <c r="R1246" i="2" s="1"/>
  <c r="R1245" i="2" a="1"/>
  <c r="R1245" i="2" s="1"/>
  <c r="R1244" i="2" a="1"/>
  <c r="R1244" i="2" s="1"/>
  <c r="R1243" i="2" a="1"/>
  <c r="R1243" i="2" s="1"/>
  <c r="R1242" i="2" a="1"/>
  <c r="R1242" i="2" s="1"/>
  <c r="R1241" i="2" a="1"/>
  <c r="R1241" i="2" s="1"/>
  <c r="R1240" i="2" a="1"/>
  <c r="R1240" i="2" s="1"/>
  <c r="R1239" i="2" a="1"/>
  <c r="R1239" i="2" s="1"/>
  <c r="R1238" i="2" a="1"/>
  <c r="R1238" i="2" s="1"/>
  <c r="R1237" i="2" a="1"/>
  <c r="R1237" i="2" s="1"/>
  <c r="R1236" i="2" a="1"/>
  <c r="R1236" i="2" s="1"/>
  <c r="R1235" i="2" a="1"/>
  <c r="R1235" i="2" s="1"/>
  <c r="R1234" i="2" a="1"/>
  <c r="R1234" i="2" s="1"/>
  <c r="R1233" i="2" a="1"/>
  <c r="R1233" i="2" s="1"/>
  <c r="R1232" i="2" a="1"/>
  <c r="R1232" i="2" s="1"/>
  <c r="R1231" i="2" a="1"/>
  <c r="R1231" i="2" s="1"/>
  <c r="R1230" i="2" a="1"/>
  <c r="R1230" i="2" s="1"/>
  <c r="R1229" i="2" a="1"/>
  <c r="R1229" i="2" s="1"/>
  <c r="R1228" i="2" a="1"/>
  <c r="R1228" i="2" s="1"/>
  <c r="R1227" i="2" a="1"/>
  <c r="R1227" i="2" s="1"/>
  <c r="R1226" i="2" a="1"/>
  <c r="R1226" i="2" s="1"/>
  <c r="R1225" i="2" a="1"/>
  <c r="R1225" i="2" s="1"/>
  <c r="R1224" i="2" a="1"/>
  <c r="R1224" i="2" s="1"/>
  <c r="R1223" i="2" a="1"/>
  <c r="R1223" i="2" s="1"/>
  <c r="R1222" i="2" a="1"/>
  <c r="R1222" i="2" s="1"/>
  <c r="R1221" i="2" a="1"/>
  <c r="R1221" i="2" s="1"/>
  <c r="R1220" i="2" a="1"/>
  <c r="R1220" i="2" s="1"/>
  <c r="R1219" i="2" a="1"/>
  <c r="R1219" i="2" s="1"/>
  <c r="R1218" i="2" a="1"/>
  <c r="R1218" i="2" s="1"/>
  <c r="R1217" i="2" a="1"/>
  <c r="R1217" i="2" s="1"/>
  <c r="R1216" i="2" a="1"/>
  <c r="R1216" i="2" s="1"/>
  <c r="R1215" i="2" a="1"/>
  <c r="R1215" i="2" s="1"/>
  <c r="R1214" i="2" a="1"/>
  <c r="R1214" i="2" s="1"/>
  <c r="R1213" i="2" a="1"/>
  <c r="R1213" i="2" s="1"/>
  <c r="R1212" i="2" a="1"/>
  <c r="R1212" i="2" s="1"/>
  <c r="R1211" i="2" a="1"/>
  <c r="R1211" i="2" s="1"/>
  <c r="R1210" i="2" a="1"/>
  <c r="R1210" i="2" s="1"/>
  <c r="R1209" i="2" a="1"/>
  <c r="R1209" i="2" s="1"/>
  <c r="R1208" i="2" a="1"/>
  <c r="R1208" i="2" s="1"/>
  <c r="R1207" i="2" a="1"/>
  <c r="R1207" i="2" s="1"/>
  <c r="R1206" i="2" a="1"/>
  <c r="R1206" i="2" s="1"/>
  <c r="R1205" i="2" a="1"/>
  <c r="R1205" i="2" s="1"/>
  <c r="R1204" i="2" a="1"/>
  <c r="R1204" i="2" s="1"/>
  <c r="R1203" i="2" a="1"/>
  <c r="R1203" i="2" s="1"/>
  <c r="R1202" i="2" a="1"/>
  <c r="R1202" i="2" s="1"/>
  <c r="R1201" i="2" a="1"/>
  <c r="R1201" i="2" s="1"/>
  <c r="R1200" i="2" a="1"/>
  <c r="R1200" i="2" s="1"/>
  <c r="R1199" i="2" a="1"/>
  <c r="R1199" i="2" s="1"/>
  <c r="R1198" i="2" a="1"/>
  <c r="R1198" i="2" s="1"/>
  <c r="R1197" i="2" a="1"/>
  <c r="R1197" i="2" s="1"/>
  <c r="R1196" i="2" a="1"/>
  <c r="R1196" i="2" s="1"/>
  <c r="R1195" i="2" a="1"/>
  <c r="R1195" i="2" s="1"/>
  <c r="R1194" i="2" a="1"/>
  <c r="R1194" i="2" s="1"/>
  <c r="R1193" i="2" a="1"/>
  <c r="R1193" i="2" s="1"/>
  <c r="R1192" i="2" a="1"/>
  <c r="R1192" i="2" s="1"/>
  <c r="R1191" i="2" a="1"/>
  <c r="R1191" i="2" s="1"/>
  <c r="R1190" i="2" a="1"/>
  <c r="R1190" i="2" s="1"/>
  <c r="R1189" i="2" a="1"/>
  <c r="R1189" i="2" s="1"/>
  <c r="R1188" i="2" a="1"/>
  <c r="R1188" i="2" s="1"/>
  <c r="R1187" i="2" a="1"/>
  <c r="R1187" i="2" s="1"/>
  <c r="R1186" i="2" a="1"/>
  <c r="R1186" i="2" s="1"/>
  <c r="R1185" i="2" a="1"/>
  <c r="R1185" i="2" s="1"/>
  <c r="R1184" i="2" a="1"/>
  <c r="R1184" i="2" s="1"/>
  <c r="R1183" i="2" a="1"/>
  <c r="R1183" i="2" s="1"/>
  <c r="R1182" i="2" a="1"/>
  <c r="R1182" i="2" s="1"/>
  <c r="R1181" i="2" a="1"/>
  <c r="R1181" i="2" s="1"/>
  <c r="R1180" i="2" a="1"/>
  <c r="R1180" i="2" s="1"/>
  <c r="R1179" i="2" a="1"/>
  <c r="R1179" i="2" s="1"/>
  <c r="R1178" i="2" a="1"/>
  <c r="R1178" i="2" s="1"/>
  <c r="R1177" i="2" a="1"/>
  <c r="R1177" i="2" s="1"/>
  <c r="R1176" i="2" a="1"/>
  <c r="R1176" i="2" s="1"/>
  <c r="R1175" i="2" a="1"/>
  <c r="R1175" i="2" s="1"/>
  <c r="R1174" i="2" a="1"/>
  <c r="R1174" i="2" s="1"/>
  <c r="R1173" i="2" a="1"/>
  <c r="R1173" i="2" s="1"/>
  <c r="R1172" i="2" a="1"/>
  <c r="R1172" i="2" s="1"/>
  <c r="R1171" i="2" a="1"/>
  <c r="R1171" i="2" s="1"/>
  <c r="R1170" i="2" a="1"/>
  <c r="R1170" i="2" s="1"/>
  <c r="R1169" i="2" a="1"/>
  <c r="R1169" i="2" s="1"/>
  <c r="R1168" i="2" a="1"/>
  <c r="R1168" i="2" s="1"/>
  <c r="R1167" i="2" a="1"/>
  <c r="R1167" i="2" s="1"/>
  <c r="R1166" i="2" a="1"/>
  <c r="R1166" i="2" s="1"/>
  <c r="R1165" i="2" a="1"/>
  <c r="R1165" i="2" s="1"/>
  <c r="R1164" i="2" a="1"/>
  <c r="R1164" i="2" s="1"/>
  <c r="R1163" i="2" a="1"/>
  <c r="R1163" i="2" s="1"/>
  <c r="R1162" i="2" a="1"/>
  <c r="R1162" i="2" s="1"/>
  <c r="R1161" i="2" a="1"/>
  <c r="R1161" i="2" s="1"/>
  <c r="R1160" i="2" a="1"/>
  <c r="R1160" i="2" s="1"/>
  <c r="R1159" i="2" a="1"/>
  <c r="R1159" i="2" s="1"/>
  <c r="R1158" i="2" a="1"/>
  <c r="R1158" i="2" s="1"/>
  <c r="R1157" i="2" a="1"/>
  <c r="R1157" i="2" s="1"/>
  <c r="R1156" i="2" a="1"/>
  <c r="R1156" i="2" s="1"/>
  <c r="R1155" i="2" a="1"/>
  <c r="R1155" i="2" s="1"/>
  <c r="R1154" i="2" a="1"/>
  <c r="R1154" i="2" s="1"/>
  <c r="R1153" i="2" a="1"/>
  <c r="R1153" i="2" s="1"/>
  <c r="R1152" i="2" a="1"/>
  <c r="R1152" i="2" s="1"/>
  <c r="R1151" i="2" a="1"/>
  <c r="R1151" i="2" s="1"/>
  <c r="R1150" i="2" a="1"/>
  <c r="R1150" i="2" s="1"/>
  <c r="R1149" i="2" a="1"/>
  <c r="R1149" i="2" s="1"/>
  <c r="R1148" i="2" a="1"/>
  <c r="R1148" i="2" s="1"/>
  <c r="R1147" i="2" a="1"/>
  <c r="R1147" i="2" s="1"/>
  <c r="R1146" i="2" a="1"/>
  <c r="R1146" i="2" s="1"/>
  <c r="R1145" i="2" a="1"/>
  <c r="R1145" i="2" s="1"/>
  <c r="R1144" i="2" a="1"/>
  <c r="R1144" i="2" s="1"/>
  <c r="R1143" i="2" a="1"/>
  <c r="R1143" i="2" s="1"/>
  <c r="R1142" i="2" a="1"/>
  <c r="R1142" i="2" s="1"/>
  <c r="R1141" i="2" a="1"/>
  <c r="R1141" i="2" s="1"/>
  <c r="R1140" i="2" a="1"/>
  <c r="R1140" i="2" s="1"/>
  <c r="R1139" i="2" a="1"/>
  <c r="R1139" i="2" s="1"/>
  <c r="R1138" i="2" a="1"/>
  <c r="R1138" i="2" s="1"/>
  <c r="R1137" i="2" a="1"/>
  <c r="R1137" i="2" s="1"/>
  <c r="R1136" i="2" a="1"/>
  <c r="R1136" i="2" s="1"/>
  <c r="R1135" i="2" a="1"/>
  <c r="R1135" i="2" s="1"/>
  <c r="R1134" i="2" a="1"/>
  <c r="R1134" i="2" s="1"/>
  <c r="R1133" i="2" a="1"/>
  <c r="R1133" i="2" s="1"/>
  <c r="R1132" i="2" a="1"/>
  <c r="R1132" i="2" s="1"/>
  <c r="R1131" i="2" a="1"/>
  <c r="R1131" i="2" s="1"/>
  <c r="R1130" i="2" a="1"/>
  <c r="R1130" i="2" s="1"/>
  <c r="R1129" i="2" a="1"/>
  <c r="R1129" i="2" s="1"/>
  <c r="R1128" i="2" a="1"/>
  <c r="R1128" i="2" s="1"/>
  <c r="R1127" i="2" a="1"/>
  <c r="R1127" i="2" s="1"/>
  <c r="R1126" i="2" a="1"/>
  <c r="R1126" i="2" s="1"/>
  <c r="R1125" i="2" a="1"/>
  <c r="R1125" i="2" s="1"/>
  <c r="R1124" i="2" a="1"/>
  <c r="R1124" i="2" s="1"/>
  <c r="R1123" i="2" a="1"/>
  <c r="R1123" i="2" s="1"/>
  <c r="R1122" i="2" a="1"/>
  <c r="R1122" i="2" s="1"/>
  <c r="R1121" i="2" a="1"/>
  <c r="R1121" i="2" s="1"/>
  <c r="R1120" i="2" a="1"/>
  <c r="R1120" i="2" s="1"/>
  <c r="R1119" i="2" a="1"/>
  <c r="R1119" i="2" s="1"/>
  <c r="R1118" i="2" a="1"/>
  <c r="R1118" i="2" s="1"/>
  <c r="R1117" i="2" a="1"/>
  <c r="R1117" i="2" s="1"/>
  <c r="R1116" i="2" a="1"/>
  <c r="R1116" i="2" s="1"/>
  <c r="R1115" i="2" a="1"/>
  <c r="R1115" i="2" s="1"/>
  <c r="R1114" i="2" a="1"/>
  <c r="R1114" i="2" s="1"/>
  <c r="R1113" i="2" a="1"/>
  <c r="R1113" i="2" s="1"/>
  <c r="R1112" i="2" a="1"/>
  <c r="R1112" i="2" s="1"/>
  <c r="R1111" i="2" a="1"/>
  <c r="R1111" i="2" s="1"/>
  <c r="R1110" i="2" a="1"/>
  <c r="R1110" i="2" s="1"/>
  <c r="R1109" i="2" a="1"/>
  <c r="R1109" i="2" s="1"/>
  <c r="R1108" i="2" a="1"/>
  <c r="R1108" i="2" s="1"/>
  <c r="R1107" i="2" a="1"/>
  <c r="R1107" i="2" s="1"/>
  <c r="R1106" i="2" a="1"/>
  <c r="R1106" i="2" s="1"/>
  <c r="R1105" i="2" a="1"/>
  <c r="R1105" i="2" s="1"/>
  <c r="R1104" i="2" a="1"/>
  <c r="R1104" i="2" s="1"/>
  <c r="R1103" i="2" a="1"/>
  <c r="R1103" i="2" s="1"/>
  <c r="R1102" i="2" a="1"/>
  <c r="R1102" i="2" s="1"/>
  <c r="R1101" i="2" a="1"/>
  <c r="R1101" i="2" s="1"/>
  <c r="R1100" i="2" a="1"/>
  <c r="R1100" i="2" s="1"/>
  <c r="R1099" i="2" a="1"/>
  <c r="R1099" i="2" s="1"/>
  <c r="R1098" i="2" a="1"/>
  <c r="R1098" i="2" s="1"/>
  <c r="R1097" i="2" a="1"/>
  <c r="R1097" i="2" s="1"/>
  <c r="R1096" i="2" a="1"/>
  <c r="R1096" i="2" s="1"/>
  <c r="R1095" i="2" a="1"/>
  <c r="R1095" i="2" s="1"/>
  <c r="R1094" i="2" a="1"/>
  <c r="R1094" i="2" s="1"/>
  <c r="R1093" i="2" a="1"/>
  <c r="R1093" i="2" s="1"/>
  <c r="R1092" i="2" a="1"/>
  <c r="R1092" i="2" s="1"/>
  <c r="R1091" i="2" a="1"/>
  <c r="R1091" i="2" s="1"/>
  <c r="R1090" i="2" a="1"/>
  <c r="R1090" i="2" s="1"/>
  <c r="R1089" i="2" a="1"/>
  <c r="R1089" i="2" s="1"/>
  <c r="R1088" i="2" a="1"/>
  <c r="R1088" i="2" s="1"/>
  <c r="R1087" i="2" a="1"/>
  <c r="R1087" i="2" s="1"/>
  <c r="R1086" i="2" a="1"/>
  <c r="R1086" i="2" s="1"/>
  <c r="R1085" i="2" a="1"/>
  <c r="R1085" i="2" s="1"/>
  <c r="R1084" i="2" a="1"/>
  <c r="R1084" i="2" s="1"/>
  <c r="R1083" i="2" a="1"/>
  <c r="R1083" i="2" s="1"/>
  <c r="R1082" i="2" a="1"/>
  <c r="R1082" i="2" s="1"/>
  <c r="R1081" i="2" a="1"/>
  <c r="R1081" i="2" s="1"/>
  <c r="R1080" i="2" a="1"/>
  <c r="R1080" i="2" s="1"/>
  <c r="R1079" i="2" a="1"/>
  <c r="R1079" i="2" s="1"/>
  <c r="R1078" i="2" a="1"/>
  <c r="R1078" i="2" s="1"/>
  <c r="R1077" i="2" a="1"/>
  <c r="R1077" i="2" s="1"/>
  <c r="R1076" i="2" a="1"/>
  <c r="R1076" i="2" s="1"/>
  <c r="R1075" i="2" a="1"/>
  <c r="R1075" i="2" s="1"/>
  <c r="R1074" i="2" a="1"/>
  <c r="R1074" i="2" s="1"/>
  <c r="R1073" i="2" a="1"/>
  <c r="R1073" i="2" s="1"/>
  <c r="R1072" i="2" a="1"/>
  <c r="R1072" i="2" s="1"/>
  <c r="R1071" i="2" a="1"/>
  <c r="R1071" i="2" s="1"/>
  <c r="R1070" i="2" a="1"/>
  <c r="R1070" i="2" s="1"/>
  <c r="R1069" i="2" a="1"/>
  <c r="R1069" i="2" s="1"/>
  <c r="R1068" i="2" a="1"/>
  <c r="R1068" i="2" s="1"/>
  <c r="R1067" i="2" a="1"/>
  <c r="R1067" i="2" s="1"/>
  <c r="R1066" i="2" a="1"/>
  <c r="R1066" i="2" s="1"/>
  <c r="R1065" i="2" a="1"/>
  <c r="R1065" i="2" s="1"/>
  <c r="R1064" i="2" a="1"/>
  <c r="R1064" i="2" s="1"/>
  <c r="R1063" i="2" a="1"/>
  <c r="R1063" i="2" s="1"/>
  <c r="R1062" i="2" a="1"/>
  <c r="R1062" i="2" s="1"/>
  <c r="R1061" i="2" a="1"/>
  <c r="R1061" i="2" s="1"/>
  <c r="R1060" i="2" a="1"/>
  <c r="R1060" i="2" s="1"/>
  <c r="R1059" i="2" a="1"/>
  <c r="R1059" i="2" s="1"/>
  <c r="R1058" i="2" a="1"/>
  <c r="R1058" i="2" s="1"/>
  <c r="R1057" i="2" a="1"/>
  <c r="R1057" i="2" s="1"/>
  <c r="R1056" i="2" a="1"/>
  <c r="R1056" i="2" s="1"/>
  <c r="R1055" i="2" a="1"/>
  <c r="R1055" i="2" s="1"/>
  <c r="R1054" i="2" a="1"/>
  <c r="R1054" i="2" s="1"/>
  <c r="R1053" i="2" a="1"/>
  <c r="R1053" i="2" s="1"/>
  <c r="R1052" i="2" a="1"/>
  <c r="R1052" i="2" s="1"/>
  <c r="R1051" i="2" a="1"/>
  <c r="R1051" i="2" s="1"/>
  <c r="R1050" i="2" a="1"/>
  <c r="R1050" i="2" s="1"/>
  <c r="R1049" i="2" a="1"/>
  <c r="R1049" i="2" s="1"/>
  <c r="R1048" i="2" a="1"/>
  <c r="R1048" i="2" s="1"/>
  <c r="R1047" i="2" a="1"/>
  <c r="R1047" i="2" s="1"/>
  <c r="R1046" i="2" a="1"/>
  <c r="R1046" i="2" s="1"/>
  <c r="R1045" i="2" a="1"/>
  <c r="R1045" i="2" s="1"/>
  <c r="R1044" i="2" a="1"/>
  <c r="R1044" i="2" s="1"/>
  <c r="R1043" i="2" a="1"/>
  <c r="R1043" i="2" s="1"/>
  <c r="R1042" i="2" a="1"/>
  <c r="R1042" i="2" s="1"/>
  <c r="R1041" i="2" a="1"/>
  <c r="R1041" i="2" s="1"/>
  <c r="R1040" i="2" a="1"/>
  <c r="R1040" i="2" s="1"/>
  <c r="R1039" i="2" a="1"/>
  <c r="R1039" i="2" s="1"/>
  <c r="R1038" i="2" a="1"/>
  <c r="R1038" i="2" s="1"/>
  <c r="R1037" i="2" a="1"/>
  <c r="R1037" i="2" s="1"/>
  <c r="R1036" i="2" a="1"/>
  <c r="R1036" i="2" s="1"/>
  <c r="R1035" i="2" a="1"/>
  <c r="R1035" i="2" s="1"/>
  <c r="R1034" i="2" a="1"/>
  <c r="R1034" i="2" s="1"/>
  <c r="R1033" i="2" a="1"/>
  <c r="R1033" i="2" s="1"/>
  <c r="R1032" i="2" a="1"/>
  <c r="R1032" i="2" s="1"/>
  <c r="R1031" i="2" a="1"/>
  <c r="R1031" i="2" s="1"/>
  <c r="R1030" i="2" a="1"/>
  <c r="R1030" i="2" s="1"/>
  <c r="R1029" i="2" a="1"/>
  <c r="R1029" i="2" s="1"/>
  <c r="R1028" i="2" a="1"/>
  <c r="R1028" i="2" s="1"/>
  <c r="R1027" i="2" a="1"/>
  <c r="R1027" i="2" s="1"/>
  <c r="R1026" i="2" a="1"/>
  <c r="R1026" i="2" s="1"/>
  <c r="R1025" i="2" a="1"/>
  <c r="R1025" i="2" s="1"/>
  <c r="R1024" i="2" a="1"/>
  <c r="R1024" i="2" s="1"/>
  <c r="R1023" i="2" a="1"/>
  <c r="R1023" i="2" s="1"/>
  <c r="R1022" i="2" a="1"/>
  <c r="R1022" i="2" s="1"/>
  <c r="R1021" i="2" a="1"/>
  <c r="R1021" i="2" s="1"/>
  <c r="R1020" i="2" a="1"/>
  <c r="R1020" i="2" s="1"/>
  <c r="R1019" i="2" a="1"/>
  <c r="R1019" i="2" s="1"/>
  <c r="R1018" i="2" a="1"/>
  <c r="R1018" i="2" s="1"/>
  <c r="R1017" i="2" a="1"/>
  <c r="R1017" i="2" s="1"/>
  <c r="R1016" i="2" a="1"/>
  <c r="R1016" i="2" s="1"/>
  <c r="R1015" i="2" a="1"/>
  <c r="R1015" i="2" s="1"/>
  <c r="R1014" i="2" a="1"/>
  <c r="R1014" i="2" s="1"/>
  <c r="R1013" i="2" a="1"/>
  <c r="R1013" i="2" s="1"/>
  <c r="R1012" i="2" a="1"/>
  <c r="R1012" i="2" s="1"/>
  <c r="R1011" i="2" a="1"/>
  <c r="R1011" i="2" s="1"/>
  <c r="R1010" i="2" a="1"/>
  <c r="R1010" i="2" s="1"/>
  <c r="R1009" i="2" a="1"/>
  <c r="R1009" i="2" s="1"/>
  <c r="R1008" i="2" a="1"/>
  <c r="R1008" i="2" s="1"/>
  <c r="R1007" i="2" a="1"/>
  <c r="R1007" i="2" s="1"/>
  <c r="R1006" i="2" a="1"/>
  <c r="R1006" i="2" s="1"/>
  <c r="R1005" i="2" a="1"/>
  <c r="R1005" i="2" s="1"/>
  <c r="R1004" i="2" a="1"/>
  <c r="R1004" i="2" s="1"/>
  <c r="R1003" i="2" a="1"/>
  <c r="R1003" i="2" s="1"/>
  <c r="R1002" i="2" a="1"/>
  <c r="R1002" i="2" s="1"/>
  <c r="R1001" i="2" a="1"/>
  <c r="R1001" i="2" s="1"/>
  <c r="R1000" i="2" a="1"/>
  <c r="R1000" i="2" s="1"/>
  <c r="R999" i="2" a="1"/>
  <c r="R999" i="2" s="1"/>
  <c r="R998" i="2" a="1"/>
  <c r="R998" i="2" s="1"/>
  <c r="R997" i="2" a="1"/>
  <c r="R997" i="2" s="1"/>
  <c r="R996" i="2" a="1"/>
  <c r="R996" i="2" s="1"/>
  <c r="R995" i="2" a="1"/>
  <c r="R995" i="2" s="1"/>
  <c r="R994" i="2" a="1"/>
  <c r="R994" i="2" s="1"/>
  <c r="R993" i="2" a="1"/>
  <c r="R993" i="2" s="1"/>
  <c r="R992" i="2" a="1"/>
  <c r="R992" i="2" s="1"/>
  <c r="R991" i="2" a="1"/>
  <c r="R991" i="2" s="1"/>
  <c r="R990" i="2" a="1"/>
  <c r="R990" i="2" s="1"/>
  <c r="R989" i="2" a="1"/>
  <c r="R989" i="2" s="1"/>
  <c r="R988" i="2" a="1"/>
  <c r="R988" i="2" s="1"/>
  <c r="R987" i="2" a="1"/>
  <c r="R987" i="2" s="1"/>
  <c r="R986" i="2" a="1"/>
  <c r="R986" i="2" s="1"/>
  <c r="R985" i="2" a="1"/>
  <c r="R985" i="2" s="1"/>
  <c r="R984" i="2" a="1"/>
  <c r="R984" i="2" s="1"/>
  <c r="R983" i="2" a="1"/>
  <c r="R983" i="2" s="1"/>
  <c r="R982" i="2" a="1"/>
  <c r="R982" i="2" s="1"/>
  <c r="R981" i="2" a="1"/>
  <c r="R981" i="2" s="1"/>
  <c r="R980" i="2" a="1"/>
  <c r="R980" i="2" s="1"/>
  <c r="R979" i="2" a="1"/>
  <c r="R979" i="2" s="1"/>
  <c r="R978" i="2" a="1"/>
  <c r="R978" i="2" s="1"/>
  <c r="R977" i="2" a="1"/>
  <c r="R977" i="2" s="1"/>
  <c r="R976" i="2" a="1"/>
  <c r="R976" i="2" s="1"/>
  <c r="R975" i="2" a="1"/>
  <c r="R975" i="2" s="1"/>
  <c r="R974" i="2" a="1"/>
  <c r="R974" i="2" s="1"/>
  <c r="R973" i="2" a="1"/>
  <c r="R973" i="2" s="1"/>
  <c r="R972" i="2" a="1"/>
  <c r="R972" i="2" s="1"/>
  <c r="R971" i="2" a="1"/>
  <c r="R971" i="2" s="1"/>
  <c r="R970" i="2" a="1"/>
  <c r="R970" i="2" s="1"/>
  <c r="R969" i="2" a="1"/>
  <c r="R969" i="2" s="1"/>
  <c r="R968" i="2" a="1"/>
  <c r="R968" i="2" s="1"/>
  <c r="R967" i="2" a="1"/>
  <c r="R967" i="2" s="1"/>
  <c r="R966" i="2" a="1"/>
  <c r="R966" i="2" s="1"/>
  <c r="R965" i="2" a="1"/>
  <c r="R965" i="2" s="1"/>
  <c r="R964" i="2" a="1"/>
  <c r="R964" i="2" s="1"/>
  <c r="R963" i="2" a="1"/>
  <c r="R963" i="2" s="1"/>
  <c r="R962" i="2" a="1"/>
  <c r="R962" i="2" s="1"/>
  <c r="R961" i="2" a="1"/>
  <c r="R961" i="2" s="1"/>
  <c r="R960" i="2" a="1"/>
  <c r="R960" i="2" s="1"/>
  <c r="R959" i="2" a="1"/>
  <c r="R959" i="2" s="1"/>
  <c r="R958" i="2" a="1"/>
  <c r="R958" i="2" s="1"/>
  <c r="R957" i="2" a="1"/>
  <c r="R957" i="2" s="1"/>
  <c r="R956" i="2" a="1"/>
  <c r="R956" i="2" s="1"/>
  <c r="R955" i="2" a="1"/>
  <c r="R955" i="2" s="1"/>
  <c r="R954" i="2" a="1"/>
  <c r="R954" i="2" s="1"/>
  <c r="R953" i="2" a="1"/>
  <c r="R953" i="2" s="1"/>
  <c r="R952" i="2" a="1"/>
  <c r="R952" i="2" s="1"/>
  <c r="R951" i="2" a="1"/>
  <c r="R951" i="2" s="1"/>
  <c r="R950" i="2" a="1"/>
  <c r="R950" i="2" s="1"/>
  <c r="R949" i="2" a="1"/>
  <c r="R949" i="2" s="1"/>
  <c r="R948" i="2" a="1"/>
  <c r="R948" i="2" s="1"/>
  <c r="R947" i="2" a="1"/>
  <c r="R947" i="2" s="1"/>
  <c r="R946" i="2" a="1"/>
  <c r="R946" i="2" s="1"/>
  <c r="R945" i="2" a="1"/>
  <c r="R945" i="2" s="1"/>
  <c r="R944" i="2" a="1"/>
  <c r="R944" i="2" s="1"/>
  <c r="R943" i="2" a="1"/>
  <c r="R943" i="2" s="1"/>
  <c r="R942" i="2" a="1"/>
  <c r="R942" i="2" s="1"/>
  <c r="R941" i="2" a="1"/>
  <c r="R941" i="2" s="1"/>
  <c r="R940" i="2" a="1"/>
  <c r="R940" i="2" s="1"/>
  <c r="R939" i="2" a="1"/>
  <c r="R939" i="2" s="1"/>
  <c r="R938" i="2" a="1"/>
  <c r="R938" i="2" s="1"/>
  <c r="R937" i="2" a="1"/>
  <c r="R937" i="2" s="1"/>
  <c r="R936" i="2" a="1"/>
  <c r="R936" i="2" s="1"/>
  <c r="R935" i="2" a="1"/>
  <c r="R935" i="2" s="1"/>
  <c r="R934" i="2" a="1"/>
  <c r="R934" i="2" s="1"/>
  <c r="R933" i="2" a="1"/>
  <c r="R933" i="2" s="1"/>
  <c r="R932" i="2" a="1"/>
  <c r="R932" i="2" s="1"/>
  <c r="R931" i="2" a="1"/>
  <c r="R931" i="2" s="1"/>
  <c r="R930" i="2" a="1"/>
  <c r="R930" i="2" s="1"/>
  <c r="R929" i="2" a="1"/>
  <c r="R929" i="2" s="1"/>
  <c r="R928" i="2" a="1"/>
  <c r="R928" i="2" s="1"/>
  <c r="R927" i="2" a="1"/>
  <c r="R927" i="2" s="1"/>
  <c r="R926" i="2" a="1"/>
  <c r="R926" i="2" s="1"/>
  <c r="R925" i="2" a="1"/>
  <c r="R925" i="2" s="1"/>
  <c r="R924" i="2" a="1"/>
  <c r="R924" i="2" s="1"/>
  <c r="R923" i="2" a="1"/>
  <c r="R923" i="2" s="1"/>
  <c r="R922" i="2" a="1"/>
  <c r="R922" i="2" s="1"/>
  <c r="R921" i="2" a="1"/>
  <c r="R921" i="2" s="1"/>
  <c r="R920" i="2" a="1"/>
  <c r="R920" i="2" s="1"/>
  <c r="R919" i="2" a="1"/>
  <c r="R919" i="2" s="1"/>
  <c r="R918" i="2" a="1"/>
  <c r="R918" i="2" s="1"/>
  <c r="R917" i="2" a="1"/>
  <c r="R917" i="2" s="1"/>
  <c r="R916" i="2" a="1"/>
  <c r="R916" i="2" s="1"/>
  <c r="R915" i="2" a="1"/>
  <c r="R915" i="2" s="1"/>
  <c r="R914" i="2" a="1"/>
  <c r="R914" i="2" s="1"/>
  <c r="R913" i="2" a="1"/>
  <c r="R913" i="2" s="1"/>
  <c r="R912" i="2" a="1"/>
  <c r="R912" i="2" s="1"/>
  <c r="R911" i="2" a="1"/>
  <c r="R911" i="2" s="1"/>
  <c r="R910" i="2" a="1"/>
  <c r="R910" i="2" s="1"/>
  <c r="R909" i="2" a="1"/>
  <c r="R909" i="2" s="1"/>
  <c r="R908" i="2" a="1"/>
  <c r="R908" i="2" s="1"/>
  <c r="R907" i="2" a="1"/>
  <c r="R907" i="2" s="1"/>
  <c r="R906" i="2" a="1"/>
  <c r="R906" i="2" s="1"/>
  <c r="R905" i="2" a="1"/>
  <c r="R905" i="2" s="1"/>
  <c r="R904" i="2" a="1"/>
  <c r="R904" i="2" s="1"/>
  <c r="R903" i="2" a="1"/>
  <c r="R903" i="2" s="1"/>
  <c r="R902" i="2" a="1"/>
  <c r="R902" i="2" s="1"/>
  <c r="R901" i="2" a="1"/>
  <c r="R901" i="2" s="1"/>
  <c r="R900" i="2" a="1"/>
  <c r="R900" i="2" s="1"/>
  <c r="R899" i="2" a="1"/>
  <c r="R899" i="2" s="1"/>
  <c r="R898" i="2" a="1"/>
  <c r="R898" i="2" s="1"/>
  <c r="R897" i="2" a="1"/>
  <c r="R897" i="2" s="1"/>
  <c r="R896" i="2" a="1"/>
  <c r="R896" i="2" s="1"/>
  <c r="R895" i="2" a="1"/>
  <c r="R895" i="2" s="1"/>
  <c r="R894" i="2" a="1"/>
  <c r="R894" i="2" s="1"/>
  <c r="R893" i="2" a="1"/>
  <c r="R893" i="2" s="1"/>
  <c r="R892" i="2" a="1"/>
  <c r="R892" i="2" s="1"/>
  <c r="R891" i="2" a="1"/>
  <c r="R891" i="2" s="1"/>
  <c r="R890" i="2" a="1"/>
  <c r="R890" i="2" s="1"/>
  <c r="R889" i="2" a="1"/>
  <c r="R889" i="2" s="1"/>
  <c r="R888" i="2" a="1"/>
  <c r="R888" i="2" s="1"/>
  <c r="R887" i="2" a="1"/>
  <c r="R887" i="2" s="1"/>
  <c r="R886" i="2" a="1"/>
  <c r="R886" i="2" s="1"/>
  <c r="R885" i="2" a="1"/>
  <c r="R885" i="2" s="1"/>
  <c r="R884" i="2" a="1"/>
  <c r="R884" i="2" s="1"/>
  <c r="R883" i="2" a="1"/>
  <c r="R883" i="2" s="1"/>
  <c r="R882" i="2" a="1"/>
  <c r="R882" i="2" s="1"/>
  <c r="R881" i="2" a="1"/>
  <c r="R881" i="2" s="1"/>
  <c r="R880" i="2" a="1"/>
  <c r="R880" i="2" s="1"/>
  <c r="R879" i="2" a="1"/>
  <c r="R879" i="2" s="1"/>
  <c r="R878" i="2" a="1"/>
  <c r="R878" i="2" s="1"/>
  <c r="R877" i="2" a="1"/>
  <c r="R877" i="2" s="1"/>
  <c r="R876" i="2" a="1"/>
  <c r="R876" i="2" s="1"/>
  <c r="R875" i="2" a="1"/>
  <c r="R875" i="2" s="1"/>
  <c r="R874" i="2" a="1"/>
  <c r="R874" i="2" s="1"/>
  <c r="R873" i="2" a="1"/>
  <c r="R873" i="2" s="1"/>
  <c r="R872" i="2" a="1"/>
  <c r="R872" i="2" s="1"/>
  <c r="R871" i="2" a="1"/>
  <c r="R871" i="2" s="1"/>
  <c r="R870" i="2" a="1"/>
  <c r="R870" i="2" s="1"/>
  <c r="R869" i="2" a="1"/>
  <c r="R869" i="2" s="1"/>
  <c r="R868" i="2" a="1"/>
  <c r="R868" i="2" s="1"/>
  <c r="R867" i="2" a="1"/>
  <c r="R867" i="2" s="1"/>
  <c r="R866" i="2" a="1"/>
  <c r="R866" i="2" s="1"/>
  <c r="R865" i="2" a="1"/>
  <c r="R865" i="2" s="1"/>
  <c r="R864" i="2" a="1"/>
  <c r="R864" i="2" s="1"/>
  <c r="R863" i="2" a="1"/>
  <c r="R863" i="2" s="1"/>
  <c r="R862" i="2" a="1"/>
  <c r="R862" i="2" s="1"/>
  <c r="R861" i="2" a="1"/>
  <c r="R861" i="2" s="1"/>
  <c r="R860" i="2" a="1"/>
  <c r="R860" i="2" s="1"/>
  <c r="R859" i="2" a="1"/>
  <c r="R859" i="2" s="1"/>
  <c r="R858" i="2" a="1"/>
  <c r="R858" i="2" s="1"/>
  <c r="R857" i="2" a="1"/>
  <c r="R857" i="2" s="1"/>
  <c r="R856" i="2" a="1"/>
  <c r="R856" i="2" s="1"/>
  <c r="R855" i="2" a="1"/>
  <c r="R855" i="2" s="1"/>
  <c r="R854" i="2" a="1"/>
  <c r="R854" i="2" s="1"/>
  <c r="R853" i="2" a="1"/>
  <c r="R853" i="2" s="1"/>
  <c r="R852" i="2" a="1"/>
  <c r="R852" i="2" s="1"/>
  <c r="R851" i="2" a="1"/>
  <c r="R851" i="2" s="1"/>
  <c r="R850" i="2" a="1"/>
  <c r="R850" i="2" s="1"/>
  <c r="R849" i="2" a="1"/>
  <c r="R849" i="2" s="1"/>
  <c r="R848" i="2" a="1"/>
  <c r="R848" i="2" s="1"/>
  <c r="R847" i="2" a="1"/>
  <c r="R847" i="2" s="1"/>
  <c r="R846" i="2" a="1"/>
  <c r="R846" i="2" s="1"/>
  <c r="R845" i="2" a="1"/>
  <c r="R845" i="2" s="1"/>
  <c r="R844" i="2" a="1"/>
  <c r="R844" i="2" s="1"/>
  <c r="R843" i="2" a="1"/>
  <c r="R843" i="2" s="1"/>
  <c r="R842" i="2" a="1"/>
  <c r="R842" i="2" s="1"/>
  <c r="R841" i="2" a="1"/>
  <c r="R841" i="2" s="1"/>
  <c r="R840" i="2" a="1"/>
  <c r="R840" i="2" s="1"/>
  <c r="R839" i="2" a="1"/>
  <c r="R839" i="2" s="1"/>
  <c r="R838" i="2" a="1"/>
  <c r="R838" i="2" s="1"/>
  <c r="R837" i="2" a="1"/>
  <c r="R837" i="2" s="1"/>
  <c r="R836" i="2" a="1"/>
  <c r="R836" i="2" s="1"/>
  <c r="R835" i="2" a="1"/>
  <c r="R835" i="2" s="1"/>
  <c r="R834" i="2" a="1"/>
  <c r="R834" i="2" s="1"/>
  <c r="R833" i="2" a="1"/>
  <c r="R833" i="2" s="1"/>
  <c r="R832" i="2" a="1"/>
  <c r="R832" i="2" s="1"/>
  <c r="R831" i="2" a="1"/>
  <c r="R831" i="2" s="1"/>
  <c r="R830" i="2" a="1"/>
  <c r="R830" i="2" s="1"/>
  <c r="R829" i="2" a="1"/>
  <c r="R829" i="2" s="1"/>
  <c r="R828" i="2" a="1"/>
  <c r="R828" i="2" s="1"/>
  <c r="R827" i="2" a="1"/>
  <c r="R827" i="2" s="1"/>
  <c r="R826" i="2" a="1"/>
  <c r="R826" i="2" s="1"/>
  <c r="R825" i="2" a="1"/>
  <c r="R825" i="2" s="1"/>
  <c r="R824" i="2" a="1"/>
  <c r="R824" i="2" s="1"/>
  <c r="R823" i="2" a="1"/>
  <c r="R823" i="2" s="1"/>
  <c r="R822" i="2" a="1"/>
  <c r="R822" i="2" s="1"/>
  <c r="R821" i="2" a="1"/>
  <c r="R821" i="2" s="1"/>
  <c r="R820" i="2" a="1"/>
  <c r="R820" i="2" s="1"/>
  <c r="R819" i="2" a="1"/>
  <c r="R819" i="2" s="1"/>
  <c r="R818" i="2" a="1"/>
  <c r="R818" i="2" s="1"/>
  <c r="R817" i="2" a="1"/>
  <c r="R817" i="2" s="1"/>
  <c r="R816" i="2" a="1"/>
  <c r="R816" i="2" s="1"/>
  <c r="R815" i="2" a="1"/>
  <c r="R815" i="2" s="1"/>
  <c r="R814" i="2" a="1"/>
  <c r="R814" i="2" s="1"/>
  <c r="R813" i="2" a="1"/>
  <c r="R813" i="2" s="1"/>
  <c r="R812" i="2" a="1"/>
  <c r="R812" i="2" s="1"/>
  <c r="R811" i="2" a="1"/>
  <c r="R811" i="2" s="1"/>
  <c r="R810" i="2" a="1"/>
  <c r="R810" i="2" s="1"/>
  <c r="R809" i="2" a="1"/>
  <c r="R809" i="2" s="1"/>
  <c r="R808" i="2" a="1"/>
  <c r="R808" i="2" s="1"/>
  <c r="R807" i="2" a="1"/>
  <c r="R807" i="2" s="1"/>
  <c r="R806" i="2" a="1"/>
  <c r="R806" i="2" s="1"/>
  <c r="R805" i="2" a="1"/>
  <c r="R805" i="2" s="1"/>
  <c r="R804" i="2" a="1"/>
  <c r="R804" i="2" s="1"/>
  <c r="R803" i="2" a="1"/>
  <c r="R803" i="2" s="1"/>
  <c r="R802" i="2" a="1"/>
  <c r="R802" i="2" s="1"/>
  <c r="R801" i="2" a="1"/>
  <c r="R801" i="2" s="1"/>
  <c r="R800" i="2" a="1"/>
  <c r="R800" i="2" s="1"/>
  <c r="R799" i="2" a="1"/>
  <c r="R799" i="2" s="1"/>
  <c r="R798" i="2" a="1"/>
  <c r="R798" i="2" s="1"/>
  <c r="R797" i="2" a="1"/>
  <c r="R797" i="2" s="1"/>
  <c r="R796" i="2" a="1"/>
  <c r="R796" i="2" s="1"/>
  <c r="R795" i="2" a="1"/>
  <c r="R795" i="2" s="1"/>
  <c r="R794" i="2" a="1"/>
  <c r="R794" i="2" s="1"/>
  <c r="R793" i="2" a="1"/>
  <c r="R793" i="2" s="1"/>
  <c r="R792" i="2" a="1"/>
  <c r="R792" i="2" s="1"/>
  <c r="R791" i="2" a="1"/>
  <c r="R791" i="2" s="1"/>
  <c r="R790" i="2" a="1"/>
  <c r="R790" i="2" s="1"/>
  <c r="R789" i="2" a="1"/>
  <c r="R789" i="2" s="1"/>
  <c r="R788" i="2" a="1"/>
  <c r="R788" i="2" s="1"/>
  <c r="R787" i="2" a="1"/>
  <c r="R787" i="2" s="1"/>
  <c r="R786" i="2" a="1"/>
  <c r="R786" i="2" s="1"/>
  <c r="R785" i="2" a="1"/>
  <c r="R785" i="2" s="1"/>
  <c r="R784" i="2" a="1"/>
  <c r="R784" i="2" s="1"/>
  <c r="R783" i="2" a="1"/>
  <c r="R783" i="2" s="1"/>
  <c r="R782" i="2" a="1"/>
  <c r="R782" i="2" s="1"/>
  <c r="R781" i="2" a="1"/>
  <c r="R781" i="2" s="1"/>
  <c r="R780" i="2" a="1"/>
  <c r="R780" i="2" s="1"/>
  <c r="R779" i="2" a="1"/>
  <c r="R779" i="2" s="1"/>
  <c r="R778" i="2" a="1"/>
  <c r="R778" i="2" s="1"/>
  <c r="R777" i="2" a="1"/>
  <c r="R777" i="2" s="1"/>
  <c r="R776" i="2" a="1"/>
  <c r="R776" i="2" s="1"/>
  <c r="R775" i="2" a="1"/>
  <c r="R775" i="2" s="1"/>
  <c r="R774" i="2" a="1"/>
  <c r="R774" i="2" s="1"/>
  <c r="R773" i="2" a="1"/>
  <c r="R773" i="2" s="1"/>
  <c r="R772" i="2" a="1"/>
  <c r="R772" i="2" s="1"/>
  <c r="R771" i="2" a="1"/>
  <c r="R771" i="2" s="1"/>
  <c r="R770" i="2" a="1"/>
  <c r="R770" i="2" s="1"/>
  <c r="R769" i="2" a="1"/>
  <c r="R769" i="2" s="1"/>
  <c r="R768" i="2" a="1"/>
  <c r="R768" i="2" s="1"/>
  <c r="R767" i="2" a="1"/>
  <c r="R767" i="2" s="1"/>
  <c r="R766" i="2" a="1"/>
  <c r="R766" i="2" s="1"/>
  <c r="R765" i="2" a="1"/>
  <c r="R765" i="2" s="1"/>
  <c r="R764" i="2" a="1"/>
  <c r="R764" i="2" s="1"/>
  <c r="R763" i="2" a="1"/>
  <c r="R763" i="2" s="1"/>
  <c r="R762" i="2" a="1"/>
  <c r="R762" i="2" s="1"/>
  <c r="R761" i="2" a="1"/>
  <c r="R761" i="2" s="1"/>
  <c r="R760" i="2" a="1"/>
  <c r="R760" i="2" s="1"/>
  <c r="R759" i="2" a="1"/>
  <c r="R759" i="2" s="1"/>
  <c r="R758" i="2" a="1"/>
  <c r="R758" i="2" s="1"/>
  <c r="R757" i="2" a="1"/>
  <c r="R757" i="2" s="1"/>
  <c r="R756" i="2" a="1"/>
  <c r="R756" i="2" s="1"/>
  <c r="R755" i="2" a="1"/>
  <c r="R755" i="2" s="1"/>
  <c r="R754" i="2" a="1"/>
  <c r="R754" i="2" s="1"/>
  <c r="R753" i="2" a="1"/>
  <c r="R753" i="2" s="1"/>
  <c r="R752" i="2" a="1"/>
  <c r="R752" i="2" s="1"/>
  <c r="R751" i="2" a="1"/>
  <c r="R751" i="2" s="1"/>
  <c r="R750" i="2" a="1"/>
  <c r="R750" i="2" s="1"/>
  <c r="R749" i="2" a="1"/>
  <c r="R749" i="2" s="1"/>
  <c r="R748" i="2" a="1"/>
  <c r="R748" i="2" s="1"/>
  <c r="R747" i="2" a="1"/>
  <c r="R747" i="2" s="1"/>
  <c r="R746" i="2" a="1"/>
  <c r="R746" i="2" s="1"/>
  <c r="R745" i="2" a="1"/>
  <c r="R745" i="2" s="1"/>
  <c r="R744" i="2" a="1"/>
  <c r="R744" i="2" s="1"/>
  <c r="R743" i="2" a="1"/>
  <c r="R743" i="2" s="1"/>
  <c r="R742" i="2" a="1"/>
  <c r="R742" i="2" s="1"/>
  <c r="R741" i="2" a="1"/>
  <c r="R741" i="2" s="1"/>
  <c r="R740" i="2" a="1"/>
  <c r="R740" i="2" s="1"/>
  <c r="R739" i="2" a="1"/>
  <c r="R739" i="2" s="1"/>
  <c r="R738" i="2" a="1"/>
  <c r="R738" i="2" s="1"/>
  <c r="R737" i="2" a="1"/>
  <c r="R737" i="2" s="1"/>
  <c r="R736" i="2" a="1"/>
  <c r="R736" i="2" s="1"/>
  <c r="R735" i="2" a="1"/>
  <c r="R735" i="2" s="1"/>
  <c r="R734" i="2" a="1"/>
  <c r="R734" i="2" s="1"/>
  <c r="R733" i="2" a="1"/>
  <c r="R733" i="2" s="1"/>
  <c r="R732" i="2" a="1"/>
  <c r="R732" i="2" s="1"/>
  <c r="R731" i="2" a="1"/>
  <c r="R731" i="2" s="1"/>
  <c r="R730" i="2" a="1"/>
  <c r="R730" i="2" s="1"/>
  <c r="R729" i="2" a="1"/>
  <c r="R729" i="2" s="1"/>
  <c r="R728" i="2" a="1"/>
  <c r="R728" i="2" s="1"/>
  <c r="R727" i="2" a="1"/>
  <c r="R727" i="2" s="1"/>
  <c r="R726" i="2" a="1"/>
  <c r="R726" i="2" s="1"/>
  <c r="R725" i="2" a="1"/>
  <c r="R725" i="2" s="1"/>
  <c r="R724" i="2" a="1"/>
  <c r="R724" i="2" s="1"/>
  <c r="R723" i="2" a="1"/>
  <c r="R723" i="2" s="1"/>
  <c r="R722" i="2" a="1"/>
  <c r="R722" i="2" s="1"/>
  <c r="R721" i="2" a="1"/>
  <c r="R721" i="2" s="1"/>
  <c r="R720" i="2" a="1"/>
  <c r="R720" i="2" s="1"/>
  <c r="R719" i="2" a="1"/>
  <c r="R719" i="2" s="1"/>
  <c r="R718" i="2" a="1"/>
  <c r="R718" i="2" s="1"/>
  <c r="R717" i="2" a="1"/>
  <c r="R717" i="2" s="1"/>
  <c r="R716" i="2" a="1"/>
  <c r="R716" i="2" s="1"/>
  <c r="R715" i="2" a="1"/>
  <c r="R715" i="2" s="1"/>
  <c r="R714" i="2" a="1"/>
  <c r="R714" i="2" s="1"/>
  <c r="R713" i="2" a="1"/>
  <c r="R713" i="2" s="1"/>
  <c r="R712" i="2" a="1"/>
  <c r="R712" i="2" s="1"/>
  <c r="R711" i="2" a="1"/>
  <c r="R711" i="2" s="1"/>
  <c r="R710" i="2" a="1"/>
  <c r="R710" i="2" s="1"/>
  <c r="R709" i="2" a="1"/>
  <c r="R709" i="2" s="1"/>
  <c r="R708" i="2" a="1"/>
  <c r="R708" i="2" s="1"/>
  <c r="R707" i="2" a="1"/>
  <c r="R707" i="2" s="1"/>
  <c r="R706" i="2" a="1"/>
  <c r="R706" i="2" s="1"/>
  <c r="R705" i="2" a="1"/>
  <c r="R705" i="2" s="1"/>
  <c r="R704" i="2" a="1"/>
  <c r="R704" i="2" s="1"/>
  <c r="R703" i="2" a="1"/>
  <c r="R703" i="2" s="1"/>
  <c r="R702" i="2" a="1"/>
  <c r="R702" i="2" s="1"/>
  <c r="R701" i="2" a="1"/>
  <c r="R701" i="2" s="1"/>
  <c r="R700" i="2" a="1"/>
  <c r="R700" i="2" s="1"/>
  <c r="R699" i="2" a="1"/>
  <c r="R699" i="2" s="1"/>
  <c r="R698" i="2" a="1"/>
  <c r="R698" i="2" s="1"/>
  <c r="R697" i="2" a="1"/>
  <c r="R697" i="2" s="1"/>
  <c r="R696" i="2" a="1"/>
  <c r="R696" i="2" s="1"/>
  <c r="R695" i="2" a="1"/>
  <c r="R695" i="2" s="1"/>
  <c r="R694" i="2" a="1"/>
  <c r="R694" i="2" s="1"/>
  <c r="R693" i="2" a="1"/>
  <c r="R693" i="2" s="1"/>
  <c r="R692" i="2" a="1"/>
  <c r="R692" i="2" s="1"/>
  <c r="R691" i="2" a="1"/>
  <c r="R691" i="2" s="1"/>
  <c r="R690" i="2" a="1"/>
  <c r="R690" i="2" s="1"/>
  <c r="R689" i="2" a="1"/>
  <c r="R689" i="2" s="1"/>
  <c r="R688" i="2" a="1"/>
  <c r="R688" i="2" s="1"/>
  <c r="R687" i="2" a="1"/>
  <c r="R687" i="2" s="1"/>
  <c r="R686" i="2" a="1"/>
  <c r="R686" i="2" s="1"/>
  <c r="R685" i="2" a="1"/>
  <c r="R685" i="2" s="1"/>
  <c r="R684" i="2" a="1"/>
  <c r="R684" i="2" s="1"/>
  <c r="R683" i="2" a="1"/>
  <c r="R683" i="2" s="1"/>
  <c r="R682" i="2" a="1"/>
  <c r="R682" i="2" s="1"/>
  <c r="R681" i="2" a="1"/>
  <c r="R681" i="2" s="1"/>
  <c r="R680" i="2" a="1"/>
  <c r="R680" i="2" s="1"/>
  <c r="R679" i="2" a="1"/>
  <c r="R679" i="2" s="1"/>
  <c r="R678" i="2" a="1"/>
  <c r="R678" i="2" s="1"/>
  <c r="R677" i="2" a="1"/>
  <c r="R677" i="2" s="1"/>
  <c r="R676" i="2" a="1"/>
  <c r="R676" i="2" s="1"/>
  <c r="R675" i="2" a="1"/>
  <c r="R675" i="2" s="1"/>
  <c r="R674" i="2" a="1"/>
  <c r="R674" i="2" s="1"/>
  <c r="R673" i="2" a="1"/>
  <c r="R673" i="2" s="1"/>
  <c r="R672" i="2" a="1"/>
  <c r="R672" i="2" s="1"/>
  <c r="R671" i="2" a="1"/>
  <c r="R671" i="2" s="1"/>
  <c r="R670" i="2" a="1"/>
  <c r="R670" i="2" s="1"/>
  <c r="R669" i="2" a="1"/>
  <c r="R669" i="2" s="1"/>
  <c r="R668" i="2" a="1"/>
  <c r="R668" i="2" s="1"/>
  <c r="R667" i="2" a="1"/>
  <c r="R667" i="2" s="1"/>
  <c r="R666" i="2" a="1"/>
  <c r="R666" i="2" s="1"/>
  <c r="R665" i="2" a="1"/>
  <c r="R665" i="2" s="1"/>
  <c r="R664" i="2" a="1"/>
  <c r="R664" i="2" s="1"/>
  <c r="R663" i="2" a="1"/>
  <c r="R663" i="2" s="1"/>
  <c r="R662" i="2" a="1"/>
  <c r="R662" i="2" s="1"/>
  <c r="R661" i="2" a="1"/>
  <c r="R661" i="2" s="1"/>
  <c r="R660" i="2" a="1"/>
  <c r="R660" i="2" s="1"/>
  <c r="R659" i="2" a="1"/>
  <c r="R659" i="2" s="1"/>
  <c r="R658" i="2" a="1"/>
  <c r="R658" i="2" s="1"/>
  <c r="R657" i="2" a="1"/>
  <c r="R657" i="2" s="1"/>
  <c r="R656" i="2" a="1"/>
  <c r="R656" i="2" s="1"/>
  <c r="R655" i="2" a="1"/>
  <c r="R655" i="2" s="1"/>
  <c r="R654" i="2" a="1"/>
  <c r="R654" i="2" s="1"/>
  <c r="R653" i="2" a="1"/>
  <c r="R653" i="2" s="1"/>
  <c r="R652" i="2" a="1"/>
  <c r="R652" i="2" s="1"/>
  <c r="R651" i="2" a="1"/>
  <c r="R651" i="2" s="1"/>
  <c r="R650" i="2" a="1"/>
  <c r="R650" i="2" s="1"/>
  <c r="R649" i="2" a="1"/>
  <c r="R649" i="2" s="1"/>
  <c r="R648" i="2" a="1"/>
  <c r="R648" i="2" s="1"/>
  <c r="R647" i="2" a="1"/>
  <c r="R647" i="2" s="1"/>
  <c r="R646" i="2" a="1"/>
  <c r="R646" i="2" s="1"/>
  <c r="R645" i="2" a="1"/>
  <c r="R645" i="2" s="1"/>
  <c r="R644" i="2" a="1"/>
  <c r="R644" i="2" s="1"/>
  <c r="R643" i="2" a="1"/>
  <c r="R643" i="2" s="1"/>
  <c r="R642" i="2" a="1"/>
  <c r="R642" i="2" s="1"/>
  <c r="R641" i="2" a="1"/>
  <c r="R641" i="2" s="1"/>
  <c r="R640" i="2" a="1"/>
  <c r="R640" i="2" s="1"/>
  <c r="R639" i="2" a="1"/>
  <c r="R639" i="2" s="1"/>
  <c r="R638" i="2" a="1"/>
  <c r="R638" i="2" s="1"/>
  <c r="R637" i="2" a="1"/>
  <c r="R637" i="2" s="1"/>
  <c r="R636" i="2" a="1"/>
  <c r="R636" i="2" s="1"/>
  <c r="R635" i="2" a="1"/>
  <c r="R635" i="2" s="1"/>
  <c r="R634" i="2" a="1"/>
  <c r="R634" i="2" s="1"/>
  <c r="R633" i="2" a="1"/>
  <c r="R633" i="2" s="1"/>
  <c r="R632" i="2" a="1"/>
  <c r="R632" i="2" s="1"/>
  <c r="R631" i="2" a="1"/>
  <c r="R631" i="2" s="1"/>
  <c r="R630" i="2" a="1"/>
  <c r="R630" i="2" s="1"/>
  <c r="R629" i="2" a="1"/>
  <c r="R629" i="2" s="1"/>
  <c r="R628" i="2" a="1"/>
  <c r="R628" i="2" s="1"/>
  <c r="R627" i="2" a="1"/>
  <c r="R627" i="2" s="1"/>
  <c r="R626" i="2" a="1"/>
  <c r="R626" i="2" s="1"/>
  <c r="R625" i="2" a="1"/>
  <c r="R625" i="2" s="1"/>
  <c r="R624" i="2" a="1"/>
  <c r="R624" i="2" s="1"/>
  <c r="R623" i="2" a="1"/>
  <c r="R623" i="2" s="1"/>
  <c r="R622" i="2" a="1"/>
  <c r="R622" i="2" s="1"/>
  <c r="R621" i="2" a="1"/>
  <c r="R621" i="2" s="1"/>
  <c r="R620" i="2" a="1"/>
  <c r="R620" i="2" s="1"/>
  <c r="R619" i="2" a="1"/>
  <c r="R619" i="2" s="1"/>
  <c r="R618" i="2" a="1"/>
  <c r="R618" i="2" s="1"/>
  <c r="R617" i="2" a="1"/>
  <c r="R617" i="2" s="1"/>
  <c r="R616" i="2" a="1"/>
  <c r="R616" i="2" s="1"/>
  <c r="R615" i="2" a="1"/>
  <c r="R615" i="2" s="1"/>
  <c r="R614" i="2" a="1"/>
  <c r="R614" i="2" s="1"/>
  <c r="R613" i="2" a="1"/>
  <c r="R613" i="2" s="1"/>
  <c r="R612" i="2" a="1"/>
  <c r="R612" i="2" s="1"/>
  <c r="R611" i="2" a="1"/>
  <c r="R611" i="2" s="1"/>
  <c r="R610" i="2" a="1"/>
  <c r="R610" i="2" s="1"/>
  <c r="R609" i="2" a="1"/>
  <c r="R609" i="2" s="1"/>
  <c r="R608" i="2" a="1"/>
  <c r="R608" i="2" s="1"/>
  <c r="R607" i="2" a="1"/>
  <c r="R607" i="2" s="1"/>
  <c r="R606" i="2" a="1"/>
  <c r="R606" i="2" s="1"/>
  <c r="R605" i="2" a="1"/>
  <c r="R605" i="2" s="1"/>
  <c r="R604" i="2" a="1"/>
  <c r="R604" i="2" s="1"/>
  <c r="R603" i="2" a="1"/>
  <c r="R603" i="2" s="1"/>
  <c r="R602" i="2" a="1"/>
  <c r="R602" i="2" s="1"/>
  <c r="R601" i="2" a="1"/>
  <c r="R601" i="2" s="1"/>
  <c r="R600" i="2" a="1"/>
  <c r="R600" i="2" s="1"/>
  <c r="R599" i="2" a="1"/>
  <c r="R599" i="2" s="1"/>
  <c r="R598" i="2" a="1"/>
  <c r="R598" i="2" s="1"/>
  <c r="R597" i="2" a="1"/>
  <c r="R597" i="2" s="1"/>
  <c r="R596" i="2" a="1"/>
  <c r="R596" i="2" s="1"/>
  <c r="R595" i="2" a="1"/>
  <c r="R595" i="2" s="1"/>
  <c r="R594" i="2" a="1"/>
  <c r="R594" i="2" s="1"/>
  <c r="R593" i="2" a="1"/>
  <c r="R593" i="2" s="1"/>
  <c r="R592" i="2" a="1"/>
  <c r="R592" i="2" s="1"/>
  <c r="R591" i="2" a="1"/>
  <c r="R591" i="2" s="1"/>
  <c r="R590" i="2" a="1"/>
  <c r="R590" i="2" s="1"/>
  <c r="R589" i="2" a="1"/>
  <c r="R589" i="2" s="1"/>
  <c r="R588" i="2" a="1"/>
  <c r="R588" i="2" s="1"/>
  <c r="R587" i="2" a="1"/>
  <c r="R587" i="2" s="1"/>
  <c r="R586" i="2" a="1"/>
  <c r="R586" i="2" s="1"/>
  <c r="R585" i="2" a="1"/>
  <c r="R585" i="2" s="1"/>
  <c r="R584" i="2" a="1"/>
  <c r="R584" i="2" s="1"/>
  <c r="R583" i="2" a="1"/>
  <c r="R583" i="2" s="1"/>
  <c r="R582" i="2" a="1"/>
  <c r="R582" i="2" s="1"/>
  <c r="R581" i="2" a="1"/>
  <c r="R581" i="2" s="1"/>
  <c r="R580" i="2" a="1"/>
  <c r="R580" i="2" s="1"/>
  <c r="R579" i="2" a="1"/>
  <c r="R579" i="2" s="1"/>
  <c r="R578" i="2" a="1"/>
  <c r="R578" i="2" s="1"/>
  <c r="R577" i="2" a="1"/>
  <c r="R577" i="2" s="1"/>
  <c r="R576" i="2" a="1"/>
  <c r="R576" i="2" s="1"/>
  <c r="R575" i="2" a="1"/>
  <c r="R575" i="2" s="1"/>
  <c r="R574" i="2" a="1"/>
  <c r="R574" i="2" s="1"/>
  <c r="R573" i="2" a="1"/>
  <c r="R573" i="2" s="1"/>
  <c r="R572" i="2" a="1"/>
  <c r="R572" i="2" s="1"/>
  <c r="R571" i="2" a="1"/>
  <c r="R571" i="2" s="1"/>
  <c r="R570" i="2" a="1"/>
  <c r="R570" i="2" s="1"/>
  <c r="R569" i="2" a="1"/>
  <c r="R569" i="2" s="1"/>
  <c r="R568" i="2" a="1"/>
  <c r="R568" i="2" s="1"/>
  <c r="R567" i="2" a="1"/>
  <c r="R567" i="2" s="1"/>
  <c r="R566" i="2" a="1"/>
  <c r="R566" i="2" s="1"/>
  <c r="R565" i="2" a="1"/>
  <c r="R565" i="2" s="1"/>
  <c r="R564" i="2" a="1"/>
  <c r="R564" i="2" s="1"/>
  <c r="R563" i="2" a="1"/>
  <c r="R563" i="2" s="1"/>
  <c r="R562" i="2" a="1"/>
  <c r="R562" i="2" s="1"/>
  <c r="R561" i="2" a="1"/>
  <c r="R561" i="2" s="1"/>
  <c r="R560" i="2" a="1"/>
  <c r="R560" i="2" s="1"/>
  <c r="R559" i="2" a="1"/>
  <c r="R559" i="2" s="1"/>
  <c r="R558" i="2" a="1"/>
  <c r="R558" i="2" s="1"/>
  <c r="R557" i="2" a="1"/>
  <c r="R557" i="2" s="1"/>
  <c r="R556" i="2" a="1"/>
  <c r="R556" i="2" s="1"/>
  <c r="R555" i="2" a="1"/>
  <c r="R555" i="2" s="1"/>
  <c r="R554" i="2" a="1"/>
  <c r="R554" i="2" s="1"/>
  <c r="R553" i="2" a="1"/>
  <c r="R553" i="2" s="1"/>
  <c r="R552" i="2" a="1"/>
  <c r="R552" i="2" s="1"/>
  <c r="R551" i="2" a="1"/>
  <c r="R551" i="2" s="1"/>
  <c r="R550" i="2" a="1"/>
  <c r="R550" i="2" s="1"/>
  <c r="R549" i="2" a="1"/>
  <c r="R549" i="2" s="1"/>
  <c r="R548" i="2" a="1"/>
  <c r="R548" i="2" s="1"/>
  <c r="R547" i="2" a="1"/>
  <c r="R547" i="2" s="1"/>
  <c r="R546" i="2" a="1"/>
  <c r="R546" i="2" s="1"/>
  <c r="R545" i="2" a="1"/>
  <c r="R545" i="2" s="1"/>
  <c r="R544" i="2" a="1"/>
  <c r="R544" i="2" s="1"/>
  <c r="R543" i="2" a="1"/>
  <c r="R543" i="2" s="1"/>
  <c r="R542" i="2" a="1"/>
  <c r="R542" i="2" s="1"/>
  <c r="R541" i="2" a="1"/>
  <c r="R541" i="2" s="1"/>
  <c r="R540" i="2" a="1"/>
  <c r="R540" i="2" s="1"/>
  <c r="R539" i="2" a="1"/>
  <c r="R539" i="2" s="1"/>
  <c r="R538" i="2" a="1"/>
  <c r="R538" i="2" s="1"/>
  <c r="R537" i="2" a="1"/>
  <c r="R537" i="2" s="1"/>
  <c r="R536" i="2" a="1"/>
  <c r="R536" i="2" s="1"/>
  <c r="R535" i="2" a="1"/>
  <c r="R535" i="2" s="1"/>
  <c r="R534" i="2" a="1"/>
  <c r="R534" i="2" s="1"/>
  <c r="R533" i="2" a="1"/>
  <c r="R533" i="2" s="1"/>
  <c r="R532" i="2" a="1"/>
  <c r="R532" i="2" s="1"/>
  <c r="R531" i="2" a="1"/>
  <c r="R531" i="2" s="1"/>
  <c r="R530" i="2" a="1"/>
  <c r="R530" i="2" s="1"/>
  <c r="R529" i="2" a="1"/>
  <c r="R529" i="2" s="1"/>
  <c r="R528" i="2" a="1"/>
  <c r="R528" i="2" s="1"/>
  <c r="R527" i="2" a="1"/>
  <c r="R527" i="2" s="1"/>
  <c r="R526" i="2" a="1"/>
  <c r="R526" i="2" s="1"/>
  <c r="R525" i="2" a="1"/>
  <c r="R525" i="2" s="1"/>
  <c r="R524" i="2" a="1"/>
  <c r="R524" i="2" s="1"/>
  <c r="R523" i="2" a="1"/>
  <c r="R523" i="2" s="1"/>
  <c r="R522" i="2" a="1"/>
  <c r="R522" i="2" s="1"/>
  <c r="R521" i="2" a="1"/>
  <c r="R521" i="2" s="1"/>
  <c r="R520" i="2" a="1"/>
  <c r="R520" i="2" s="1"/>
  <c r="R519" i="2" a="1"/>
  <c r="R519" i="2" s="1"/>
  <c r="R518" i="2" a="1"/>
  <c r="R518" i="2" s="1"/>
  <c r="R517" i="2" a="1"/>
  <c r="R517" i="2" s="1"/>
  <c r="R516" i="2" a="1"/>
  <c r="R516" i="2" s="1"/>
  <c r="R515" i="2" a="1"/>
  <c r="R515" i="2" s="1"/>
  <c r="R514" i="2" a="1"/>
  <c r="R514" i="2" s="1"/>
  <c r="R513" i="2" a="1"/>
  <c r="R513" i="2" s="1"/>
  <c r="R512" i="2" a="1"/>
  <c r="R512" i="2" s="1"/>
  <c r="R511" i="2" a="1"/>
  <c r="R511" i="2" s="1"/>
  <c r="R510" i="2" a="1"/>
  <c r="R510" i="2" s="1"/>
  <c r="R509" i="2" a="1"/>
  <c r="R509" i="2" s="1"/>
  <c r="R508" i="2" a="1"/>
  <c r="R508" i="2" s="1"/>
  <c r="R507" i="2" a="1"/>
  <c r="R507" i="2" s="1"/>
  <c r="R506" i="2" a="1"/>
  <c r="R506" i="2" s="1"/>
  <c r="R505" i="2" a="1"/>
  <c r="R505" i="2" s="1"/>
  <c r="R504" i="2" a="1"/>
  <c r="R504" i="2" s="1"/>
  <c r="R503" i="2" a="1"/>
  <c r="R503" i="2" s="1"/>
  <c r="R502" i="2" a="1"/>
  <c r="R502" i="2" s="1"/>
  <c r="R501" i="2" a="1"/>
  <c r="R501" i="2" s="1"/>
  <c r="R500" i="2" a="1"/>
  <c r="R500" i="2" s="1"/>
  <c r="R499" i="2" a="1"/>
  <c r="R499" i="2" s="1"/>
  <c r="R498" i="2" a="1"/>
  <c r="R498" i="2" s="1"/>
  <c r="R497" i="2" a="1"/>
  <c r="R497" i="2" s="1"/>
  <c r="R496" i="2" a="1"/>
  <c r="R496" i="2" s="1"/>
  <c r="R495" i="2" a="1"/>
  <c r="R495" i="2" s="1"/>
  <c r="R494" i="2" a="1"/>
  <c r="R494" i="2" s="1"/>
  <c r="R493" i="2" a="1"/>
  <c r="R493" i="2" s="1"/>
  <c r="R492" i="2" a="1"/>
  <c r="R492" i="2" s="1"/>
  <c r="R491" i="2" a="1"/>
  <c r="R491" i="2" s="1"/>
  <c r="R490" i="2" a="1"/>
  <c r="R490" i="2" s="1"/>
  <c r="R489" i="2" a="1"/>
  <c r="R489" i="2" s="1"/>
  <c r="R488" i="2" a="1"/>
  <c r="R488" i="2" s="1"/>
  <c r="R487" i="2" a="1"/>
  <c r="R487" i="2" s="1"/>
  <c r="R486" i="2" a="1"/>
  <c r="R486" i="2" s="1"/>
  <c r="R485" i="2" a="1"/>
  <c r="R485" i="2" s="1"/>
  <c r="R484" i="2" a="1"/>
  <c r="R484" i="2" s="1"/>
  <c r="R483" i="2" a="1"/>
  <c r="R483" i="2" s="1"/>
  <c r="R482" i="2" a="1"/>
  <c r="R482" i="2" s="1"/>
  <c r="R481" i="2" a="1"/>
  <c r="R481" i="2" s="1"/>
  <c r="R480" i="2" a="1"/>
  <c r="R480" i="2" s="1"/>
  <c r="R479" i="2" a="1"/>
  <c r="R479" i="2" s="1"/>
  <c r="R478" i="2" a="1"/>
  <c r="R478" i="2" s="1"/>
  <c r="R477" i="2" a="1"/>
  <c r="R477" i="2" s="1"/>
  <c r="R476" i="2" a="1"/>
  <c r="R476" i="2" s="1"/>
  <c r="R475" i="2" a="1"/>
  <c r="R475" i="2" s="1"/>
  <c r="R474" i="2" a="1"/>
  <c r="R474" i="2" s="1"/>
  <c r="R473" i="2" a="1"/>
  <c r="R473" i="2" s="1"/>
  <c r="R472" i="2" a="1"/>
  <c r="R472" i="2" s="1"/>
  <c r="R471" i="2" a="1"/>
  <c r="R471" i="2" s="1"/>
  <c r="R470" i="2" a="1"/>
  <c r="R470" i="2" s="1"/>
  <c r="R469" i="2" a="1"/>
  <c r="R469" i="2" s="1"/>
  <c r="R468" i="2" a="1"/>
  <c r="R468" i="2" s="1"/>
  <c r="R467" i="2" a="1"/>
  <c r="R467" i="2" s="1"/>
  <c r="R466" i="2" a="1"/>
  <c r="R466" i="2" s="1"/>
  <c r="R465" i="2" a="1"/>
  <c r="R465" i="2" s="1"/>
  <c r="R464" i="2" a="1"/>
  <c r="R464" i="2" s="1"/>
  <c r="R463" i="2" a="1"/>
  <c r="R463" i="2" s="1"/>
  <c r="R462" i="2" a="1"/>
  <c r="R462" i="2" s="1"/>
  <c r="R461" i="2" a="1"/>
  <c r="R461" i="2" s="1"/>
  <c r="R460" i="2" a="1"/>
  <c r="R460" i="2" s="1"/>
  <c r="R459" i="2" a="1"/>
  <c r="R459" i="2" s="1"/>
  <c r="R458" i="2" a="1"/>
  <c r="R458" i="2" s="1"/>
  <c r="R457" i="2" a="1"/>
  <c r="R457" i="2" s="1"/>
  <c r="R456" i="2" a="1"/>
  <c r="R456" i="2" s="1"/>
  <c r="R455" i="2" a="1"/>
  <c r="R455" i="2" s="1"/>
  <c r="R454" i="2" a="1"/>
  <c r="R454" i="2" s="1"/>
  <c r="R453" i="2" a="1"/>
  <c r="R453" i="2" s="1"/>
  <c r="R452" i="2" a="1"/>
  <c r="R452" i="2" s="1"/>
  <c r="R451" i="2" a="1"/>
  <c r="R451" i="2" s="1"/>
  <c r="R450" i="2" a="1"/>
  <c r="R450" i="2" s="1"/>
  <c r="R449" i="2" a="1"/>
  <c r="R449" i="2" s="1"/>
  <c r="R448" i="2" a="1"/>
  <c r="R448" i="2" s="1"/>
  <c r="R447" i="2" a="1"/>
  <c r="R447" i="2" s="1"/>
  <c r="R446" i="2" a="1"/>
  <c r="R446" i="2" s="1"/>
  <c r="R445" i="2" a="1"/>
  <c r="R445" i="2" s="1"/>
  <c r="R444" i="2" a="1"/>
  <c r="R444" i="2" s="1"/>
  <c r="R443" i="2" a="1"/>
  <c r="R443" i="2" s="1"/>
  <c r="R442" i="2" a="1"/>
  <c r="R442" i="2" s="1"/>
  <c r="R441" i="2" a="1"/>
  <c r="R441" i="2" s="1"/>
  <c r="R440" i="2" a="1"/>
  <c r="R440" i="2" s="1"/>
  <c r="R439" i="2" a="1"/>
  <c r="R439" i="2" s="1"/>
  <c r="R438" i="2" a="1"/>
  <c r="R438" i="2" s="1"/>
  <c r="R437" i="2" a="1"/>
  <c r="R437" i="2" s="1"/>
  <c r="R436" i="2" a="1"/>
  <c r="R436" i="2" s="1"/>
  <c r="R435" i="2" a="1"/>
  <c r="R435" i="2" s="1"/>
  <c r="R434" i="2" a="1"/>
  <c r="R434" i="2" s="1"/>
  <c r="R433" i="2" a="1"/>
  <c r="R433" i="2" s="1"/>
  <c r="R432" i="2" a="1"/>
  <c r="R432" i="2" s="1"/>
  <c r="R431" i="2" a="1"/>
  <c r="R431" i="2" s="1"/>
  <c r="R430" i="2" a="1"/>
  <c r="R430" i="2" s="1"/>
  <c r="R429" i="2" a="1"/>
  <c r="R429" i="2" s="1"/>
  <c r="R428" i="2" a="1"/>
  <c r="R428" i="2" s="1"/>
  <c r="R427" i="2" a="1"/>
  <c r="R427" i="2" s="1"/>
  <c r="R426" i="2" a="1"/>
  <c r="R426" i="2" s="1"/>
  <c r="R425" i="2" a="1"/>
  <c r="R425" i="2" s="1"/>
  <c r="R424" i="2" a="1"/>
  <c r="R424" i="2" s="1"/>
  <c r="R423" i="2" a="1"/>
  <c r="R423" i="2" s="1"/>
  <c r="R422" i="2" a="1"/>
  <c r="R422" i="2" s="1"/>
  <c r="R421" i="2" a="1"/>
  <c r="R421" i="2" s="1"/>
  <c r="R420" i="2" a="1"/>
  <c r="R420" i="2" s="1"/>
  <c r="R419" i="2" a="1"/>
  <c r="R419" i="2" s="1"/>
  <c r="R418" i="2" a="1"/>
  <c r="R418" i="2" s="1"/>
  <c r="R417" i="2" a="1"/>
  <c r="R417" i="2" s="1"/>
  <c r="R416" i="2" a="1"/>
  <c r="R416" i="2" s="1"/>
  <c r="R415" i="2" a="1"/>
  <c r="R415" i="2" s="1"/>
  <c r="R414" i="2" a="1"/>
  <c r="R414" i="2" s="1"/>
  <c r="R413" i="2" a="1"/>
  <c r="R413" i="2" s="1"/>
  <c r="R412" i="2" a="1"/>
  <c r="R412" i="2" s="1"/>
  <c r="R411" i="2" a="1"/>
  <c r="R411" i="2" s="1"/>
  <c r="R410" i="2" a="1"/>
  <c r="R410" i="2" s="1"/>
  <c r="R409" i="2" a="1"/>
  <c r="R409" i="2" s="1"/>
  <c r="R408" i="2" a="1"/>
  <c r="R408" i="2" s="1"/>
  <c r="R407" i="2" a="1"/>
  <c r="R407" i="2" s="1"/>
  <c r="R406" i="2" a="1"/>
  <c r="R406" i="2" s="1"/>
  <c r="R405" i="2" a="1"/>
  <c r="R405" i="2" s="1"/>
  <c r="R404" i="2" a="1"/>
  <c r="R404" i="2" s="1"/>
  <c r="R403" i="2" a="1"/>
  <c r="R403" i="2" s="1"/>
  <c r="R402" i="2" a="1"/>
  <c r="R402" i="2" s="1"/>
  <c r="R401" i="2" a="1"/>
  <c r="R401" i="2" s="1"/>
  <c r="R400" i="2" a="1"/>
  <c r="R400" i="2" s="1"/>
  <c r="R399" i="2" a="1"/>
  <c r="R399" i="2" s="1"/>
  <c r="R398" i="2" a="1"/>
  <c r="R398" i="2" s="1"/>
  <c r="R397" i="2" a="1"/>
  <c r="R397" i="2" s="1"/>
  <c r="R396" i="2" a="1"/>
  <c r="R396" i="2" s="1"/>
  <c r="R395" i="2" a="1"/>
  <c r="R395" i="2" s="1"/>
  <c r="R394" i="2" a="1"/>
  <c r="R394" i="2" s="1"/>
  <c r="R393" i="2" a="1"/>
  <c r="R393" i="2" s="1"/>
  <c r="R392" i="2" a="1"/>
  <c r="R392" i="2" s="1"/>
  <c r="R391" i="2" a="1"/>
  <c r="R391" i="2" s="1"/>
  <c r="R390" i="2" a="1"/>
  <c r="R390" i="2" s="1"/>
  <c r="R389" i="2" a="1"/>
  <c r="R389" i="2" s="1"/>
  <c r="R388" i="2" a="1"/>
  <c r="R388" i="2" s="1"/>
  <c r="R387" i="2" a="1"/>
  <c r="R387" i="2" s="1"/>
  <c r="R386" i="2" a="1"/>
  <c r="R386" i="2" s="1"/>
  <c r="R385" i="2" a="1"/>
  <c r="R385" i="2" s="1"/>
  <c r="R384" i="2" a="1"/>
  <c r="R384" i="2" s="1"/>
  <c r="R383" i="2" a="1"/>
  <c r="R383" i="2" s="1"/>
  <c r="R382" i="2" a="1"/>
  <c r="R382" i="2" s="1"/>
  <c r="R381" i="2" a="1"/>
  <c r="R381" i="2" s="1"/>
  <c r="R380" i="2" a="1"/>
  <c r="R380" i="2" s="1"/>
  <c r="R379" i="2" a="1"/>
  <c r="R379" i="2" s="1"/>
  <c r="R378" i="2" a="1"/>
  <c r="R378" i="2" s="1"/>
  <c r="R377" i="2" a="1"/>
  <c r="R377" i="2" s="1"/>
  <c r="R376" i="2" a="1"/>
  <c r="R376" i="2" s="1"/>
  <c r="R375" i="2" a="1"/>
  <c r="R375" i="2" s="1"/>
  <c r="R374" i="2" a="1"/>
  <c r="R374" i="2" s="1"/>
  <c r="R373" i="2" a="1"/>
  <c r="R373" i="2" s="1"/>
  <c r="R372" i="2" a="1"/>
  <c r="R372" i="2" s="1"/>
  <c r="R371" i="2" a="1"/>
  <c r="R371" i="2" s="1"/>
  <c r="R370" i="2" a="1"/>
  <c r="R370" i="2" s="1"/>
  <c r="R369" i="2" a="1"/>
  <c r="R369" i="2" s="1"/>
  <c r="R368" i="2" a="1"/>
  <c r="R368" i="2" s="1"/>
  <c r="R367" i="2" a="1"/>
  <c r="R367" i="2" s="1"/>
  <c r="R366" i="2" a="1"/>
  <c r="R366" i="2" s="1"/>
  <c r="R365" i="2" a="1"/>
  <c r="R365" i="2" s="1"/>
  <c r="R364" i="2" a="1"/>
  <c r="R364" i="2" s="1"/>
  <c r="R363" i="2" a="1"/>
  <c r="R363" i="2" s="1"/>
  <c r="R362" i="2" a="1"/>
  <c r="R362" i="2" s="1"/>
  <c r="R361" i="2" a="1"/>
  <c r="R361" i="2" s="1"/>
  <c r="R360" i="2" a="1"/>
  <c r="R360" i="2" s="1"/>
  <c r="R359" i="2" a="1"/>
  <c r="R359" i="2" s="1"/>
  <c r="R358" i="2" a="1"/>
  <c r="R358" i="2" s="1"/>
  <c r="R357" i="2" a="1"/>
  <c r="R357" i="2" s="1"/>
  <c r="R356" i="2" a="1"/>
  <c r="R356" i="2" s="1"/>
  <c r="R355" i="2" a="1"/>
  <c r="R355" i="2" s="1"/>
  <c r="R354" i="2" a="1"/>
  <c r="R354" i="2" s="1"/>
  <c r="R353" i="2" a="1"/>
  <c r="R353" i="2" s="1"/>
  <c r="R352" i="2" a="1"/>
  <c r="R352" i="2" s="1"/>
  <c r="R351" i="2" a="1"/>
  <c r="R351" i="2" s="1"/>
  <c r="R350" i="2" a="1"/>
  <c r="R350" i="2" s="1"/>
  <c r="R349" i="2" a="1"/>
  <c r="R349" i="2" s="1"/>
  <c r="R348" i="2" a="1"/>
  <c r="R348" i="2" s="1"/>
  <c r="R347" i="2" a="1"/>
  <c r="R347" i="2" s="1"/>
  <c r="R346" i="2" a="1"/>
  <c r="R346" i="2" s="1"/>
  <c r="R345" i="2" a="1"/>
  <c r="R345" i="2" s="1"/>
  <c r="R344" i="2" a="1"/>
  <c r="R344" i="2" s="1"/>
  <c r="R343" i="2" a="1"/>
  <c r="R343" i="2" s="1"/>
  <c r="R342" i="2" a="1"/>
  <c r="R342" i="2" s="1"/>
  <c r="R341" i="2" a="1"/>
  <c r="R341" i="2" s="1"/>
  <c r="R340" i="2" a="1"/>
  <c r="R340" i="2" s="1"/>
  <c r="R339" i="2" a="1"/>
  <c r="R339" i="2" s="1"/>
  <c r="R338" i="2" a="1"/>
  <c r="R338" i="2" s="1"/>
  <c r="R337" i="2" a="1"/>
  <c r="R337" i="2" s="1"/>
  <c r="R336" i="2" a="1"/>
  <c r="R336" i="2" s="1"/>
  <c r="R335" i="2" a="1"/>
  <c r="R335" i="2" s="1"/>
  <c r="R334" i="2" a="1"/>
  <c r="R334" i="2" s="1"/>
  <c r="R333" i="2" a="1"/>
  <c r="R333" i="2" s="1"/>
  <c r="R332" i="2" a="1"/>
  <c r="R332" i="2" s="1"/>
  <c r="R331" i="2" a="1"/>
  <c r="R331" i="2" s="1"/>
  <c r="R330" i="2" a="1"/>
  <c r="R330" i="2" s="1"/>
  <c r="R329" i="2" a="1"/>
  <c r="R329" i="2" s="1"/>
  <c r="R328" i="2" a="1"/>
  <c r="R328" i="2" s="1"/>
  <c r="R327" i="2" a="1"/>
  <c r="R327" i="2" s="1"/>
  <c r="R326" i="2" a="1"/>
  <c r="R326" i="2" s="1"/>
  <c r="R325" i="2" a="1"/>
  <c r="R325" i="2" s="1"/>
  <c r="R324" i="2" a="1"/>
  <c r="R324" i="2" s="1"/>
  <c r="R323" i="2" a="1"/>
  <c r="R323" i="2" s="1"/>
  <c r="R322" i="2" a="1"/>
  <c r="R322" i="2" s="1"/>
  <c r="R321" i="2" a="1"/>
  <c r="R321" i="2" s="1"/>
  <c r="R320" i="2" a="1"/>
  <c r="R320" i="2" s="1"/>
  <c r="R319" i="2" a="1"/>
  <c r="R319" i="2" s="1"/>
  <c r="R318" i="2" a="1"/>
  <c r="R318" i="2" s="1"/>
  <c r="R317" i="2" a="1"/>
  <c r="R317" i="2" s="1"/>
  <c r="R316" i="2" a="1"/>
  <c r="R316" i="2" s="1"/>
  <c r="R315" i="2" a="1"/>
  <c r="R315" i="2" s="1"/>
  <c r="R314" i="2" a="1"/>
  <c r="R314" i="2" s="1"/>
  <c r="R313" i="2" a="1"/>
  <c r="R313" i="2" s="1"/>
  <c r="R312" i="2" a="1"/>
  <c r="R312" i="2" s="1"/>
  <c r="R311" i="2" a="1"/>
  <c r="R311" i="2" s="1"/>
  <c r="R310" i="2" a="1"/>
  <c r="R310" i="2" s="1"/>
  <c r="R309" i="2" a="1"/>
  <c r="R309" i="2" s="1"/>
  <c r="R308" i="2" a="1"/>
  <c r="R308" i="2" s="1"/>
  <c r="R307" i="2" a="1"/>
  <c r="R307" i="2" s="1"/>
  <c r="R306" i="2" a="1"/>
  <c r="R306" i="2" s="1"/>
  <c r="R305" i="2" a="1"/>
  <c r="R305" i="2" s="1"/>
  <c r="R304" i="2" a="1"/>
  <c r="R304" i="2" s="1"/>
  <c r="R303" i="2" a="1"/>
  <c r="R303" i="2" s="1"/>
  <c r="R302" i="2" a="1"/>
  <c r="R302" i="2" s="1"/>
  <c r="R301" i="2" a="1"/>
  <c r="R301" i="2" s="1"/>
  <c r="R300" i="2" a="1"/>
  <c r="R300" i="2" s="1"/>
  <c r="R299" i="2" a="1"/>
  <c r="R299" i="2" s="1"/>
  <c r="R298" i="2" a="1"/>
  <c r="R298" i="2" s="1"/>
  <c r="R297" i="2" a="1"/>
  <c r="R297" i="2" s="1"/>
  <c r="R296" i="2" a="1"/>
  <c r="R296" i="2" s="1"/>
  <c r="R295" i="2" a="1"/>
  <c r="R295" i="2" s="1"/>
  <c r="R294" i="2" a="1"/>
  <c r="R294" i="2" s="1"/>
  <c r="R293" i="2" a="1"/>
  <c r="R293" i="2" s="1"/>
  <c r="R292" i="2" a="1"/>
  <c r="R292" i="2" s="1"/>
  <c r="R291" i="2" a="1"/>
  <c r="R291" i="2" s="1"/>
  <c r="R290" i="2" a="1"/>
  <c r="R290" i="2" s="1"/>
  <c r="R289" i="2" a="1"/>
  <c r="R289" i="2" s="1"/>
  <c r="R288" i="2" a="1"/>
  <c r="R288" i="2" s="1"/>
  <c r="R287" i="2" a="1"/>
  <c r="R287" i="2" s="1"/>
  <c r="R286" i="2" a="1"/>
  <c r="R286" i="2" s="1"/>
  <c r="R285" i="2" a="1"/>
  <c r="R285" i="2" s="1"/>
  <c r="R284" i="2" a="1"/>
  <c r="R284" i="2" s="1"/>
  <c r="R283" i="2" a="1"/>
  <c r="R283" i="2" s="1"/>
  <c r="R282" i="2" a="1"/>
  <c r="R282" i="2" s="1"/>
  <c r="R281" i="2" a="1"/>
  <c r="R281" i="2" s="1"/>
  <c r="R280" i="2" a="1"/>
  <c r="R280" i="2" s="1"/>
  <c r="R279" i="2" a="1"/>
  <c r="R279" i="2" s="1"/>
  <c r="R278" i="2" a="1"/>
  <c r="R278" i="2" s="1"/>
  <c r="R277" i="2" a="1"/>
  <c r="R277" i="2" s="1"/>
  <c r="R276" i="2" a="1"/>
  <c r="R276" i="2" s="1"/>
  <c r="R275" i="2" a="1"/>
  <c r="R275" i="2" s="1"/>
  <c r="R274" i="2" a="1"/>
  <c r="R274" i="2" s="1"/>
  <c r="R273" i="2" a="1"/>
  <c r="R273" i="2" s="1"/>
  <c r="R272" i="2" a="1"/>
  <c r="R272" i="2" s="1"/>
  <c r="R271" i="2" a="1"/>
  <c r="R271" i="2" s="1"/>
  <c r="R270" i="2" a="1"/>
  <c r="R270" i="2" s="1"/>
  <c r="R269" i="2" a="1"/>
  <c r="R269" i="2" s="1"/>
  <c r="R268" i="2" a="1"/>
  <c r="R268" i="2" s="1"/>
  <c r="R267" i="2" a="1"/>
  <c r="R267" i="2" s="1"/>
  <c r="R266" i="2" a="1"/>
  <c r="R266" i="2" s="1"/>
  <c r="R265" i="2" a="1"/>
  <c r="R265" i="2" s="1"/>
  <c r="R264" i="2" a="1"/>
  <c r="R264" i="2" s="1"/>
  <c r="R263" i="2" a="1"/>
  <c r="R263" i="2" s="1"/>
  <c r="R262" i="2" a="1"/>
  <c r="R262" i="2" s="1"/>
  <c r="R261" i="2" a="1"/>
  <c r="R261" i="2" s="1"/>
  <c r="R260" i="2" a="1"/>
  <c r="R260" i="2" s="1"/>
  <c r="R259" i="2" a="1"/>
  <c r="R259" i="2" s="1"/>
  <c r="R258" i="2" a="1"/>
  <c r="R258" i="2" s="1"/>
  <c r="R257" i="2" a="1"/>
  <c r="R257" i="2" s="1"/>
  <c r="R256" i="2" a="1"/>
  <c r="R256" i="2" s="1"/>
  <c r="R255" i="2" a="1"/>
  <c r="R255" i="2" s="1"/>
  <c r="R254" i="2" a="1"/>
  <c r="R254" i="2" s="1"/>
  <c r="R253" i="2" a="1"/>
  <c r="R253" i="2" s="1"/>
  <c r="R252" i="2" a="1"/>
  <c r="R252" i="2" s="1"/>
  <c r="R251" i="2" a="1"/>
  <c r="R251" i="2" s="1"/>
  <c r="R250" i="2" a="1"/>
  <c r="R250" i="2" s="1"/>
  <c r="R249" i="2" a="1"/>
  <c r="R249" i="2" s="1"/>
  <c r="R248" i="2" a="1"/>
  <c r="R248" i="2" s="1"/>
  <c r="R247" i="2" a="1"/>
  <c r="R247" i="2" s="1"/>
  <c r="R246" i="2" a="1"/>
  <c r="R246" i="2" s="1"/>
  <c r="R245" i="2" a="1"/>
  <c r="R245" i="2" s="1"/>
  <c r="R244" i="2" a="1"/>
  <c r="R244" i="2" s="1"/>
  <c r="R243" i="2" a="1"/>
  <c r="R243" i="2" s="1"/>
  <c r="R242" i="2" a="1"/>
  <c r="R242" i="2" s="1"/>
  <c r="R241" i="2" a="1"/>
  <c r="R241" i="2" s="1"/>
  <c r="R240" i="2" a="1"/>
  <c r="R240" i="2" s="1"/>
  <c r="R239" i="2" a="1"/>
  <c r="R239" i="2" s="1"/>
  <c r="R238" i="2" a="1"/>
  <c r="R238" i="2" s="1"/>
  <c r="R237" i="2" a="1"/>
  <c r="R237" i="2" s="1"/>
  <c r="R236" i="2" a="1"/>
  <c r="R236" i="2" s="1"/>
  <c r="R235" i="2" a="1"/>
  <c r="R235" i="2" s="1"/>
  <c r="R234" i="2" a="1"/>
  <c r="R234" i="2" s="1"/>
  <c r="R233" i="2" a="1"/>
  <c r="R233" i="2" s="1"/>
  <c r="R232" i="2" a="1"/>
  <c r="R232" i="2" s="1"/>
  <c r="R231" i="2" a="1"/>
  <c r="R231" i="2" s="1"/>
  <c r="R230" i="2" a="1"/>
  <c r="R230" i="2" s="1"/>
  <c r="R229" i="2" a="1"/>
  <c r="R229" i="2" s="1"/>
  <c r="R228" i="2" a="1"/>
  <c r="R228" i="2" s="1"/>
  <c r="R227" i="2" a="1"/>
  <c r="R227" i="2" s="1"/>
  <c r="R226" i="2" a="1"/>
  <c r="R226" i="2" s="1"/>
  <c r="R225" i="2" a="1"/>
  <c r="R225" i="2" s="1"/>
  <c r="R224" i="2" a="1"/>
  <c r="R224" i="2" s="1"/>
  <c r="R223" i="2" a="1"/>
  <c r="R223" i="2" s="1"/>
  <c r="R222" i="2" a="1"/>
  <c r="R222" i="2" s="1"/>
  <c r="R221" i="2" a="1"/>
  <c r="R221" i="2" s="1"/>
  <c r="R220" i="2" a="1"/>
  <c r="R220" i="2" s="1"/>
  <c r="R219" i="2" a="1"/>
  <c r="R219" i="2" s="1"/>
  <c r="R218" i="2" a="1"/>
  <c r="R218" i="2" s="1"/>
  <c r="R217" i="2" a="1"/>
  <c r="R217" i="2" s="1"/>
  <c r="R216" i="2" a="1"/>
  <c r="R216" i="2" s="1"/>
  <c r="R215" i="2" a="1"/>
  <c r="R215" i="2" s="1"/>
  <c r="R214" i="2" a="1"/>
  <c r="R214" i="2" s="1"/>
  <c r="R213" i="2" a="1"/>
  <c r="R213" i="2" s="1"/>
  <c r="R212" i="2" a="1"/>
  <c r="R212" i="2" s="1"/>
  <c r="R211" i="2" a="1"/>
  <c r="R211" i="2" s="1"/>
  <c r="R210" i="2" a="1"/>
  <c r="R210" i="2" s="1"/>
  <c r="R209" i="2" a="1"/>
  <c r="R209" i="2" s="1"/>
  <c r="R208" i="2" a="1"/>
  <c r="R208" i="2" s="1"/>
  <c r="R207" i="2" a="1"/>
  <c r="R207" i="2" s="1"/>
  <c r="R206" i="2" a="1"/>
  <c r="R206" i="2" s="1"/>
  <c r="R205" i="2" a="1"/>
  <c r="R205" i="2" s="1"/>
  <c r="R204" i="2" a="1"/>
  <c r="R204" i="2" s="1"/>
  <c r="R203" i="2" a="1"/>
  <c r="R203" i="2" s="1"/>
  <c r="R202" i="2" a="1"/>
  <c r="R202" i="2" s="1"/>
  <c r="R201" i="2" a="1"/>
  <c r="R201" i="2" s="1"/>
  <c r="R200" i="2" a="1"/>
  <c r="R200" i="2" s="1"/>
  <c r="R199" i="2" a="1"/>
  <c r="R199" i="2" s="1"/>
  <c r="R198" i="2" a="1"/>
  <c r="R198" i="2" s="1"/>
  <c r="R197" i="2" a="1"/>
  <c r="R197" i="2" s="1"/>
  <c r="R196" i="2" a="1"/>
  <c r="R196" i="2" s="1"/>
  <c r="R195" i="2" a="1"/>
  <c r="R195" i="2" s="1"/>
  <c r="R194" i="2" a="1"/>
  <c r="R194" i="2" s="1"/>
  <c r="R193" i="2" a="1"/>
  <c r="R193" i="2" s="1"/>
  <c r="R192" i="2" a="1"/>
  <c r="R192" i="2" s="1"/>
  <c r="R191" i="2" a="1"/>
  <c r="R191" i="2" s="1"/>
  <c r="R190" i="2" a="1"/>
  <c r="R190" i="2" s="1"/>
  <c r="R189" i="2" a="1"/>
  <c r="R189" i="2" s="1"/>
  <c r="R188" i="2" a="1"/>
  <c r="R188" i="2" s="1"/>
  <c r="R187" i="2" a="1"/>
  <c r="R187" i="2" s="1"/>
  <c r="R186" i="2" a="1"/>
  <c r="R186" i="2" s="1"/>
  <c r="R185" i="2" a="1"/>
  <c r="R185" i="2" s="1"/>
  <c r="R184" i="2" a="1"/>
  <c r="R184" i="2" s="1"/>
  <c r="R183" i="2" a="1"/>
  <c r="R183" i="2" s="1"/>
  <c r="R182" i="2" a="1"/>
  <c r="R182" i="2" s="1"/>
  <c r="R181" i="2" a="1"/>
  <c r="R181" i="2" s="1"/>
  <c r="R180" i="2" a="1"/>
  <c r="R180" i="2" s="1"/>
  <c r="R179" i="2" a="1"/>
  <c r="R179" i="2" s="1"/>
  <c r="R178" i="2" a="1"/>
  <c r="R178" i="2" s="1"/>
  <c r="R177" i="2" a="1"/>
  <c r="R177" i="2" s="1"/>
  <c r="R176" i="2" a="1"/>
  <c r="R176" i="2" s="1"/>
  <c r="R175" i="2" a="1"/>
  <c r="R175" i="2" s="1"/>
  <c r="R174" i="2" a="1"/>
  <c r="R174" i="2" s="1"/>
  <c r="R173" i="2" a="1"/>
  <c r="R173" i="2" s="1"/>
  <c r="R172" i="2" a="1"/>
  <c r="R172" i="2" s="1"/>
  <c r="R171" i="2" a="1"/>
  <c r="R171" i="2" s="1"/>
  <c r="R170" i="2" a="1"/>
  <c r="R170" i="2" s="1"/>
  <c r="R169" i="2" a="1"/>
  <c r="R169" i="2" s="1"/>
  <c r="R168" i="2" a="1"/>
  <c r="R168" i="2" s="1"/>
  <c r="R167" i="2" a="1"/>
  <c r="R167" i="2" s="1"/>
  <c r="R166" i="2" a="1"/>
  <c r="R166" i="2" s="1"/>
  <c r="R165" i="2" a="1"/>
  <c r="R165" i="2" s="1"/>
  <c r="R164" i="2" a="1"/>
  <c r="R164" i="2" s="1"/>
  <c r="R163" i="2" a="1"/>
  <c r="R163" i="2" s="1"/>
  <c r="R162" i="2" a="1"/>
  <c r="R162" i="2" s="1"/>
  <c r="R161" i="2" a="1"/>
  <c r="R161" i="2" s="1"/>
  <c r="R160" i="2" a="1"/>
  <c r="R160" i="2" s="1"/>
  <c r="R159" i="2" a="1"/>
  <c r="R159" i="2" s="1"/>
  <c r="R158" i="2" a="1"/>
  <c r="R158" i="2" s="1"/>
  <c r="R157" i="2" a="1"/>
  <c r="R157" i="2" s="1"/>
  <c r="R156" i="2" a="1"/>
  <c r="R156" i="2" s="1"/>
  <c r="R155" i="2" a="1"/>
  <c r="R155" i="2" s="1"/>
  <c r="R154" i="2" a="1"/>
  <c r="R154" i="2" s="1"/>
  <c r="R153" i="2" a="1"/>
  <c r="R153" i="2" s="1"/>
  <c r="R152" i="2" a="1"/>
  <c r="R152" i="2" s="1"/>
  <c r="R151" i="2" a="1"/>
  <c r="R151" i="2" s="1"/>
  <c r="R150" i="2" a="1"/>
  <c r="R150" i="2" s="1"/>
  <c r="R149" i="2" a="1"/>
  <c r="R149" i="2" s="1"/>
  <c r="R148" i="2" a="1"/>
  <c r="R148" i="2" s="1"/>
  <c r="R147" i="2" a="1"/>
  <c r="R147" i="2" s="1"/>
  <c r="R146" i="2" a="1"/>
  <c r="R146" i="2" s="1"/>
  <c r="R145" i="2" a="1"/>
  <c r="R145" i="2" s="1"/>
  <c r="R144" i="2" a="1"/>
  <c r="R144" i="2" s="1"/>
  <c r="R143" i="2" a="1"/>
  <c r="R143" i="2" s="1"/>
  <c r="R142" i="2" a="1"/>
  <c r="R142" i="2" s="1"/>
  <c r="R141" i="2" a="1"/>
  <c r="R141" i="2" s="1"/>
  <c r="R140" i="2" a="1"/>
  <c r="R140" i="2" s="1"/>
  <c r="R139" i="2" a="1"/>
  <c r="R139" i="2" s="1"/>
  <c r="R138" i="2" a="1"/>
  <c r="R138" i="2" s="1"/>
  <c r="R137" i="2" a="1"/>
  <c r="R137" i="2" s="1"/>
  <c r="R136" i="2" a="1"/>
  <c r="R136" i="2" s="1"/>
  <c r="R135" i="2" a="1"/>
  <c r="R135" i="2" s="1"/>
  <c r="R134" i="2" a="1"/>
  <c r="R134" i="2" s="1"/>
  <c r="R133" i="2" a="1"/>
  <c r="R133" i="2" s="1"/>
  <c r="R132" i="2" a="1"/>
  <c r="R132" i="2" s="1"/>
  <c r="R131" i="2" a="1"/>
  <c r="R131" i="2" s="1"/>
  <c r="R130" i="2" a="1"/>
  <c r="R130" i="2" s="1"/>
  <c r="R129" i="2" a="1"/>
  <c r="R129" i="2" s="1"/>
  <c r="R128" i="2" a="1"/>
  <c r="R128" i="2" s="1"/>
  <c r="R127" i="2" a="1"/>
  <c r="R127" i="2" s="1"/>
  <c r="R126" i="2" a="1"/>
  <c r="R126" i="2" s="1"/>
  <c r="R125" i="2" a="1"/>
  <c r="R125" i="2" s="1"/>
  <c r="R124" i="2" a="1"/>
  <c r="R124" i="2" s="1"/>
  <c r="R123" i="2" a="1"/>
  <c r="R123" i="2" s="1"/>
  <c r="R122" i="2" a="1"/>
  <c r="R122" i="2" s="1"/>
  <c r="R121" i="2" a="1"/>
  <c r="R121" i="2" s="1"/>
  <c r="R120" i="2" a="1"/>
  <c r="R120" i="2" s="1"/>
  <c r="R119" i="2" a="1"/>
  <c r="R119" i="2" s="1"/>
  <c r="R118" i="2" a="1"/>
  <c r="R118" i="2" s="1"/>
  <c r="R117" i="2" a="1"/>
  <c r="R117" i="2" s="1"/>
  <c r="R116" i="2" a="1"/>
  <c r="R116" i="2" s="1"/>
  <c r="R115" i="2" a="1"/>
  <c r="R115" i="2" s="1"/>
  <c r="R114" i="2" a="1"/>
  <c r="R114" i="2" s="1"/>
  <c r="R113" i="2" a="1"/>
  <c r="R113" i="2" s="1"/>
  <c r="R112" i="2" a="1"/>
  <c r="R112" i="2" s="1"/>
  <c r="R111" i="2" a="1"/>
  <c r="R111" i="2" s="1"/>
  <c r="R110" i="2" a="1"/>
  <c r="R110" i="2" s="1"/>
  <c r="R109" i="2" a="1"/>
  <c r="R109" i="2" s="1"/>
  <c r="R108" i="2" a="1"/>
  <c r="R108" i="2" s="1"/>
  <c r="R107" i="2" a="1"/>
  <c r="R107" i="2" s="1"/>
  <c r="R106" i="2" a="1"/>
  <c r="R106" i="2" s="1"/>
  <c r="R105" i="2" a="1"/>
  <c r="R105" i="2" s="1"/>
  <c r="R104" i="2" a="1"/>
  <c r="R104" i="2" s="1"/>
  <c r="R101" i="2" a="1"/>
  <c r="R101" i="2" s="1"/>
  <c r="R100" i="2" a="1"/>
  <c r="R100" i="2" s="1"/>
  <c r="R99" i="2" a="1"/>
  <c r="R99" i="2" s="1"/>
  <c r="R98" i="2" a="1"/>
  <c r="R98" i="2" s="1"/>
  <c r="R97" i="2" a="1"/>
  <c r="R97" i="2" s="1"/>
  <c r="R96" i="2" a="1"/>
  <c r="R96" i="2" s="1"/>
  <c r="R95" i="2" a="1"/>
  <c r="R95" i="2" s="1"/>
  <c r="R94" i="2" a="1"/>
  <c r="R94" i="2" s="1"/>
  <c r="R103" i="2" a="1"/>
  <c r="R103" i="2" s="1"/>
  <c r="R102" i="2" a="1"/>
  <c r="R102" i="2" s="1"/>
  <c r="R93" i="2" a="1"/>
  <c r="R93" i="2" s="1"/>
  <c r="R92" i="2" a="1"/>
  <c r="R92" i="2" s="1"/>
  <c r="R91" i="2" a="1"/>
  <c r="R91" i="2" s="1"/>
  <c r="R90" i="2" a="1"/>
  <c r="R90" i="2" s="1"/>
  <c r="R89" i="2" a="1"/>
  <c r="R89" i="2" s="1"/>
  <c r="R88" i="2" a="1"/>
  <c r="R88" i="2" s="1"/>
  <c r="R87" i="2" a="1"/>
  <c r="R87" i="2" s="1"/>
  <c r="R86" i="2" a="1"/>
  <c r="R86" i="2" s="1"/>
  <c r="R85" i="2" a="1"/>
  <c r="R85" i="2" s="1"/>
  <c r="R84" i="2" a="1"/>
  <c r="R84" i="2" s="1"/>
  <c r="R83" i="2" a="1"/>
  <c r="R83" i="2" s="1"/>
  <c r="R82" i="2" a="1"/>
  <c r="R82" i="2" s="1"/>
  <c r="R81" i="2" a="1"/>
  <c r="R81" i="2" s="1"/>
  <c r="R80" i="2" a="1"/>
  <c r="R80" i="2" s="1"/>
  <c r="R79" i="2" a="1"/>
  <c r="R79" i="2" s="1"/>
  <c r="R78" i="2" a="1"/>
  <c r="R78" i="2" s="1"/>
  <c r="R77" i="2" a="1"/>
  <c r="R77" i="2" s="1"/>
  <c r="R76" i="2" a="1"/>
  <c r="R76" i="2" s="1"/>
  <c r="R75" i="2" a="1"/>
  <c r="R75" i="2" s="1"/>
  <c r="R74" i="2" a="1"/>
  <c r="R74" i="2" s="1"/>
  <c r="R73" i="2" a="1"/>
  <c r="R73" i="2" s="1"/>
  <c r="R72" i="2" a="1"/>
  <c r="R72" i="2" s="1"/>
  <c r="R71" i="2" a="1"/>
  <c r="R71" i="2" s="1"/>
  <c r="R70" i="2" a="1"/>
  <c r="R70" i="2" s="1"/>
  <c r="R69" i="2" a="1"/>
  <c r="R69" i="2" s="1"/>
  <c r="R68" i="2" a="1"/>
  <c r="R68" i="2" s="1"/>
  <c r="R67" i="2" a="1"/>
  <c r="R67" i="2" s="1"/>
  <c r="R66" i="2" a="1"/>
  <c r="R66" i="2" s="1"/>
  <c r="R65" i="2" a="1"/>
  <c r="R65" i="2" s="1"/>
  <c r="R64" i="2" a="1"/>
  <c r="R64" i="2" s="1"/>
  <c r="R63" i="2" a="1"/>
  <c r="R63" i="2" s="1"/>
  <c r="R62" i="2" a="1"/>
  <c r="R62" i="2" s="1"/>
  <c r="R61" i="2" a="1"/>
  <c r="R61" i="2" s="1"/>
  <c r="R60" i="2" a="1"/>
  <c r="R60" i="2" s="1"/>
  <c r="R59" i="2" a="1"/>
  <c r="R59" i="2" s="1"/>
  <c r="R58" i="2" a="1"/>
  <c r="R58" i="2" s="1"/>
  <c r="R57" i="2" a="1"/>
  <c r="R57" i="2" s="1"/>
  <c r="R56" i="2" a="1"/>
  <c r="R56" i="2" s="1"/>
  <c r="R55" i="2" a="1"/>
  <c r="R55" i="2" s="1"/>
  <c r="R54" i="2" a="1"/>
  <c r="R54" i="2" s="1"/>
  <c r="R53" i="2" a="1"/>
  <c r="R53" i="2" s="1"/>
  <c r="R52" i="2" a="1"/>
  <c r="R52" i="2" s="1"/>
  <c r="R51" i="2" a="1"/>
  <c r="R51" i="2" s="1"/>
  <c r="R50" i="2" a="1"/>
  <c r="R50" i="2" s="1"/>
  <c r="R49" i="2" a="1"/>
  <c r="R49" i="2" s="1"/>
  <c r="R48" i="2" a="1"/>
  <c r="R48" i="2" s="1"/>
  <c r="R47" i="2" a="1"/>
  <c r="R47" i="2" s="1"/>
  <c r="R46" i="2" a="1"/>
  <c r="R46" i="2" s="1"/>
  <c r="R45" i="2" a="1"/>
  <c r="R45" i="2" s="1"/>
  <c r="R44" i="2" a="1"/>
  <c r="R44" i="2" s="1"/>
  <c r="R43" i="2" a="1"/>
  <c r="R43" i="2" s="1"/>
  <c r="R42" i="2" a="1"/>
  <c r="R42" i="2" s="1"/>
  <c r="R41" i="2" a="1"/>
  <c r="R41" i="2" s="1"/>
  <c r="R40" i="2" a="1"/>
  <c r="R40" i="2" s="1"/>
  <c r="R39" i="2" a="1"/>
  <c r="R39" i="2" s="1"/>
  <c r="R38" i="2" a="1"/>
  <c r="R38" i="2" s="1"/>
  <c r="R37" i="2" a="1"/>
  <c r="R37" i="2" s="1"/>
  <c r="R36" i="2" a="1"/>
  <c r="R36" i="2" s="1"/>
  <c r="R35" i="2" a="1"/>
  <c r="R35" i="2" s="1"/>
  <c r="R34" i="2" a="1"/>
  <c r="R34" i="2" s="1"/>
  <c r="R33" i="2" a="1"/>
  <c r="R33" i="2" s="1"/>
  <c r="R32" i="2" a="1"/>
  <c r="R32" i="2" s="1"/>
  <c r="R31" i="2" a="1"/>
  <c r="R31" i="2" s="1"/>
  <c r="R30" i="2" a="1"/>
  <c r="R30" i="2" s="1"/>
  <c r="R29" i="2" a="1"/>
  <c r="R29" i="2" s="1"/>
  <c r="R28" i="2" a="1"/>
  <c r="R28" i="2" s="1"/>
  <c r="R27" i="2" a="1"/>
  <c r="R27" i="2" s="1"/>
  <c r="R26" i="2" a="1"/>
  <c r="R26" i="2" s="1"/>
  <c r="R25" i="2" a="1"/>
  <c r="R25" i="2" s="1"/>
  <c r="R24" i="2" a="1"/>
  <c r="R24" i="2" s="1"/>
  <c r="R23" i="2" a="1"/>
  <c r="R23" i="2" s="1"/>
  <c r="R22" i="2" a="1"/>
  <c r="R22" i="2" s="1"/>
  <c r="R21" i="2" a="1"/>
  <c r="R21" i="2" s="1"/>
  <c r="R20" i="2" a="1"/>
  <c r="R20" i="2" s="1"/>
  <c r="R19" i="2" a="1"/>
  <c r="R19" i="2" s="1"/>
  <c r="R18" i="2" a="1"/>
  <c r="R18" i="2" s="1"/>
  <c r="R17" i="2" a="1"/>
  <c r="R17" i="2" s="1"/>
  <c r="R16" i="2" a="1"/>
  <c r="R16" i="2" s="1"/>
  <c r="R15" i="2" a="1"/>
  <c r="R15" i="2" s="1"/>
  <c r="R14" i="2" a="1"/>
  <c r="R14" i="2" s="1"/>
  <c r="R13" i="2" a="1"/>
  <c r="R13" i="2" s="1"/>
  <c r="R12" i="2" a="1"/>
  <c r="R12" i="2" s="1"/>
  <c r="R11" i="2" a="1"/>
  <c r="R11" i="2" s="1"/>
  <c r="R10" i="2" a="1"/>
  <c r="R10" i="2" s="1"/>
  <c r="R3" i="2" a="1"/>
  <c r="R3" i="2" s="1"/>
  <c r="R4" i="2" a="1"/>
  <c r="R4" i="2" s="1"/>
  <c r="R5" i="2" a="1"/>
  <c r="R5" i="2" s="1"/>
  <c r="R6" i="2" a="1"/>
  <c r="R6" i="2" s="1"/>
  <c r="R7" i="2" a="1"/>
  <c r="R7" i="2" s="1"/>
  <c r="R8" i="2" a="1"/>
  <c r="R8" i="2" s="1"/>
  <c r="R9" i="2" a="1"/>
  <c r="R9" i="2" s="1"/>
  <c r="R2" i="2" a="1"/>
  <c r="R2" i="2" s="1"/>
</calcChain>
</file>

<file path=xl/sharedStrings.xml><?xml version="1.0" encoding="utf-8"?>
<sst xmlns="http://schemas.openxmlformats.org/spreadsheetml/2006/main" count="34436" uniqueCount="138">
  <si>
    <r>
      <rPr>
        <b/>
        <sz val="12"/>
        <rFont val="Times New Roman"/>
        <family val="1"/>
      </rPr>
      <t>Alamo</t>
    </r>
  </si>
  <si>
    <r>
      <rPr>
        <sz val="10"/>
        <rFont val="Times New Roman"/>
        <family val="1"/>
      </rPr>
      <t>Provider Type</t>
    </r>
  </si>
  <si>
    <r>
      <rPr>
        <sz val="10"/>
        <rFont val="Times New Roman"/>
        <family val="1"/>
      </rPr>
      <t>Provider Rating</t>
    </r>
  </si>
  <si>
    <r>
      <rPr>
        <sz val="10"/>
        <rFont val="Times New Roman"/>
        <family val="1"/>
      </rPr>
      <t>Infant FT</t>
    </r>
  </si>
  <si>
    <r>
      <rPr>
        <sz val="10"/>
        <rFont val="Times New Roman"/>
        <family val="1"/>
      </rPr>
      <t>Infant PT</t>
    </r>
  </si>
  <si>
    <r>
      <rPr>
        <sz val="10"/>
        <rFont val="Times New Roman"/>
        <family val="1"/>
      </rPr>
      <t>Toddler FT</t>
    </r>
  </si>
  <si>
    <r>
      <rPr>
        <sz val="10"/>
        <rFont val="Times New Roman"/>
        <family val="1"/>
      </rPr>
      <t>Toddler PT</t>
    </r>
  </si>
  <si>
    <r>
      <rPr>
        <sz val="10"/>
        <rFont val="Times New Roman"/>
        <family val="1"/>
      </rPr>
      <t>Preschool FT</t>
    </r>
  </si>
  <si>
    <r>
      <rPr>
        <sz val="10"/>
        <rFont val="Times New Roman"/>
        <family val="1"/>
      </rPr>
      <t>Preschool PT</t>
    </r>
  </si>
  <si>
    <r>
      <rPr>
        <sz val="10"/>
        <rFont val="Times New Roman"/>
        <family val="1"/>
      </rPr>
      <t>School-age FT</t>
    </r>
  </si>
  <si>
    <r>
      <rPr>
        <sz val="10"/>
        <rFont val="Times New Roman"/>
        <family val="1"/>
      </rPr>
      <t>School-age PT</t>
    </r>
  </si>
  <si>
    <r>
      <rPr>
        <sz val="10"/>
        <rFont val="Times New Roman"/>
        <family val="1"/>
      </rPr>
      <t>LCCC</t>
    </r>
  </si>
  <si>
    <r>
      <rPr>
        <sz val="10"/>
        <rFont val="Times New Roman"/>
        <family val="1"/>
      </rPr>
      <t>Reg</t>
    </r>
  </si>
  <si>
    <r>
      <rPr>
        <sz val="10"/>
        <rFont val="Times New Roman"/>
        <family val="1"/>
      </rPr>
      <t>TRS2</t>
    </r>
  </si>
  <si>
    <r>
      <rPr>
        <sz val="10"/>
        <rFont val="Times New Roman"/>
        <family val="1"/>
      </rPr>
      <t>TRS3</t>
    </r>
  </si>
  <si>
    <r>
      <rPr>
        <sz val="10"/>
        <rFont val="Times New Roman"/>
        <family val="1"/>
      </rPr>
      <t>TRS4</t>
    </r>
  </si>
  <si>
    <r>
      <rPr>
        <sz val="10"/>
        <rFont val="Times New Roman"/>
        <family val="1"/>
      </rPr>
      <t>TSR</t>
    </r>
  </si>
  <si>
    <r>
      <rPr>
        <sz val="11"/>
        <rFont val="Times New Roman"/>
        <family val="1"/>
      </rPr>
      <t>-</t>
    </r>
  </si>
  <si>
    <r>
      <rPr>
        <sz val="10"/>
        <rFont val="Times New Roman"/>
        <family val="1"/>
      </rPr>
      <t>LCCH</t>
    </r>
  </si>
  <si>
    <r>
      <rPr>
        <sz val="10"/>
        <rFont val="Arial"/>
        <family val="2"/>
      </rPr>
      <t>-</t>
    </r>
  </si>
  <si>
    <r>
      <rPr>
        <sz val="10"/>
        <rFont val="Times New Roman"/>
        <family val="1"/>
      </rPr>
      <t>RCCH</t>
    </r>
  </si>
  <si>
    <r>
      <rPr>
        <sz val="10"/>
        <rFont val="Times New Roman"/>
        <family val="1"/>
      </rPr>
      <t>Relative</t>
    </r>
  </si>
  <si>
    <r>
      <rPr>
        <sz val="10"/>
        <rFont val="Times New Roman"/>
        <family val="1"/>
      </rPr>
      <t>None</t>
    </r>
  </si>
  <si>
    <r>
      <rPr>
        <sz val="11"/>
        <rFont val="Times New Roman"/>
        <family val="1"/>
      </rPr>
      <t xml:space="preserve">LCCC = Licensed child care center LCCH = Licensed child care home RCCH = Registered child care home TRS = Texas Rising Star
</t>
    </r>
    <r>
      <rPr>
        <sz val="11"/>
        <rFont val="Times New Roman"/>
        <family val="1"/>
      </rPr>
      <t xml:space="preserve">TSR = Texas School Ready FT = Full time
</t>
    </r>
    <r>
      <rPr>
        <sz val="11"/>
        <rFont val="Times New Roman"/>
        <family val="1"/>
      </rPr>
      <t>PT = Part time</t>
    </r>
  </si>
  <si>
    <r>
      <rPr>
        <b/>
        <sz val="12"/>
        <rFont val="Times New Roman"/>
        <family val="1"/>
      </rPr>
      <t>Borderplex</t>
    </r>
  </si>
  <si>
    <r>
      <rPr>
        <b/>
        <sz val="12"/>
        <rFont val="Times New Roman"/>
        <family val="1"/>
      </rPr>
      <t>Brazos Valley</t>
    </r>
  </si>
  <si>
    <r>
      <rPr>
        <b/>
        <sz val="12"/>
        <rFont val="Times New Roman"/>
        <family val="1"/>
      </rPr>
      <t>Cameron County</t>
    </r>
  </si>
  <si>
    <r>
      <rPr>
        <b/>
        <sz val="12"/>
        <rFont val="Times New Roman"/>
        <family val="1"/>
      </rPr>
      <t>Capital Area</t>
    </r>
  </si>
  <si>
    <r>
      <rPr>
        <b/>
        <sz val="12"/>
        <rFont val="Times New Roman"/>
        <family val="1"/>
      </rPr>
      <t>Central Texas</t>
    </r>
  </si>
  <si>
    <r>
      <rPr>
        <b/>
        <sz val="12"/>
        <rFont val="Times New Roman"/>
        <family val="1"/>
      </rPr>
      <t>Coastal Bend</t>
    </r>
  </si>
  <si>
    <r>
      <rPr>
        <b/>
        <sz val="12"/>
        <rFont val="Times New Roman"/>
        <family val="1"/>
      </rPr>
      <t>Concho Valley</t>
    </r>
  </si>
  <si>
    <r>
      <rPr>
        <b/>
        <sz val="12"/>
        <rFont val="Times New Roman"/>
        <family val="1"/>
      </rPr>
      <t>Dallas County</t>
    </r>
  </si>
  <si>
    <r>
      <rPr>
        <b/>
        <sz val="12"/>
        <rFont val="Times New Roman"/>
        <family val="1"/>
      </rPr>
      <t>Deep East</t>
    </r>
  </si>
  <si>
    <r>
      <rPr>
        <b/>
        <sz val="12"/>
        <rFont val="Times New Roman"/>
        <family val="1"/>
      </rPr>
      <t>East Texas</t>
    </r>
  </si>
  <si>
    <r>
      <rPr>
        <b/>
        <sz val="12"/>
        <rFont val="Times New Roman"/>
        <family val="1"/>
      </rPr>
      <t>Golden Crescent</t>
    </r>
  </si>
  <si>
    <r>
      <rPr>
        <b/>
        <sz val="12"/>
        <rFont val="Times New Roman"/>
        <family val="1"/>
      </rPr>
      <t>Gulf Coast</t>
    </r>
  </si>
  <si>
    <r>
      <rPr>
        <b/>
        <sz val="12"/>
        <rFont val="Times New Roman"/>
        <family val="1"/>
      </rPr>
      <t>Heart of Texas</t>
    </r>
  </si>
  <si>
    <r>
      <rPr>
        <b/>
        <sz val="12"/>
        <rFont val="Times New Roman"/>
        <family val="1"/>
      </rPr>
      <t>Lower Rio</t>
    </r>
  </si>
  <si>
    <r>
      <rPr>
        <b/>
        <sz val="12"/>
        <rFont val="Times New Roman"/>
        <family val="1"/>
      </rPr>
      <t>Middle Rio</t>
    </r>
  </si>
  <si>
    <r>
      <rPr>
        <b/>
        <sz val="12"/>
        <rFont val="Times New Roman"/>
        <family val="1"/>
      </rPr>
      <t>North Central</t>
    </r>
  </si>
  <si>
    <r>
      <rPr>
        <b/>
        <sz val="12"/>
        <rFont val="Times New Roman"/>
        <family val="1"/>
      </rPr>
      <t>Northeast Texas</t>
    </r>
  </si>
  <si>
    <r>
      <rPr>
        <b/>
        <sz val="12"/>
        <rFont val="Times New Roman"/>
        <family val="1"/>
      </rPr>
      <t>North Texas</t>
    </r>
  </si>
  <si>
    <r>
      <rPr>
        <b/>
        <sz val="12"/>
        <rFont val="Times New Roman"/>
        <family val="1"/>
      </rPr>
      <t>Panhandle</t>
    </r>
  </si>
  <si>
    <r>
      <rPr>
        <b/>
        <sz val="12"/>
        <rFont val="Times New Roman"/>
        <family val="1"/>
      </rPr>
      <t>Permian Basin</t>
    </r>
  </si>
  <si>
    <r>
      <rPr>
        <b/>
        <sz val="12"/>
        <rFont val="Times New Roman"/>
        <family val="1"/>
      </rPr>
      <t>Rural Capital</t>
    </r>
  </si>
  <si>
    <r>
      <rPr>
        <b/>
        <sz val="12"/>
        <rFont val="Times New Roman"/>
        <family val="1"/>
      </rPr>
      <t>South Plains</t>
    </r>
  </si>
  <si>
    <r>
      <rPr>
        <b/>
        <sz val="12"/>
        <rFont val="Times New Roman"/>
        <family val="1"/>
      </rPr>
      <t>South Texas</t>
    </r>
  </si>
  <si>
    <r>
      <rPr>
        <b/>
        <sz val="12"/>
        <rFont val="Times New Roman"/>
        <family val="1"/>
      </rPr>
      <t>Southeast</t>
    </r>
  </si>
  <si>
    <r>
      <rPr>
        <b/>
        <sz val="12"/>
        <rFont val="Times New Roman"/>
        <family val="1"/>
      </rPr>
      <t>Tarrant County</t>
    </r>
  </si>
  <si>
    <r>
      <rPr>
        <b/>
        <sz val="12"/>
        <rFont val="Times New Roman"/>
        <family val="1"/>
      </rPr>
      <t>Texoma</t>
    </r>
  </si>
  <si>
    <r>
      <rPr>
        <b/>
        <sz val="12"/>
        <rFont val="Times New Roman"/>
        <family val="1"/>
      </rPr>
      <t>West Central</t>
    </r>
  </si>
  <si>
    <t>Texas</t>
  </si>
  <si>
    <t>Alamo</t>
  </si>
  <si>
    <t>Licensed Center</t>
  </si>
  <si>
    <t>Infant</t>
  </si>
  <si>
    <t>Regular</t>
  </si>
  <si>
    <t>Full Rate</t>
  </si>
  <si>
    <t>NA</t>
  </si>
  <si>
    <t>PT Rate</t>
  </si>
  <si>
    <t>Toddler</t>
  </si>
  <si>
    <t>Preschool</t>
  </si>
  <si>
    <t>School Age</t>
  </si>
  <si>
    <t>Texas Rising Star 2</t>
  </si>
  <si>
    <t>Texas Rising Star 3</t>
  </si>
  <si>
    <t>Texas Rising Star 4</t>
  </si>
  <si>
    <t>Texas School Ready</t>
  </si>
  <si>
    <t>Licensed Home</t>
  </si>
  <si>
    <t>Registered Home</t>
  </si>
  <si>
    <t>Relative</t>
  </si>
  <si>
    <t>None</t>
  </si>
  <si>
    <t>Borderplex</t>
  </si>
  <si>
    <t>Brazos Valley</t>
  </si>
  <si>
    <t>Cameron County</t>
  </si>
  <si>
    <t>Capital Area</t>
  </si>
  <si>
    <t>Central Texas</t>
  </si>
  <si>
    <t>Coastal Bend</t>
  </si>
  <si>
    <t>Concho Valley</t>
  </si>
  <si>
    <t>Greater Dallas</t>
  </si>
  <si>
    <t>Deep East Texas</t>
  </si>
  <si>
    <t>East Texas</t>
  </si>
  <si>
    <t>Golden Crescent</t>
  </si>
  <si>
    <t>Gulf Coast</t>
  </si>
  <si>
    <t>Heart of Texas</t>
  </si>
  <si>
    <t>Lower Rio Grande Valley</t>
  </si>
  <si>
    <t>Middle Rio Grande</t>
  </si>
  <si>
    <t>North Central Texas</t>
  </si>
  <si>
    <t>Northeast Texas</t>
  </si>
  <si>
    <t>North Texas</t>
  </si>
  <si>
    <t>Panhandle</t>
  </si>
  <si>
    <t>Permian Basin</t>
  </si>
  <si>
    <t>Rural Capital Area</t>
  </si>
  <si>
    <t>South Plains</t>
  </si>
  <si>
    <t>South Texas</t>
  </si>
  <si>
    <t>Southeast Texas</t>
  </si>
  <si>
    <t>Tarrant County</t>
  </si>
  <si>
    <t>Texoma</t>
  </si>
  <si>
    <t>West Central Texas</t>
  </si>
  <si>
    <t>State</t>
  </si>
  <si>
    <t>Zone</t>
  </si>
  <si>
    <t>Zone Name</t>
  </si>
  <si>
    <t>Setting</t>
  </si>
  <si>
    <t>Age Group</t>
  </si>
  <si>
    <t>Rate Category</t>
  </si>
  <si>
    <t>Duration</t>
  </si>
  <si>
    <t>Special Needs Rate</t>
  </si>
  <si>
    <t>2019</t>
  </si>
  <si>
    <t>2020</t>
  </si>
  <si>
    <t>2020 Weighting</t>
  </si>
  <si>
    <t>2020Comment</t>
  </si>
  <si>
    <t>2021</t>
  </si>
  <si>
    <t>2021 Weighting</t>
  </si>
  <si>
    <t>2022</t>
  </si>
  <si>
    <t>Setting Code</t>
  </si>
  <si>
    <t>LCCC</t>
  </si>
  <si>
    <t>LCCH</t>
  </si>
  <si>
    <t>RCCH</t>
  </si>
  <si>
    <t>LCCC = Licensed child care center LCCH = Licensed child care home RCCH = Registered child care home TRS = Texas Rising Star
TSR = Texas School Ready FT = Full time
PT = Part time</t>
  </si>
  <si>
    <t>Licensed child care center</t>
  </si>
  <si>
    <t>Licensed child care home</t>
  </si>
  <si>
    <t>Registered child care home</t>
  </si>
  <si>
    <t>TRS</t>
  </si>
  <si>
    <t>Texas Rising Star</t>
  </si>
  <si>
    <t>Infant FT</t>
  </si>
  <si>
    <t>Infant PT</t>
  </si>
  <si>
    <t>Toddler FT</t>
  </si>
  <si>
    <t>Toddler PT</t>
  </si>
  <si>
    <t>Preschool FT</t>
  </si>
  <si>
    <t>Preschool PT</t>
  </si>
  <si>
    <t>School-age FT</t>
  </si>
  <si>
    <t>School-age PT</t>
  </si>
  <si>
    <t>Reg</t>
  </si>
  <si>
    <t>TRS2</t>
  </si>
  <si>
    <t>TRS3</t>
  </si>
  <si>
    <t>TRS4</t>
  </si>
  <si>
    <t>TSR</t>
  </si>
  <si>
    <t>Rate Cat Code</t>
  </si>
  <si>
    <t>Age Group Code</t>
  </si>
  <si>
    <t>Weekly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</si>
</sst>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0.00"/>
  </numFmts>
  <fonts count="9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textRotation="90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 indent="1"/>
    </xf>
    <xf numFmtId="2" fontId="0" fillId="0" borderId="0" xfId="0" applyNumberForma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2" fontId="7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center" wrapText="1" indent="2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vertical="top" wrapText="1"/>
    </xf>
    <xf numFmtId="0" fontId="8" fillId="0" borderId="4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" fillId="0" borderId="4" xfId="0" applyFont="1" applyFill="1" applyBorder="1" applyAlignment="1">
      <alignment vertical="top" wrapText="1"/>
    </xf>
    <xf numFmtId="2" fontId="2" fillId="0" borderId="0" xfId="0" applyNumberFormat="1" applyFont="1" applyFill="1" applyBorder="1" applyAlignment="1">
      <alignment horizontal="left" vertical="center"/>
    </xf>
    <xf numFmtId="2" fontId="3" fillId="0" borderId="3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center" vertical="top" shrinkToFit="1"/>
    </xf>
    <xf numFmtId="2" fontId="4" fillId="0" borderId="3" xfId="0" applyNumberFormat="1" applyFont="1" applyFill="1" applyBorder="1" applyAlignment="1">
      <alignment horizontal="center" vertical="top" wrapText="1"/>
    </xf>
    <xf numFmtId="2" fontId="4" fillId="0" borderId="1" xfId="0" applyNumberFormat="1" applyFont="1" applyFill="1" applyBorder="1" applyAlignment="1">
      <alignment horizontal="center" vertical="top" wrapText="1"/>
    </xf>
    <xf numFmtId="2" fontId="4" fillId="0" borderId="2" xfId="0" applyNumberFormat="1" applyFont="1" applyFill="1" applyBorder="1" applyAlignment="1">
      <alignment horizontal="center" vertical="top" wrapText="1"/>
    </xf>
    <xf numFmtId="2" fontId="5" fillId="0" borderId="1" xfId="0" applyNumberFormat="1" applyFont="1" applyFill="1" applyBorder="1" applyAlignment="1">
      <alignment horizontal="center" vertical="top" wrapText="1"/>
    </xf>
    <xf numFmtId="2" fontId="5" fillId="0" borderId="2" xfId="0" applyNumberFormat="1" applyFont="1" applyFill="1" applyBorder="1" applyAlignment="1">
      <alignment horizontal="center" vertical="top" wrapText="1"/>
    </xf>
    <xf numFmtId="2" fontId="0" fillId="0" borderId="0" xfId="0" applyNumberForma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62"/>
    </xf>
    <xf numFmtId="0" fontId="0" fillId="0" borderId="0" xfId="0" applyFill="1" applyBorder="1" applyAlignment="1">
      <alignment horizontal="left" vertical="top" wrapText="1" indent="62"/>
    </xf>
    <xf numFmtId="0" fontId="2" fillId="0" borderId="2" xfId="0" applyFont="1" applyFill="1" applyBorder="1" applyAlignment="1">
      <alignment horizontal="left" textRotation="90" wrapText="1"/>
    </xf>
    <xf numFmtId="0" fontId="2" fillId="0" borderId="3" xfId="0" applyFont="1" applyFill="1" applyBorder="1" applyAlignment="1">
      <alignment horizontal="left" textRotation="90" wrapTex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29086-DE43-4D09-95C8-8AEDA8C0508B}" name="Reformat" displayName="Reformat" ref="A1:K449" totalsRowShown="0" headerRowDxfId="12" dataDxfId="11" tableBorderDxfId="10">
  <tableColumns count="11">
    <tableColumn id="1" xr3:uid="{FBFD04DC-94AB-4727-8FE9-A6C75F187B07}" name="Zone"/>
    <tableColumn id="2" xr3:uid="{A6F64CE8-8BB8-4FF4-B033-E05CA72D0151}" name="Provider Type" dataDxfId="9"/>
    <tableColumn id="3" xr3:uid="{303D9655-5F95-423D-B70B-AFE4ED6CCFE7}" name="Provider Rating" dataDxfId="8"/>
    <tableColumn id="4" xr3:uid="{3CEBB35E-901A-42E0-9D27-C01F51595D07}" name="Infant FT" dataDxfId="7"/>
    <tableColumn id="5" xr3:uid="{45C374B4-D8DC-4278-9086-288D1097C61E}" name="Infant PT" dataDxfId="6"/>
    <tableColumn id="6" xr3:uid="{6CFD5F47-A56A-4BDA-9A1D-31988CE03455}" name="Toddler FT" dataDxfId="5"/>
    <tableColumn id="7" xr3:uid="{539DEB81-DA1E-4CC7-AD87-E53D0E86728F}" name="Toddler PT" dataDxfId="4"/>
    <tableColumn id="8" xr3:uid="{18583A3B-6C26-4C82-8CBF-2AB431A88F65}" name="Preschool FT" dataDxfId="3"/>
    <tableColumn id="9" xr3:uid="{96476113-DC10-4173-9D72-BCC477F67F5D}" name="Preschool PT" dataDxfId="2"/>
    <tableColumn id="10" xr3:uid="{4FBB5FB5-EF0A-4AF7-80FD-514B6D101CC7}" name="School-age FT" dataDxfId="1"/>
    <tableColumn id="11" xr3:uid="{8747B2E4-73BF-4BA7-BC03-50156108B84E}" name="School-age P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2"/>
  <sheetViews>
    <sheetView workbookViewId="0">
      <selection activeCell="B13" sqref="B13:C18"/>
    </sheetView>
  </sheetViews>
  <sheetFormatPr defaultRowHeight="13.2" x14ac:dyDescent="0.25"/>
  <cols>
    <col min="1" max="1" width="20.88671875" customWidth="1"/>
    <col min="2" max="2" width="10.44140625" customWidth="1"/>
    <col min="3" max="3" width="1.109375" customWidth="1"/>
    <col min="4" max="5" width="10.44140625" customWidth="1"/>
    <col min="6" max="6" width="11.5546875" customWidth="1"/>
    <col min="7" max="7" width="10.44140625" customWidth="1"/>
    <col min="8" max="9" width="11.5546875" customWidth="1"/>
    <col min="10" max="10" width="10.44140625" customWidth="1"/>
    <col min="11" max="11" width="11.5546875" customWidth="1"/>
    <col min="12" max="12" width="30.21875" customWidth="1"/>
  </cols>
  <sheetData>
    <row r="1" spans="1:12" ht="17.2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58.95" customHeight="1" x14ac:dyDescent="0.25">
      <c r="A2" s="1" t="s">
        <v>1</v>
      </c>
      <c r="B2" s="36" t="s">
        <v>2</v>
      </c>
      <c r="C2" s="37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2" ht="15" customHeight="1" x14ac:dyDescent="0.25">
      <c r="A3" s="4" t="s">
        <v>11</v>
      </c>
      <c r="B3" s="38" t="s">
        <v>12</v>
      </c>
      <c r="C3" s="39"/>
      <c r="D3" s="5">
        <v>39.4</v>
      </c>
      <c r="E3" s="5">
        <v>35.6</v>
      </c>
      <c r="F3" s="5">
        <v>35.799999999999997</v>
      </c>
      <c r="G3" s="5">
        <v>32</v>
      </c>
      <c r="H3" s="6">
        <v>32.6</v>
      </c>
      <c r="I3" s="6">
        <v>25.8</v>
      </c>
      <c r="J3" s="5">
        <v>30.8</v>
      </c>
      <c r="K3" s="5">
        <v>23.6</v>
      </c>
    </row>
    <row r="4" spans="1:12" ht="15" customHeight="1" x14ac:dyDescent="0.25">
      <c r="A4" s="4" t="s">
        <v>11</v>
      </c>
      <c r="B4" s="38" t="s">
        <v>13</v>
      </c>
      <c r="C4" s="39"/>
      <c r="D4" s="5">
        <v>41.37</v>
      </c>
      <c r="E4" s="5">
        <v>37.380000000000003</v>
      </c>
      <c r="F4" s="5">
        <v>37.590000000000003</v>
      </c>
      <c r="G4" s="5">
        <v>33.6</v>
      </c>
      <c r="H4" s="6">
        <v>34.229999999999997</v>
      </c>
      <c r="I4" s="6">
        <v>27.09</v>
      </c>
      <c r="J4" s="5">
        <v>32.340000000000003</v>
      </c>
      <c r="K4" s="5">
        <v>24.78</v>
      </c>
    </row>
    <row r="5" spans="1:12" ht="15" customHeight="1" x14ac:dyDescent="0.25">
      <c r="A5" s="4" t="s">
        <v>11</v>
      </c>
      <c r="B5" s="38" t="s">
        <v>14</v>
      </c>
      <c r="C5" s="39"/>
      <c r="D5" s="5">
        <v>42.2</v>
      </c>
      <c r="E5" s="5">
        <v>38.130000000000003</v>
      </c>
      <c r="F5" s="5">
        <v>38.35</v>
      </c>
      <c r="G5" s="5">
        <v>34.28</v>
      </c>
      <c r="H5" s="6">
        <v>34.92</v>
      </c>
      <c r="I5" s="6">
        <v>27.64</v>
      </c>
      <c r="J5" s="5">
        <v>32.99</v>
      </c>
      <c r="K5" s="5">
        <v>25.56</v>
      </c>
    </row>
    <row r="6" spans="1:12" ht="15" customHeight="1" x14ac:dyDescent="0.25">
      <c r="A6" s="4" t="s">
        <v>11</v>
      </c>
      <c r="B6" s="38" t="s">
        <v>15</v>
      </c>
      <c r="C6" s="39"/>
      <c r="D6" s="5">
        <v>46.4</v>
      </c>
      <c r="E6" s="5">
        <v>42.2</v>
      </c>
      <c r="F6" s="5">
        <v>41.8</v>
      </c>
      <c r="G6" s="5">
        <v>37.799999999999997</v>
      </c>
      <c r="H6" s="6">
        <v>38</v>
      </c>
      <c r="I6" s="6">
        <v>30.6</v>
      </c>
      <c r="J6" s="5">
        <v>36.200000000000003</v>
      </c>
      <c r="K6" s="5">
        <v>28.4</v>
      </c>
    </row>
    <row r="7" spans="1:12" ht="16.05" customHeight="1" x14ac:dyDescent="0.25">
      <c r="A7" s="4" t="s">
        <v>11</v>
      </c>
      <c r="B7" s="38" t="s">
        <v>16</v>
      </c>
      <c r="C7" s="39"/>
      <c r="D7" s="7" t="s">
        <v>17</v>
      </c>
      <c r="E7" s="7" t="s">
        <v>17</v>
      </c>
      <c r="F7" s="7" t="s">
        <v>17</v>
      </c>
      <c r="G7" s="7" t="s">
        <v>17</v>
      </c>
      <c r="H7" s="6">
        <v>34.229999999999997</v>
      </c>
      <c r="I7" s="6">
        <v>27.09</v>
      </c>
      <c r="J7" s="7" t="s">
        <v>17</v>
      </c>
      <c r="K7" s="7" t="s">
        <v>17</v>
      </c>
    </row>
    <row r="8" spans="1:12" ht="15" customHeight="1" x14ac:dyDescent="0.25">
      <c r="A8" s="4" t="s">
        <v>18</v>
      </c>
      <c r="B8" s="38" t="s">
        <v>12</v>
      </c>
      <c r="C8" s="39"/>
      <c r="D8" s="5">
        <v>35.200000000000003</v>
      </c>
      <c r="E8" s="5">
        <v>32</v>
      </c>
      <c r="F8" s="5">
        <v>32.6</v>
      </c>
      <c r="G8" s="5">
        <v>29.2</v>
      </c>
      <c r="H8" s="6">
        <v>30.4</v>
      </c>
      <c r="I8" s="6">
        <v>25.4</v>
      </c>
      <c r="J8" s="5">
        <v>27.4</v>
      </c>
      <c r="K8" s="5">
        <v>23.6</v>
      </c>
    </row>
    <row r="9" spans="1:12" ht="15" customHeight="1" x14ac:dyDescent="0.25">
      <c r="A9" s="4" t="s">
        <v>18</v>
      </c>
      <c r="B9" s="38" t="s">
        <v>13</v>
      </c>
      <c r="C9" s="39"/>
      <c r="D9" s="5">
        <v>36.96</v>
      </c>
      <c r="E9" s="5">
        <v>33.6</v>
      </c>
      <c r="F9" s="5">
        <v>34.229999999999997</v>
      </c>
      <c r="G9" s="5">
        <v>30.66</v>
      </c>
      <c r="H9" s="6">
        <v>31.92</v>
      </c>
      <c r="I9" s="6">
        <v>26.67</v>
      </c>
      <c r="J9" s="5">
        <v>28.77</v>
      </c>
      <c r="K9" s="5">
        <v>24.78</v>
      </c>
    </row>
    <row r="10" spans="1:12" ht="15" customHeight="1" x14ac:dyDescent="0.25">
      <c r="A10" s="4" t="s">
        <v>18</v>
      </c>
      <c r="B10" s="38" t="s">
        <v>14</v>
      </c>
      <c r="C10" s="39"/>
      <c r="D10" s="5">
        <v>37.700000000000003</v>
      </c>
      <c r="E10" s="5">
        <v>34.380000000000003</v>
      </c>
      <c r="F10" s="5">
        <v>34.92</v>
      </c>
      <c r="G10" s="5">
        <v>31.32</v>
      </c>
      <c r="H10" s="6">
        <v>32.56</v>
      </c>
      <c r="I10" s="6">
        <v>27.21</v>
      </c>
      <c r="J10" s="5">
        <v>29.35</v>
      </c>
      <c r="K10" s="5">
        <v>25.56</v>
      </c>
    </row>
    <row r="11" spans="1:12" ht="15" customHeight="1" x14ac:dyDescent="0.25">
      <c r="A11" s="4" t="s">
        <v>18</v>
      </c>
      <c r="B11" s="38" t="s">
        <v>15</v>
      </c>
      <c r="C11" s="39"/>
      <c r="D11" s="5">
        <v>41.8</v>
      </c>
      <c r="E11" s="5">
        <v>38.200000000000003</v>
      </c>
      <c r="F11" s="5">
        <v>38.4</v>
      </c>
      <c r="G11" s="5">
        <v>34.799999999999997</v>
      </c>
      <c r="H11" s="6">
        <v>35.6</v>
      </c>
      <c r="I11" s="6">
        <v>30.2</v>
      </c>
      <c r="J11" s="5">
        <v>32.4</v>
      </c>
      <c r="K11" s="5">
        <v>28.4</v>
      </c>
    </row>
    <row r="12" spans="1:12" ht="16.05" customHeight="1" x14ac:dyDescent="0.25">
      <c r="A12" s="4" t="s">
        <v>18</v>
      </c>
      <c r="B12" s="38" t="s">
        <v>16</v>
      </c>
      <c r="C12" s="39"/>
      <c r="D12" s="8" t="s">
        <v>19</v>
      </c>
      <c r="E12" s="8" t="s">
        <v>19</v>
      </c>
      <c r="F12" s="8" t="s">
        <v>19</v>
      </c>
      <c r="G12" s="8" t="s">
        <v>19</v>
      </c>
      <c r="H12" s="6">
        <v>31.92</v>
      </c>
      <c r="I12" s="6">
        <v>26.67</v>
      </c>
      <c r="J12" s="8" t="s">
        <v>19</v>
      </c>
      <c r="K12" s="8" t="s">
        <v>19</v>
      </c>
    </row>
    <row r="13" spans="1:12" ht="15" customHeight="1" x14ac:dyDescent="0.25">
      <c r="A13" s="4" t="s">
        <v>20</v>
      </c>
      <c r="B13" s="38" t="s">
        <v>12</v>
      </c>
      <c r="C13" s="39"/>
      <c r="D13" s="5">
        <v>33.799999999999997</v>
      </c>
      <c r="E13" s="5">
        <v>30</v>
      </c>
      <c r="F13" s="5">
        <v>31.2</v>
      </c>
      <c r="G13" s="5">
        <v>27</v>
      </c>
      <c r="H13" s="6">
        <v>28</v>
      </c>
      <c r="I13" s="6">
        <v>22.8</v>
      </c>
      <c r="J13" s="5">
        <v>24.8</v>
      </c>
      <c r="K13" s="5">
        <v>20.6</v>
      </c>
    </row>
    <row r="14" spans="1:12" ht="15" customHeight="1" x14ac:dyDescent="0.25">
      <c r="A14" s="4" t="s">
        <v>20</v>
      </c>
      <c r="B14" s="38" t="s">
        <v>13</v>
      </c>
      <c r="C14" s="39"/>
      <c r="D14" s="5">
        <v>35.49</v>
      </c>
      <c r="E14" s="5">
        <v>31.5</v>
      </c>
      <c r="F14" s="5">
        <v>32.76</v>
      </c>
      <c r="G14" s="5">
        <v>28.35</v>
      </c>
      <c r="H14" s="6">
        <v>29.4</v>
      </c>
      <c r="I14" s="6">
        <v>23.94</v>
      </c>
      <c r="J14" s="5">
        <v>26.04</v>
      </c>
      <c r="K14" s="5">
        <v>21.63</v>
      </c>
    </row>
    <row r="15" spans="1:12" ht="15" customHeight="1" x14ac:dyDescent="0.25">
      <c r="A15" s="4" t="s">
        <v>20</v>
      </c>
      <c r="B15" s="38" t="s">
        <v>14</v>
      </c>
      <c r="C15" s="39"/>
      <c r="D15" s="5">
        <v>36.200000000000003</v>
      </c>
      <c r="E15" s="5">
        <v>32.4</v>
      </c>
      <c r="F15" s="5">
        <v>33.42</v>
      </c>
      <c r="G15" s="5">
        <v>29.16</v>
      </c>
      <c r="H15" s="6">
        <v>29.99</v>
      </c>
      <c r="I15" s="6">
        <v>24.66</v>
      </c>
      <c r="J15" s="5">
        <v>26.64</v>
      </c>
      <c r="K15" s="5">
        <v>22.5</v>
      </c>
    </row>
    <row r="16" spans="1:12" ht="15" customHeight="1" x14ac:dyDescent="0.25">
      <c r="A16" s="4" t="s">
        <v>20</v>
      </c>
      <c r="B16" s="38" t="s">
        <v>15</v>
      </c>
      <c r="C16" s="39"/>
      <c r="D16" s="5">
        <v>40.200000000000003</v>
      </c>
      <c r="E16" s="5">
        <v>36</v>
      </c>
      <c r="F16" s="5">
        <v>36.799999999999997</v>
      </c>
      <c r="G16" s="5">
        <v>32.4</v>
      </c>
      <c r="H16" s="6">
        <v>33</v>
      </c>
      <c r="I16" s="6">
        <v>27.4</v>
      </c>
      <c r="J16" s="5">
        <v>29.6</v>
      </c>
      <c r="K16" s="5">
        <v>25</v>
      </c>
    </row>
    <row r="17" spans="1:12" ht="16.05" customHeight="1" x14ac:dyDescent="0.25">
      <c r="A17" s="4" t="s">
        <v>20</v>
      </c>
      <c r="B17" s="38" t="s">
        <v>16</v>
      </c>
      <c r="C17" s="39"/>
      <c r="D17" s="7" t="s">
        <v>17</v>
      </c>
      <c r="E17" s="7" t="s">
        <v>17</v>
      </c>
      <c r="F17" s="7" t="s">
        <v>17</v>
      </c>
      <c r="G17" s="7" t="s">
        <v>17</v>
      </c>
      <c r="H17" s="6">
        <v>29.4</v>
      </c>
      <c r="I17" s="6">
        <v>23.94</v>
      </c>
      <c r="J17" s="7" t="s">
        <v>17</v>
      </c>
      <c r="K17" s="7" t="s">
        <v>17</v>
      </c>
    </row>
    <row r="18" spans="1:12" ht="16.2" customHeight="1" x14ac:dyDescent="0.25">
      <c r="A18" s="4" t="s">
        <v>21</v>
      </c>
      <c r="B18" s="38" t="s">
        <v>22</v>
      </c>
      <c r="C18" s="39"/>
      <c r="D18" s="5">
        <v>18.61</v>
      </c>
      <c r="E18" s="5">
        <v>15.19</v>
      </c>
      <c r="F18" s="5">
        <v>17.93</v>
      </c>
      <c r="G18" s="5">
        <v>14.46</v>
      </c>
      <c r="H18" s="6">
        <v>13.84</v>
      </c>
      <c r="I18" s="6">
        <v>12.19</v>
      </c>
      <c r="J18" s="5">
        <v>13.84</v>
      </c>
      <c r="K18" s="5">
        <v>9.68</v>
      </c>
    </row>
    <row r="19" spans="1:12" ht="88.05" customHeight="1" x14ac:dyDescent="0.25">
      <c r="A19" s="40" t="s">
        <v>116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</row>
    <row r="20" spans="1:12" ht="17.25" customHeight="1" x14ac:dyDescent="0.25">
      <c r="A20" s="35" t="s">
        <v>24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ht="58.95" customHeight="1" x14ac:dyDescent="0.25">
      <c r="A21" s="1" t="s">
        <v>1</v>
      </c>
      <c r="B21" s="2" t="s">
        <v>2</v>
      </c>
      <c r="C21" s="42" t="s">
        <v>3</v>
      </c>
      <c r="D21" s="43"/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10</v>
      </c>
    </row>
    <row r="22" spans="1:12" ht="15" customHeight="1" x14ac:dyDescent="0.25">
      <c r="A22" s="4" t="s">
        <v>11</v>
      </c>
      <c r="B22" s="4" t="s">
        <v>12</v>
      </c>
      <c r="C22" s="44">
        <v>29.4</v>
      </c>
      <c r="D22" s="45"/>
      <c r="E22" s="5">
        <v>26.2</v>
      </c>
      <c r="F22" s="5">
        <v>26.4</v>
      </c>
      <c r="G22" s="5">
        <v>23.4</v>
      </c>
      <c r="H22" s="9">
        <v>23.8</v>
      </c>
      <c r="I22" s="9">
        <v>18.2</v>
      </c>
      <c r="J22" s="5">
        <v>22.4</v>
      </c>
      <c r="K22" s="5">
        <v>16.600000000000001</v>
      </c>
    </row>
    <row r="23" spans="1:12" ht="15" customHeight="1" x14ac:dyDescent="0.25">
      <c r="A23" s="4" t="s">
        <v>11</v>
      </c>
      <c r="B23" s="4" t="s">
        <v>13</v>
      </c>
      <c r="C23" s="44">
        <v>30.87</v>
      </c>
      <c r="D23" s="45"/>
      <c r="E23" s="5">
        <v>27.51</v>
      </c>
      <c r="F23" s="5">
        <v>27.72</v>
      </c>
      <c r="G23" s="5">
        <v>24.57</v>
      </c>
      <c r="H23" s="9">
        <v>24.99</v>
      </c>
      <c r="I23" s="9">
        <v>19.11</v>
      </c>
      <c r="J23" s="5">
        <v>23.52</v>
      </c>
      <c r="K23" s="5">
        <v>17.43</v>
      </c>
    </row>
    <row r="24" spans="1:12" ht="15" customHeight="1" x14ac:dyDescent="0.25">
      <c r="A24" s="4" t="s">
        <v>11</v>
      </c>
      <c r="B24" s="4" t="s">
        <v>14</v>
      </c>
      <c r="C24" s="44">
        <v>31.68</v>
      </c>
      <c r="D24" s="45"/>
      <c r="E24" s="5">
        <v>28.44</v>
      </c>
      <c r="F24" s="5">
        <v>28.28</v>
      </c>
      <c r="G24" s="5">
        <v>25.2</v>
      </c>
      <c r="H24" s="9">
        <v>25.49</v>
      </c>
      <c r="I24" s="9">
        <v>19.98</v>
      </c>
      <c r="J24" s="5">
        <v>24.12</v>
      </c>
      <c r="K24" s="5">
        <v>18.36</v>
      </c>
    </row>
    <row r="25" spans="1:12" ht="15" customHeight="1" x14ac:dyDescent="0.25">
      <c r="A25" s="4" t="s">
        <v>11</v>
      </c>
      <c r="B25" s="4" t="s">
        <v>15</v>
      </c>
      <c r="C25" s="44">
        <v>35.200000000000003</v>
      </c>
      <c r="D25" s="45"/>
      <c r="E25" s="5">
        <v>31.6</v>
      </c>
      <c r="F25" s="5">
        <v>31.4</v>
      </c>
      <c r="G25" s="5">
        <v>28</v>
      </c>
      <c r="H25" s="9">
        <v>28.2</v>
      </c>
      <c r="I25" s="9">
        <v>22.2</v>
      </c>
      <c r="J25" s="5">
        <v>26.8</v>
      </c>
      <c r="K25" s="5">
        <v>20.399999999999999</v>
      </c>
    </row>
    <row r="26" spans="1:12" ht="16.05" customHeight="1" x14ac:dyDescent="0.25">
      <c r="A26" s="4" t="s">
        <v>11</v>
      </c>
      <c r="B26" s="4" t="s">
        <v>16</v>
      </c>
      <c r="C26" s="46" t="s">
        <v>17</v>
      </c>
      <c r="D26" s="47"/>
      <c r="E26" s="7" t="s">
        <v>17</v>
      </c>
      <c r="F26" s="7" t="s">
        <v>17</v>
      </c>
      <c r="G26" s="7" t="s">
        <v>17</v>
      </c>
      <c r="H26" s="9">
        <v>24.99</v>
      </c>
      <c r="I26" s="9">
        <v>19.11</v>
      </c>
      <c r="J26" s="7" t="s">
        <v>17</v>
      </c>
      <c r="K26" s="7" t="s">
        <v>17</v>
      </c>
    </row>
    <row r="27" spans="1:12" ht="14.7" customHeight="1" x14ac:dyDescent="0.25">
      <c r="A27" s="4" t="s">
        <v>18</v>
      </c>
      <c r="B27" s="4" t="s">
        <v>12</v>
      </c>
      <c r="C27" s="44">
        <v>26</v>
      </c>
      <c r="D27" s="45"/>
      <c r="E27" s="5">
        <v>23.2</v>
      </c>
      <c r="F27" s="5">
        <v>23.8</v>
      </c>
      <c r="G27" s="5">
        <v>21</v>
      </c>
      <c r="H27" s="9">
        <v>22</v>
      </c>
      <c r="I27" s="9">
        <v>18</v>
      </c>
      <c r="J27" s="5">
        <v>19.600000000000001</v>
      </c>
      <c r="K27" s="5">
        <v>16.600000000000001</v>
      </c>
    </row>
    <row r="28" spans="1:12" ht="15" customHeight="1" x14ac:dyDescent="0.25">
      <c r="A28" s="4" t="s">
        <v>18</v>
      </c>
      <c r="B28" s="4" t="s">
        <v>13</v>
      </c>
      <c r="C28" s="44">
        <v>27.3</v>
      </c>
      <c r="D28" s="45"/>
      <c r="E28" s="5">
        <v>24.36</v>
      </c>
      <c r="F28" s="5">
        <v>24.99</v>
      </c>
      <c r="G28" s="5">
        <v>22.05</v>
      </c>
      <c r="H28" s="9">
        <v>23.1</v>
      </c>
      <c r="I28" s="9">
        <v>18.899999999999999</v>
      </c>
      <c r="J28" s="5">
        <v>20.58</v>
      </c>
      <c r="K28" s="5">
        <v>17.43</v>
      </c>
    </row>
    <row r="29" spans="1:12" ht="15" customHeight="1" x14ac:dyDescent="0.25">
      <c r="A29" s="4" t="s">
        <v>18</v>
      </c>
      <c r="B29" s="4" t="s">
        <v>14</v>
      </c>
      <c r="C29" s="44">
        <v>28.26</v>
      </c>
      <c r="D29" s="45"/>
      <c r="E29" s="5">
        <v>25.56</v>
      </c>
      <c r="F29" s="5">
        <v>25.74</v>
      </c>
      <c r="G29" s="5">
        <v>23.04</v>
      </c>
      <c r="H29" s="9">
        <v>23.58</v>
      </c>
      <c r="I29" s="9">
        <v>19.62</v>
      </c>
      <c r="J29" s="5">
        <v>21.24</v>
      </c>
      <c r="K29" s="5">
        <v>18.36</v>
      </c>
    </row>
    <row r="30" spans="1:12" ht="15" customHeight="1" x14ac:dyDescent="0.25">
      <c r="A30" s="4" t="s">
        <v>18</v>
      </c>
      <c r="B30" s="4" t="s">
        <v>15</v>
      </c>
      <c r="C30" s="44">
        <v>31.4</v>
      </c>
      <c r="D30" s="45"/>
      <c r="E30" s="5">
        <v>28.4</v>
      </c>
      <c r="F30" s="5">
        <v>28.6</v>
      </c>
      <c r="G30" s="5">
        <v>25.6</v>
      </c>
      <c r="H30" s="9">
        <v>26.2</v>
      </c>
      <c r="I30" s="9">
        <v>21.8</v>
      </c>
      <c r="J30" s="5">
        <v>23.6</v>
      </c>
      <c r="K30" s="5">
        <v>20.399999999999999</v>
      </c>
    </row>
    <row r="31" spans="1:12" ht="16.05" customHeight="1" x14ac:dyDescent="0.25">
      <c r="A31" s="4" t="s">
        <v>18</v>
      </c>
      <c r="B31" s="4" t="s">
        <v>16</v>
      </c>
      <c r="C31" s="46" t="s">
        <v>17</v>
      </c>
      <c r="D31" s="47"/>
      <c r="E31" s="7" t="s">
        <v>17</v>
      </c>
      <c r="F31" s="7" t="s">
        <v>17</v>
      </c>
      <c r="G31" s="7" t="s">
        <v>17</v>
      </c>
      <c r="H31" s="9">
        <v>23.1</v>
      </c>
      <c r="I31" s="9">
        <v>18.899999999999999</v>
      </c>
      <c r="J31" s="7" t="s">
        <v>17</v>
      </c>
      <c r="K31" s="7" t="s">
        <v>17</v>
      </c>
    </row>
    <row r="32" spans="1:12" ht="14.7" customHeight="1" x14ac:dyDescent="0.25">
      <c r="A32" s="4" t="s">
        <v>20</v>
      </c>
      <c r="B32" s="4" t="s">
        <v>12</v>
      </c>
      <c r="C32" s="44">
        <v>24.8</v>
      </c>
      <c r="D32" s="45"/>
      <c r="E32" s="5">
        <v>21.6</v>
      </c>
      <c r="F32" s="5">
        <v>22.6</v>
      </c>
      <c r="G32" s="5">
        <v>19.2</v>
      </c>
      <c r="H32" s="9">
        <v>20</v>
      </c>
      <c r="I32" s="9">
        <v>15.8</v>
      </c>
      <c r="J32" s="5">
        <v>17.399999999999999</v>
      </c>
      <c r="K32" s="5">
        <v>14.2</v>
      </c>
    </row>
    <row r="33" spans="1:12" ht="15" customHeight="1" x14ac:dyDescent="0.25">
      <c r="A33" s="4" t="s">
        <v>20</v>
      </c>
      <c r="B33" s="4" t="s">
        <v>13</v>
      </c>
      <c r="C33" s="44">
        <v>26.04</v>
      </c>
      <c r="D33" s="45"/>
      <c r="E33" s="5">
        <v>22.68</v>
      </c>
      <c r="F33" s="5">
        <v>23.73</v>
      </c>
      <c r="G33" s="5">
        <v>20.16</v>
      </c>
      <c r="H33" s="9">
        <v>21</v>
      </c>
      <c r="I33" s="9">
        <v>16.59</v>
      </c>
      <c r="J33" s="5">
        <v>18.27</v>
      </c>
      <c r="K33" s="5">
        <v>14.91</v>
      </c>
    </row>
    <row r="34" spans="1:12" ht="15" customHeight="1" x14ac:dyDescent="0.25">
      <c r="A34" s="4" t="s">
        <v>20</v>
      </c>
      <c r="B34" s="4" t="s">
        <v>14</v>
      </c>
      <c r="C34" s="44">
        <v>27.18</v>
      </c>
      <c r="D34" s="45"/>
      <c r="E34" s="5">
        <v>23.94</v>
      </c>
      <c r="F34" s="5">
        <v>24.66</v>
      </c>
      <c r="G34" s="5">
        <v>21.24</v>
      </c>
      <c r="H34" s="9">
        <v>21.78</v>
      </c>
      <c r="I34" s="9">
        <v>17.64</v>
      </c>
      <c r="J34" s="5">
        <v>19.25</v>
      </c>
      <c r="K34" s="5">
        <v>15.84</v>
      </c>
    </row>
    <row r="35" spans="1:12" ht="15" customHeight="1" x14ac:dyDescent="0.25">
      <c r="A35" s="4" t="s">
        <v>20</v>
      </c>
      <c r="B35" s="4" t="s">
        <v>15</v>
      </c>
      <c r="C35" s="44">
        <v>30.2</v>
      </c>
      <c r="D35" s="45"/>
      <c r="E35" s="5">
        <v>26.6</v>
      </c>
      <c r="F35" s="5">
        <v>27.4</v>
      </c>
      <c r="G35" s="5">
        <v>23.6</v>
      </c>
      <c r="H35" s="9">
        <v>24.2</v>
      </c>
      <c r="I35" s="9">
        <v>19.600000000000001</v>
      </c>
      <c r="J35" s="5">
        <v>21.38</v>
      </c>
      <c r="K35" s="5">
        <v>17.600000000000001</v>
      </c>
    </row>
    <row r="36" spans="1:12" ht="16.05" customHeight="1" x14ac:dyDescent="0.25">
      <c r="A36" s="4" t="s">
        <v>20</v>
      </c>
      <c r="B36" s="4" t="s">
        <v>16</v>
      </c>
      <c r="C36" s="46" t="s">
        <v>17</v>
      </c>
      <c r="D36" s="47"/>
      <c r="E36" s="7" t="s">
        <v>17</v>
      </c>
      <c r="F36" s="7" t="s">
        <v>17</v>
      </c>
      <c r="G36" s="7" t="s">
        <v>17</v>
      </c>
      <c r="H36" s="9">
        <v>21</v>
      </c>
      <c r="I36" s="9">
        <v>16.59</v>
      </c>
      <c r="J36" s="7" t="s">
        <v>17</v>
      </c>
      <c r="K36" s="7" t="s">
        <v>17</v>
      </c>
    </row>
    <row r="37" spans="1:12" ht="16.2" customHeight="1" x14ac:dyDescent="0.25">
      <c r="A37" s="4" t="s">
        <v>21</v>
      </c>
      <c r="B37" s="4" t="s">
        <v>22</v>
      </c>
      <c r="C37" s="44">
        <v>10.47</v>
      </c>
      <c r="D37" s="45"/>
      <c r="E37" s="5">
        <v>9.94</v>
      </c>
      <c r="F37" s="5">
        <v>9.42</v>
      </c>
      <c r="G37" s="5">
        <v>9.42</v>
      </c>
      <c r="H37" s="9">
        <v>9.42</v>
      </c>
      <c r="I37" s="9">
        <v>9.42</v>
      </c>
      <c r="J37" s="5">
        <v>9.42</v>
      </c>
      <c r="K37" s="5">
        <v>8.4</v>
      </c>
    </row>
    <row r="38" spans="1:12" ht="88.05" customHeight="1" x14ac:dyDescent="0.25">
      <c r="A38" s="41" t="s">
        <v>23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</row>
    <row r="39" spans="1:12" ht="17.25" customHeight="1" x14ac:dyDescent="0.25">
      <c r="A39" s="35" t="s">
        <v>25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</row>
    <row r="40" spans="1:12" ht="58.95" customHeight="1" x14ac:dyDescent="0.25">
      <c r="A40" s="1" t="s">
        <v>1</v>
      </c>
      <c r="B40" s="2" t="s">
        <v>2</v>
      </c>
      <c r="C40" s="42" t="s">
        <v>3</v>
      </c>
      <c r="D40" s="43"/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</row>
    <row r="41" spans="1:12" ht="15" customHeight="1" x14ac:dyDescent="0.25">
      <c r="A41" s="4" t="s">
        <v>11</v>
      </c>
      <c r="B41" s="4" t="s">
        <v>12</v>
      </c>
      <c r="C41" s="44">
        <v>37</v>
      </c>
      <c r="D41" s="45"/>
      <c r="E41" s="5">
        <v>32.799999999999997</v>
      </c>
      <c r="F41" s="5">
        <v>33</v>
      </c>
      <c r="G41" s="5">
        <v>29.2</v>
      </c>
      <c r="H41" s="9">
        <v>29.8</v>
      </c>
      <c r="I41" s="9">
        <v>23</v>
      </c>
      <c r="J41" s="5">
        <v>28.2</v>
      </c>
      <c r="K41" s="5">
        <v>20.8</v>
      </c>
    </row>
    <row r="42" spans="1:12" ht="15" customHeight="1" x14ac:dyDescent="0.25">
      <c r="A42" s="4" t="s">
        <v>11</v>
      </c>
      <c r="B42" s="4" t="s">
        <v>13</v>
      </c>
      <c r="C42" s="44">
        <v>38.85</v>
      </c>
      <c r="D42" s="45"/>
      <c r="E42" s="5">
        <v>34.44</v>
      </c>
      <c r="F42" s="5">
        <v>34.65</v>
      </c>
      <c r="G42" s="5">
        <v>30.66</v>
      </c>
      <c r="H42" s="9">
        <v>31.29</v>
      </c>
      <c r="I42" s="9">
        <v>24.15</v>
      </c>
      <c r="J42" s="5">
        <v>29.61</v>
      </c>
      <c r="K42" s="5">
        <v>21.84</v>
      </c>
    </row>
    <row r="43" spans="1:12" ht="15" customHeight="1" x14ac:dyDescent="0.25">
      <c r="A43" s="4" t="s">
        <v>11</v>
      </c>
      <c r="B43" s="4" t="s">
        <v>14</v>
      </c>
      <c r="C43" s="44">
        <v>39.78</v>
      </c>
      <c r="D43" s="45"/>
      <c r="E43" s="5">
        <v>35.64</v>
      </c>
      <c r="F43" s="5">
        <v>35.46</v>
      </c>
      <c r="G43" s="5">
        <v>31.68</v>
      </c>
      <c r="H43" s="9">
        <v>31.92</v>
      </c>
      <c r="I43" s="9">
        <v>25.02</v>
      </c>
      <c r="J43" s="5">
        <v>30.24</v>
      </c>
      <c r="K43" s="5">
        <v>23.04</v>
      </c>
    </row>
    <row r="44" spans="1:12" ht="15" customHeight="1" x14ac:dyDescent="0.25">
      <c r="A44" s="4" t="s">
        <v>11</v>
      </c>
      <c r="B44" s="4" t="s">
        <v>15</v>
      </c>
      <c r="C44" s="44">
        <v>44.2</v>
      </c>
      <c r="D44" s="45"/>
      <c r="E44" s="5">
        <v>39.6</v>
      </c>
      <c r="F44" s="5">
        <v>39.4</v>
      </c>
      <c r="G44" s="5">
        <v>35.200000000000003</v>
      </c>
      <c r="H44" s="9">
        <v>35.4</v>
      </c>
      <c r="I44" s="9">
        <v>27.8</v>
      </c>
      <c r="J44" s="5">
        <v>33.6</v>
      </c>
      <c r="K44" s="5">
        <v>25.6</v>
      </c>
    </row>
    <row r="45" spans="1:12" ht="16.05" customHeight="1" x14ac:dyDescent="0.25">
      <c r="A45" s="4" t="s">
        <v>11</v>
      </c>
      <c r="B45" s="4" t="s">
        <v>16</v>
      </c>
      <c r="C45" s="46" t="s">
        <v>17</v>
      </c>
      <c r="D45" s="47"/>
      <c r="E45" s="7" t="s">
        <v>17</v>
      </c>
      <c r="F45" s="7" t="s">
        <v>17</v>
      </c>
      <c r="G45" s="7" t="s">
        <v>17</v>
      </c>
      <c r="H45" s="9">
        <v>31.29</v>
      </c>
      <c r="I45" s="9">
        <v>24.15</v>
      </c>
      <c r="J45" s="7" t="s">
        <v>17</v>
      </c>
      <c r="K45" s="7" t="s">
        <v>17</v>
      </c>
    </row>
    <row r="46" spans="1:12" ht="15" customHeight="1" x14ac:dyDescent="0.25">
      <c r="A46" s="4" t="s">
        <v>18</v>
      </c>
      <c r="B46" s="4" t="s">
        <v>12</v>
      </c>
      <c r="C46" s="44">
        <v>32.6</v>
      </c>
      <c r="D46" s="45"/>
      <c r="E46" s="5">
        <v>29.2</v>
      </c>
      <c r="F46" s="5">
        <v>29.8</v>
      </c>
      <c r="G46" s="5">
        <v>26.4</v>
      </c>
      <c r="H46" s="9">
        <v>27.6</v>
      </c>
      <c r="I46" s="9">
        <v>22.6</v>
      </c>
      <c r="J46" s="5">
        <v>24.6</v>
      </c>
      <c r="K46" s="5">
        <v>20.8</v>
      </c>
    </row>
    <row r="47" spans="1:12" ht="15" customHeight="1" x14ac:dyDescent="0.25">
      <c r="A47" s="4" t="s">
        <v>18</v>
      </c>
      <c r="B47" s="4" t="s">
        <v>13</v>
      </c>
      <c r="C47" s="44">
        <v>34.229999999999997</v>
      </c>
      <c r="D47" s="45"/>
      <c r="E47" s="5">
        <v>30.66</v>
      </c>
      <c r="F47" s="5">
        <v>31.29</v>
      </c>
      <c r="G47" s="5">
        <v>27.72</v>
      </c>
      <c r="H47" s="9">
        <v>28.98</v>
      </c>
      <c r="I47" s="9">
        <v>23.73</v>
      </c>
      <c r="J47" s="5">
        <v>25.83</v>
      </c>
      <c r="K47" s="5">
        <v>21.84</v>
      </c>
    </row>
    <row r="48" spans="1:12" ht="15" customHeight="1" x14ac:dyDescent="0.25">
      <c r="A48" s="4" t="s">
        <v>18</v>
      </c>
      <c r="B48" s="4" t="s">
        <v>14</v>
      </c>
      <c r="C48" s="44">
        <v>35.28</v>
      </c>
      <c r="D48" s="45"/>
      <c r="E48" s="5">
        <v>32.04</v>
      </c>
      <c r="F48" s="5">
        <v>32.22</v>
      </c>
      <c r="G48" s="5">
        <v>28.8</v>
      </c>
      <c r="H48" s="9">
        <v>29.7</v>
      </c>
      <c r="I48" s="9">
        <v>24.66</v>
      </c>
      <c r="J48" s="5">
        <v>26.64</v>
      </c>
      <c r="K48" s="5">
        <v>23.04</v>
      </c>
    </row>
    <row r="49" spans="1:12" ht="15" customHeight="1" x14ac:dyDescent="0.25">
      <c r="A49" s="4" t="s">
        <v>18</v>
      </c>
      <c r="B49" s="4" t="s">
        <v>15</v>
      </c>
      <c r="C49" s="44">
        <v>39.200000000000003</v>
      </c>
      <c r="D49" s="45"/>
      <c r="E49" s="5">
        <v>35.6</v>
      </c>
      <c r="F49" s="5">
        <v>35.799999999999997</v>
      </c>
      <c r="G49" s="5">
        <v>32</v>
      </c>
      <c r="H49" s="9">
        <v>33</v>
      </c>
      <c r="I49" s="9">
        <v>27.4</v>
      </c>
      <c r="J49" s="5">
        <v>29.6</v>
      </c>
      <c r="K49" s="5">
        <v>25.6</v>
      </c>
    </row>
    <row r="50" spans="1:12" ht="16.05" customHeight="1" x14ac:dyDescent="0.25">
      <c r="A50" s="4" t="s">
        <v>18</v>
      </c>
      <c r="B50" s="4" t="s">
        <v>16</v>
      </c>
      <c r="C50" s="46" t="s">
        <v>17</v>
      </c>
      <c r="D50" s="47"/>
      <c r="E50" s="7" t="s">
        <v>17</v>
      </c>
      <c r="F50" s="7" t="s">
        <v>17</v>
      </c>
      <c r="G50" s="7" t="s">
        <v>17</v>
      </c>
      <c r="H50" s="9">
        <v>28.98</v>
      </c>
      <c r="I50" s="9">
        <v>23.73</v>
      </c>
      <c r="J50" s="7" t="s">
        <v>17</v>
      </c>
      <c r="K50" s="7" t="s">
        <v>17</v>
      </c>
    </row>
    <row r="51" spans="1:12" ht="15" customHeight="1" x14ac:dyDescent="0.25">
      <c r="A51" s="4" t="s">
        <v>20</v>
      </c>
      <c r="B51" s="4" t="s">
        <v>12</v>
      </c>
      <c r="C51" s="44">
        <v>31</v>
      </c>
      <c r="D51" s="45"/>
      <c r="E51" s="5">
        <v>27.2</v>
      </c>
      <c r="F51" s="5">
        <v>28.4</v>
      </c>
      <c r="G51" s="5">
        <v>24.2</v>
      </c>
      <c r="H51" s="9">
        <v>25.2</v>
      </c>
      <c r="I51" s="9">
        <v>20</v>
      </c>
      <c r="J51" s="5">
        <v>22</v>
      </c>
      <c r="K51" s="5">
        <v>17.8</v>
      </c>
    </row>
    <row r="52" spans="1:12" ht="15" customHeight="1" x14ac:dyDescent="0.25">
      <c r="A52" s="4" t="s">
        <v>20</v>
      </c>
      <c r="B52" s="4" t="s">
        <v>13</v>
      </c>
      <c r="C52" s="44">
        <v>32.549999999999997</v>
      </c>
      <c r="D52" s="45"/>
      <c r="E52" s="5">
        <v>28.56</v>
      </c>
      <c r="F52" s="5">
        <v>29.82</v>
      </c>
      <c r="G52" s="5">
        <v>25.41</v>
      </c>
      <c r="H52" s="9">
        <v>26.46</v>
      </c>
      <c r="I52" s="9">
        <v>21</v>
      </c>
      <c r="J52" s="5">
        <v>23.1</v>
      </c>
      <c r="K52" s="5">
        <v>18.690000000000001</v>
      </c>
    </row>
    <row r="53" spans="1:12" ht="15" customHeight="1" x14ac:dyDescent="0.25">
      <c r="A53" s="4" t="s">
        <v>20</v>
      </c>
      <c r="B53" s="4" t="s">
        <v>14</v>
      </c>
      <c r="C53" s="44">
        <v>34.020000000000003</v>
      </c>
      <c r="D53" s="45"/>
      <c r="E53" s="5">
        <v>30.06</v>
      </c>
      <c r="F53" s="5">
        <v>30.78</v>
      </c>
      <c r="G53" s="5">
        <v>26.64</v>
      </c>
      <c r="H53" s="9">
        <v>27.36</v>
      </c>
      <c r="I53" s="9">
        <v>22.14</v>
      </c>
      <c r="J53" s="5">
        <v>24.12</v>
      </c>
      <c r="K53" s="5">
        <v>19.98</v>
      </c>
    </row>
    <row r="54" spans="1:12" ht="15" customHeight="1" x14ac:dyDescent="0.25">
      <c r="A54" s="4" t="s">
        <v>20</v>
      </c>
      <c r="B54" s="4" t="s">
        <v>15</v>
      </c>
      <c r="C54" s="44">
        <v>37.799999999999997</v>
      </c>
      <c r="D54" s="45"/>
      <c r="E54" s="5">
        <v>33.4</v>
      </c>
      <c r="F54" s="5">
        <v>34.200000000000003</v>
      </c>
      <c r="G54" s="5">
        <v>29.6</v>
      </c>
      <c r="H54" s="9">
        <v>30.4</v>
      </c>
      <c r="I54" s="9">
        <v>24.6</v>
      </c>
      <c r="J54" s="5">
        <v>26.8</v>
      </c>
      <c r="K54" s="5">
        <v>22.2</v>
      </c>
    </row>
    <row r="55" spans="1:12" ht="16.05" customHeight="1" x14ac:dyDescent="0.25">
      <c r="A55" s="4" t="s">
        <v>20</v>
      </c>
      <c r="B55" s="4" t="s">
        <v>16</v>
      </c>
      <c r="C55" s="46" t="s">
        <v>17</v>
      </c>
      <c r="D55" s="47"/>
      <c r="E55" s="7" t="s">
        <v>17</v>
      </c>
      <c r="F55" s="7" t="s">
        <v>17</v>
      </c>
      <c r="G55" s="7" t="s">
        <v>17</v>
      </c>
      <c r="H55" s="9">
        <v>26.46</v>
      </c>
      <c r="I55" s="9">
        <v>21</v>
      </c>
      <c r="J55" s="7" t="s">
        <v>17</v>
      </c>
      <c r="K55" s="7" t="s">
        <v>17</v>
      </c>
    </row>
    <row r="56" spans="1:12" ht="16.2" customHeight="1" x14ac:dyDescent="0.25">
      <c r="A56" s="4" t="s">
        <v>21</v>
      </c>
      <c r="B56" s="4" t="s">
        <v>22</v>
      </c>
      <c r="C56" s="44">
        <v>12.76</v>
      </c>
      <c r="D56" s="45"/>
      <c r="E56" s="5">
        <v>12.76</v>
      </c>
      <c r="F56" s="5">
        <v>12.56</v>
      </c>
      <c r="G56" s="5">
        <v>9.42</v>
      </c>
      <c r="H56" s="9">
        <v>11.51</v>
      </c>
      <c r="I56" s="9">
        <v>8.3699999999999992</v>
      </c>
      <c r="J56" s="5">
        <v>10.47</v>
      </c>
      <c r="K56" s="5">
        <v>5.23</v>
      </c>
    </row>
    <row r="57" spans="1:12" ht="88.05" customHeight="1" x14ac:dyDescent="0.25">
      <c r="A57" s="41" t="s">
        <v>23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</row>
    <row r="58" spans="1:12" ht="17.25" customHeight="1" x14ac:dyDescent="0.25">
      <c r="A58" s="35" t="s">
        <v>26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</row>
    <row r="59" spans="1:12" ht="67.5" customHeight="1" x14ac:dyDescent="0.25">
      <c r="A59" s="1" t="s">
        <v>1</v>
      </c>
      <c r="B59" s="10" t="s">
        <v>2</v>
      </c>
      <c r="C59" s="42" t="s">
        <v>3</v>
      </c>
      <c r="D59" s="43"/>
      <c r="E59" s="3" t="s">
        <v>4</v>
      </c>
      <c r="F59" s="3" t="s">
        <v>5</v>
      </c>
      <c r="G59" s="3" t="s">
        <v>6</v>
      </c>
      <c r="H59" s="3" t="s">
        <v>7</v>
      </c>
      <c r="I59" s="3" t="s">
        <v>8</v>
      </c>
      <c r="J59" s="3" t="s">
        <v>9</v>
      </c>
      <c r="K59" s="3" t="s">
        <v>10</v>
      </c>
    </row>
    <row r="60" spans="1:12" ht="15" customHeight="1" x14ac:dyDescent="0.25">
      <c r="A60" s="4" t="s">
        <v>11</v>
      </c>
      <c r="B60" s="4" t="s">
        <v>12</v>
      </c>
      <c r="C60" s="44">
        <v>32.6</v>
      </c>
      <c r="D60" s="45"/>
      <c r="E60" s="5">
        <v>29</v>
      </c>
      <c r="F60" s="5">
        <v>29.2</v>
      </c>
      <c r="G60" s="5">
        <v>25.6</v>
      </c>
      <c r="H60" s="9">
        <v>26.2</v>
      </c>
      <c r="I60" s="9">
        <v>20</v>
      </c>
      <c r="J60" s="5">
        <v>24.6</v>
      </c>
      <c r="K60" s="5">
        <v>18</v>
      </c>
    </row>
    <row r="61" spans="1:12" ht="15" customHeight="1" x14ac:dyDescent="0.25">
      <c r="A61" s="4" t="s">
        <v>11</v>
      </c>
      <c r="B61" s="4" t="s">
        <v>13</v>
      </c>
      <c r="C61" s="44">
        <v>34.229999999999997</v>
      </c>
      <c r="D61" s="45"/>
      <c r="E61" s="5">
        <v>30.45</v>
      </c>
      <c r="F61" s="5">
        <v>30.66</v>
      </c>
      <c r="G61" s="5">
        <v>26.88</v>
      </c>
      <c r="H61" s="9">
        <v>27.51</v>
      </c>
      <c r="I61" s="9">
        <v>21</v>
      </c>
      <c r="J61" s="5">
        <v>25.83</v>
      </c>
      <c r="K61" s="5">
        <v>18.899999999999999</v>
      </c>
    </row>
    <row r="62" spans="1:12" ht="15" customHeight="1" x14ac:dyDescent="0.25">
      <c r="A62" s="4" t="s">
        <v>11</v>
      </c>
      <c r="B62" s="4" t="s">
        <v>14</v>
      </c>
      <c r="C62" s="44">
        <v>35.28</v>
      </c>
      <c r="D62" s="45"/>
      <c r="E62" s="5">
        <v>31.68</v>
      </c>
      <c r="F62" s="5">
        <v>31.32</v>
      </c>
      <c r="G62" s="5">
        <v>27.9</v>
      </c>
      <c r="H62" s="9">
        <v>28.08</v>
      </c>
      <c r="I62" s="9">
        <v>21.96</v>
      </c>
      <c r="J62" s="5">
        <v>26.64</v>
      </c>
      <c r="K62" s="5">
        <v>20.16</v>
      </c>
    </row>
    <row r="63" spans="1:12" ht="15" customHeight="1" x14ac:dyDescent="0.25">
      <c r="A63" s="4" t="s">
        <v>11</v>
      </c>
      <c r="B63" s="4" t="s">
        <v>15</v>
      </c>
      <c r="C63" s="44">
        <v>39.200000000000003</v>
      </c>
      <c r="D63" s="45"/>
      <c r="E63" s="5">
        <v>35.200000000000003</v>
      </c>
      <c r="F63" s="5">
        <v>34.799999999999997</v>
      </c>
      <c r="G63" s="5">
        <v>31</v>
      </c>
      <c r="H63" s="9">
        <v>31.2</v>
      </c>
      <c r="I63" s="9">
        <v>24.4</v>
      </c>
      <c r="J63" s="5">
        <v>29.6</v>
      </c>
      <c r="K63" s="5">
        <v>22.4</v>
      </c>
    </row>
    <row r="64" spans="1:12" ht="16.05" customHeight="1" x14ac:dyDescent="0.25">
      <c r="A64" s="4" t="s">
        <v>11</v>
      </c>
      <c r="B64" s="4" t="s">
        <v>16</v>
      </c>
      <c r="C64" s="46" t="s">
        <v>17</v>
      </c>
      <c r="D64" s="47"/>
      <c r="E64" s="7" t="s">
        <v>17</v>
      </c>
      <c r="F64" s="7" t="s">
        <v>17</v>
      </c>
      <c r="G64" s="7" t="s">
        <v>17</v>
      </c>
      <c r="H64" s="9">
        <v>27.51</v>
      </c>
      <c r="I64" s="9">
        <v>21</v>
      </c>
      <c r="J64" s="7" t="s">
        <v>17</v>
      </c>
      <c r="K64" s="7" t="s">
        <v>17</v>
      </c>
    </row>
    <row r="65" spans="1:12" ht="15" customHeight="1" x14ac:dyDescent="0.25">
      <c r="A65" s="4" t="s">
        <v>18</v>
      </c>
      <c r="B65" s="4" t="s">
        <v>12</v>
      </c>
      <c r="C65" s="44">
        <v>28.6</v>
      </c>
      <c r="D65" s="45"/>
      <c r="E65" s="5">
        <v>25.6</v>
      </c>
      <c r="F65" s="5">
        <v>26.2</v>
      </c>
      <c r="G65" s="5">
        <v>23.2</v>
      </c>
      <c r="H65" s="9">
        <v>24.2</v>
      </c>
      <c r="I65" s="9">
        <v>19.600000000000001</v>
      </c>
      <c r="J65" s="5">
        <v>21.4</v>
      </c>
      <c r="K65" s="5">
        <v>18</v>
      </c>
    </row>
    <row r="66" spans="1:12" ht="15" customHeight="1" x14ac:dyDescent="0.25">
      <c r="A66" s="4" t="s">
        <v>18</v>
      </c>
      <c r="B66" s="4" t="s">
        <v>13</v>
      </c>
      <c r="C66" s="44">
        <v>30.03</v>
      </c>
      <c r="D66" s="45"/>
      <c r="E66" s="5">
        <v>26.88</v>
      </c>
      <c r="F66" s="5">
        <v>27.51</v>
      </c>
      <c r="G66" s="5">
        <v>24.36</v>
      </c>
      <c r="H66" s="9">
        <v>25.41</v>
      </c>
      <c r="I66" s="9">
        <v>20.58</v>
      </c>
      <c r="J66" s="5">
        <v>22.47</v>
      </c>
      <c r="K66" s="5">
        <v>18.899999999999999</v>
      </c>
    </row>
    <row r="67" spans="1:12" ht="15" customHeight="1" x14ac:dyDescent="0.25">
      <c r="A67" s="4" t="s">
        <v>18</v>
      </c>
      <c r="B67" s="4" t="s">
        <v>14</v>
      </c>
      <c r="C67" s="44">
        <v>31.32</v>
      </c>
      <c r="D67" s="45"/>
      <c r="E67" s="5">
        <v>28.26</v>
      </c>
      <c r="F67" s="5">
        <v>28.44</v>
      </c>
      <c r="G67" s="5">
        <v>25.38</v>
      </c>
      <c r="H67" s="9">
        <v>26.1</v>
      </c>
      <c r="I67" s="9">
        <v>21.6</v>
      </c>
      <c r="J67" s="5">
        <v>23.4</v>
      </c>
      <c r="K67" s="5">
        <v>20.16</v>
      </c>
    </row>
    <row r="68" spans="1:12" ht="15" customHeight="1" x14ac:dyDescent="0.25">
      <c r="A68" s="4" t="s">
        <v>18</v>
      </c>
      <c r="B68" s="4" t="s">
        <v>15</v>
      </c>
      <c r="C68" s="44">
        <v>34.799999999999997</v>
      </c>
      <c r="D68" s="45"/>
      <c r="E68" s="5">
        <v>31.4</v>
      </c>
      <c r="F68" s="5">
        <v>31.6</v>
      </c>
      <c r="G68" s="5">
        <v>28.2</v>
      </c>
      <c r="H68" s="9">
        <v>29</v>
      </c>
      <c r="I68" s="9">
        <v>24</v>
      </c>
      <c r="J68" s="5">
        <v>26</v>
      </c>
      <c r="K68" s="5">
        <v>22.4</v>
      </c>
    </row>
    <row r="69" spans="1:12" ht="16.05" customHeight="1" x14ac:dyDescent="0.25">
      <c r="A69" s="4" t="s">
        <v>18</v>
      </c>
      <c r="B69" s="4" t="s">
        <v>16</v>
      </c>
      <c r="C69" s="46" t="s">
        <v>17</v>
      </c>
      <c r="D69" s="47"/>
      <c r="E69" s="7" t="s">
        <v>17</v>
      </c>
      <c r="F69" s="7" t="s">
        <v>17</v>
      </c>
      <c r="G69" s="7" t="s">
        <v>17</v>
      </c>
      <c r="H69" s="9">
        <v>25.41</v>
      </c>
      <c r="I69" s="9">
        <v>20.58</v>
      </c>
      <c r="J69" s="7" t="s">
        <v>17</v>
      </c>
      <c r="K69" s="7" t="s">
        <v>17</v>
      </c>
    </row>
    <row r="70" spans="1:12" ht="15" customHeight="1" x14ac:dyDescent="0.25">
      <c r="A70" s="4" t="s">
        <v>20</v>
      </c>
      <c r="B70" s="4" t="s">
        <v>12</v>
      </c>
      <c r="C70" s="44">
        <v>27.4</v>
      </c>
      <c r="D70" s="45"/>
      <c r="E70" s="5">
        <v>23.8</v>
      </c>
      <c r="F70" s="5">
        <v>25</v>
      </c>
      <c r="G70" s="5">
        <v>21.2</v>
      </c>
      <c r="H70" s="9">
        <v>22</v>
      </c>
      <c r="I70" s="9">
        <v>17.2</v>
      </c>
      <c r="J70" s="5">
        <v>19</v>
      </c>
      <c r="K70" s="5">
        <v>15.4</v>
      </c>
    </row>
    <row r="71" spans="1:12" ht="15" customHeight="1" x14ac:dyDescent="0.25">
      <c r="A71" s="4" t="s">
        <v>20</v>
      </c>
      <c r="B71" s="4" t="s">
        <v>13</v>
      </c>
      <c r="C71" s="44">
        <v>28.77</v>
      </c>
      <c r="D71" s="45"/>
      <c r="E71" s="5">
        <v>24.99</v>
      </c>
      <c r="F71" s="5">
        <v>26.25</v>
      </c>
      <c r="G71" s="5">
        <v>22.26</v>
      </c>
      <c r="H71" s="9">
        <v>23.1</v>
      </c>
      <c r="I71" s="9">
        <v>18.059999999999999</v>
      </c>
      <c r="J71" s="5">
        <v>19.95</v>
      </c>
      <c r="K71" s="5">
        <v>16.170000000000002</v>
      </c>
    </row>
    <row r="72" spans="1:12" ht="15" customHeight="1" x14ac:dyDescent="0.25">
      <c r="A72" s="4" t="s">
        <v>20</v>
      </c>
      <c r="B72" s="4" t="s">
        <v>14</v>
      </c>
      <c r="C72" s="44">
        <v>30.06</v>
      </c>
      <c r="D72" s="45"/>
      <c r="E72" s="5">
        <v>26.46</v>
      </c>
      <c r="F72" s="5">
        <v>27.18</v>
      </c>
      <c r="G72" s="5">
        <v>23.4</v>
      </c>
      <c r="H72" s="9">
        <v>23.94</v>
      </c>
      <c r="I72" s="9">
        <v>19.260000000000002</v>
      </c>
      <c r="J72" s="5">
        <v>21.06</v>
      </c>
      <c r="K72" s="5">
        <v>17.28</v>
      </c>
    </row>
    <row r="73" spans="1:12" ht="15" customHeight="1" x14ac:dyDescent="0.25">
      <c r="A73" s="4" t="s">
        <v>20</v>
      </c>
      <c r="B73" s="4" t="s">
        <v>15</v>
      </c>
      <c r="C73" s="44">
        <v>33.4</v>
      </c>
      <c r="D73" s="45"/>
      <c r="E73" s="5">
        <v>29.4</v>
      </c>
      <c r="F73" s="5">
        <v>30.2</v>
      </c>
      <c r="G73" s="5">
        <v>26</v>
      </c>
      <c r="H73" s="9">
        <v>26.6</v>
      </c>
      <c r="I73" s="9">
        <v>21.4</v>
      </c>
      <c r="J73" s="5">
        <v>23.4</v>
      </c>
      <c r="K73" s="5">
        <v>19.2</v>
      </c>
    </row>
    <row r="74" spans="1:12" ht="16.05" customHeight="1" x14ac:dyDescent="0.25">
      <c r="A74" s="4" t="s">
        <v>20</v>
      </c>
      <c r="B74" s="4" t="s">
        <v>16</v>
      </c>
      <c r="C74" s="46" t="s">
        <v>17</v>
      </c>
      <c r="D74" s="47"/>
      <c r="E74" s="7" t="s">
        <v>17</v>
      </c>
      <c r="F74" s="7" t="s">
        <v>17</v>
      </c>
      <c r="G74" s="7" t="s">
        <v>17</v>
      </c>
      <c r="H74" s="9">
        <v>23.1</v>
      </c>
      <c r="I74" s="9">
        <v>18.059999999999999</v>
      </c>
      <c r="J74" s="7" t="s">
        <v>17</v>
      </c>
      <c r="K74" s="7" t="s">
        <v>17</v>
      </c>
    </row>
    <row r="75" spans="1:12" ht="16.2" customHeight="1" x14ac:dyDescent="0.25">
      <c r="A75" s="4" t="s">
        <v>21</v>
      </c>
      <c r="B75" s="4" t="s">
        <v>22</v>
      </c>
      <c r="C75" s="44">
        <v>8.8699999999999992</v>
      </c>
      <c r="D75" s="45"/>
      <c r="E75" s="5">
        <v>8.8699999999999992</v>
      </c>
      <c r="F75" s="5">
        <v>8.7899999999999991</v>
      </c>
      <c r="G75" s="5">
        <v>6.7</v>
      </c>
      <c r="H75" s="9">
        <v>7.69</v>
      </c>
      <c r="I75" s="9">
        <v>6.7</v>
      </c>
      <c r="J75" s="5">
        <v>6.37</v>
      </c>
      <c r="K75" s="5">
        <v>5.49</v>
      </c>
    </row>
    <row r="76" spans="1:12" ht="88.05" customHeight="1" x14ac:dyDescent="0.25">
      <c r="A76" s="41" t="s">
        <v>23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7.25" customHeight="1" x14ac:dyDescent="0.25">
      <c r="A77" s="35" t="s">
        <v>27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</row>
    <row r="78" spans="1:12" ht="67.5" customHeight="1" x14ac:dyDescent="0.25">
      <c r="A78" s="1" t="s">
        <v>1</v>
      </c>
      <c r="B78" s="10" t="s">
        <v>2</v>
      </c>
      <c r="C78" s="42" t="s">
        <v>3</v>
      </c>
      <c r="D78" s="43"/>
      <c r="E78" s="3" t="s">
        <v>4</v>
      </c>
      <c r="F78" s="3" t="s">
        <v>5</v>
      </c>
      <c r="G78" s="3" t="s">
        <v>6</v>
      </c>
      <c r="H78" s="3" t="s">
        <v>7</v>
      </c>
      <c r="I78" s="3" t="s">
        <v>8</v>
      </c>
      <c r="J78" s="3" t="s">
        <v>9</v>
      </c>
      <c r="K78" s="3" t="s">
        <v>10</v>
      </c>
    </row>
    <row r="79" spans="1:12" ht="15" customHeight="1" x14ac:dyDescent="0.25">
      <c r="A79" s="4" t="s">
        <v>11</v>
      </c>
      <c r="B79" s="4" t="s">
        <v>12</v>
      </c>
      <c r="C79" s="44">
        <v>51.2</v>
      </c>
      <c r="D79" s="45"/>
      <c r="E79" s="5">
        <v>45.6</v>
      </c>
      <c r="F79" s="5">
        <v>46</v>
      </c>
      <c r="G79" s="5">
        <v>40.799999999999997</v>
      </c>
      <c r="H79" s="9">
        <v>41.6</v>
      </c>
      <c r="I79" s="9">
        <v>32.4</v>
      </c>
      <c r="J79" s="5">
        <v>39.4</v>
      </c>
      <c r="K79" s="5">
        <v>29.6</v>
      </c>
    </row>
    <row r="80" spans="1:12" ht="15" customHeight="1" x14ac:dyDescent="0.25">
      <c r="A80" s="4" t="s">
        <v>11</v>
      </c>
      <c r="B80" s="4" t="s">
        <v>13</v>
      </c>
      <c r="C80" s="44">
        <v>53.76</v>
      </c>
      <c r="D80" s="45"/>
      <c r="E80" s="5">
        <v>47.88</v>
      </c>
      <c r="F80" s="5">
        <v>48.3</v>
      </c>
      <c r="G80" s="5">
        <v>42.84</v>
      </c>
      <c r="H80" s="9">
        <v>43.68</v>
      </c>
      <c r="I80" s="9">
        <v>34.020000000000003</v>
      </c>
      <c r="J80" s="5">
        <v>41.37</v>
      </c>
      <c r="K80" s="5">
        <v>31.08</v>
      </c>
    </row>
    <row r="81" spans="1:12" ht="15" customHeight="1" x14ac:dyDescent="0.25">
      <c r="A81" s="4" t="s">
        <v>11</v>
      </c>
      <c r="B81" s="4" t="s">
        <v>14</v>
      </c>
      <c r="C81" s="44">
        <v>54.84</v>
      </c>
      <c r="D81" s="45"/>
      <c r="E81" s="5">
        <v>49.32</v>
      </c>
      <c r="F81" s="5">
        <v>49.27</v>
      </c>
      <c r="G81" s="5">
        <v>43.92</v>
      </c>
      <c r="H81" s="9">
        <v>44.56</v>
      </c>
      <c r="I81" s="9">
        <v>35.1</v>
      </c>
      <c r="J81" s="5">
        <v>42.2</v>
      </c>
      <c r="K81" s="5">
        <v>32.4</v>
      </c>
    </row>
    <row r="82" spans="1:12" ht="15" customHeight="1" x14ac:dyDescent="0.25">
      <c r="A82" s="4" t="s">
        <v>11</v>
      </c>
      <c r="B82" s="4" t="s">
        <v>15</v>
      </c>
      <c r="C82" s="44">
        <v>60.8</v>
      </c>
      <c r="D82" s="45"/>
      <c r="E82" s="5">
        <v>54.8</v>
      </c>
      <c r="F82" s="5">
        <v>54.4</v>
      </c>
      <c r="G82" s="5">
        <v>48.8</v>
      </c>
      <c r="H82" s="9">
        <v>49.2</v>
      </c>
      <c r="I82" s="9">
        <v>39</v>
      </c>
      <c r="J82" s="5">
        <v>46.6</v>
      </c>
      <c r="K82" s="5">
        <v>36</v>
      </c>
    </row>
    <row r="83" spans="1:12" ht="16.05" customHeight="1" x14ac:dyDescent="0.25">
      <c r="A83" s="4" t="s">
        <v>11</v>
      </c>
      <c r="B83" s="4" t="s">
        <v>16</v>
      </c>
      <c r="C83" s="46" t="s">
        <v>17</v>
      </c>
      <c r="D83" s="47"/>
      <c r="E83" s="7" t="s">
        <v>17</v>
      </c>
      <c r="F83" s="7" t="s">
        <v>17</v>
      </c>
      <c r="G83" s="7" t="s">
        <v>17</v>
      </c>
      <c r="H83" s="9">
        <v>43.68</v>
      </c>
      <c r="I83" s="9">
        <v>34.020000000000003</v>
      </c>
      <c r="J83" s="7" t="s">
        <v>17</v>
      </c>
      <c r="K83" s="7" t="s">
        <v>17</v>
      </c>
    </row>
    <row r="84" spans="1:12" ht="15" customHeight="1" x14ac:dyDescent="0.25">
      <c r="A84" s="4" t="s">
        <v>18</v>
      </c>
      <c r="B84" s="4" t="s">
        <v>12</v>
      </c>
      <c r="C84" s="44">
        <v>45.2</v>
      </c>
      <c r="D84" s="45"/>
      <c r="E84" s="5">
        <v>40.799999999999997</v>
      </c>
      <c r="F84" s="5">
        <v>41.6</v>
      </c>
      <c r="G84" s="5">
        <v>37.200000000000003</v>
      </c>
      <c r="H84" s="9">
        <v>38.6</v>
      </c>
      <c r="I84" s="9">
        <v>32</v>
      </c>
      <c r="J84" s="5">
        <v>34.6</v>
      </c>
      <c r="K84" s="5">
        <v>29.6</v>
      </c>
    </row>
    <row r="85" spans="1:12" ht="15" customHeight="1" x14ac:dyDescent="0.25">
      <c r="A85" s="4" t="s">
        <v>18</v>
      </c>
      <c r="B85" s="4" t="s">
        <v>13</v>
      </c>
      <c r="C85" s="44">
        <v>47.46</v>
      </c>
      <c r="D85" s="45"/>
      <c r="E85" s="5">
        <v>42.84</v>
      </c>
      <c r="F85" s="5">
        <v>43.68</v>
      </c>
      <c r="G85" s="5">
        <v>39.06</v>
      </c>
      <c r="H85" s="9">
        <v>40.53</v>
      </c>
      <c r="I85" s="9">
        <v>33.6</v>
      </c>
      <c r="J85" s="5">
        <v>36.33</v>
      </c>
      <c r="K85" s="5">
        <v>31.08</v>
      </c>
    </row>
    <row r="86" spans="1:12" ht="15" customHeight="1" x14ac:dyDescent="0.25">
      <c r="A86" s="4" t="s">
        <v>18</v>
      </c>
      <c r="B86" s="4" t="s">
        <v>14</v>
      </c>
      <c r="C86" s="44">
        <v>48.96</v>
      </c>
      <c r="D86" s="45"/>
      <c r="E86" s="5">
        <v>44.46</v>
      </c>
      <c r="F86" s="5">
        <v>44.64</v>
      </c>
      <c r="G86" s="5">
        <v>40.14</v>
      </c>
      <c r="H86" s="9">
        <v>41.35</v>
      </c>
      <c r="I86" s="9">
        <v>34.74</v>
      </c>
      <c r="J86" s="5">
        <v>37.26</v>
      </c>
      <c r="K86" s="5">
        <v>32.4</v>
      </c>
    </row>
    <row r="87" spans="1:12" ht="15" customHeight="1" x14ac:dyDescent="0.25">
      <c r="A87" s="4" t="s">
        <v>18</v>
      </c>
      <c r="B87" s="4" t="s">
        <v>15</v>
      </c>
      <c r="C87" s="44">
        <v>54.4</v>
      </c>
      <c r="D87" s="45"/>
      <c r="E87" s="5">
        <v>49.4</v>
      </c>
      <c r="F87" s="5">
        <v>49.6</v>
      </c>
      <c r="G87" s="5">
        <v>44.6</v>
      </c>
      <c r="H87" s="9">
        <v>45.8</v>
      </c>
      <c r="I87" s="9">
        <v>38.6</v>
      </c>
      <c r="J87" s="5">
        <v>41.4</v>
      </c>
      <c r="K87" s="5">
        <v>36</v>
      </c>
    </row>
    <row r="88" spans="1:12" ht="16.05" customHeight="1" x14ac:dyDescent="0.25">
      <c r="A88" s="4" t="s">
        <v>18</v>
      </c>
      <c r="B88" s="4" t="s">
        <v>16</v>
      </c>
      <c r="C88" s="46" t="s">
        <v>17</v>
      </c>
      <c r="D88" s="47"/>
      <c r="E88" s="7" t="s">
        <v>17</v>
      </c>
      <c r="F88" s="7" t="s">
        <v>17</v>
      </c>
      <c r="G88" s="7" t="s">
        <v>17</v>
      </c>
      <c r="H88" s="9">
        <v>40.53</v>
      </c>
      <c r="I88" s="9">
        <v>33.6</v>
      </c>
      <c r="J88" s="7" t="s">
        <v>17</v>
      </c>
      <c r="K88" s="7" t="s">
        <v>17</v>
      </c>
    </row>
    <row r="89" spans="1:12" ht="15" customHeight="1" x14ac:dyDescent="0.25">
      <c r="A89" s="4" t="s">
        <v>20</v>
      </c>
      <c r="B89" s="4" t="s">
        <v>12</v>
      </c>
      <c r="C89" s="44">
        <v>43.4</v>
      </c>
      <c r="D89" s="45"/>
      <c r="E89" s="5">
        <v>38</v>
      </c>
      <c r="F89" s="5">
        <v>39.799999999999997</v>
      </c>
      <c r="G89" s="5">
        <v>34.200000000000003</v>
      </c>
      <c r="H89" s="9">
        <v>35.4</v>
      </c>
      <c r="I89" s="9">
        <v>28.4</v>
      </c>
      <c r="J89" s="5">
        <v>31</v>
      </c>
      <c r="K89" s="5">
        <v>25.4</v>
      </c>
    </row>
    <row r="90" spans="1:12" ht="15" customHeight="1" x14ac:dyDescent="0.25">
      <c r="A90" s="4" t="s">
        <v>20</v>
      </c>
      <c r="B90" s="4" t="s">
        <v>13</v>
      </c>
      <c r="C90" s="44">
        <v>45.57</v>
      </c>
      <c r="D90" s="45"/>
      <c r="E90" s="5">
        <v>39.9</v>
      </c>
      <c r="F90" s="5">
        <v>41.79</v>
      </c>
      <c r="G90" s="5">
        <v>35.909999999999997</v>
      </c>
      <c r="H90" s="9">
        <v>37.17</v>
      </c>
      <c r="I90" s="9">
        <v>29.82</v>
      </c>
      <c r="J90" s="5">
        <v>32.549999999999997</v>
      </c>
      <c r="K90" s="5">
        <v>26.67</v>
      </c>
    </row>
    <row r="91" spans="1:12" ht="15" customHeight="1" x14ac:dyDescent="0.25">
      <c r="A91" s="4" t="s">
        <v>20</v>
      </c>
      <c r="B91" s="4" t="s">
        <v>14</v>
      </c>
      <c r="C91" s="44">
        <v>46.98</v>
      </c>
      <c r="D91" s="45"/>
      <c r="E91" s="5">
        <v>41.76</v>
      </c>
      <c r="F91" s="5">
        <v>42.84</v>
      </c>
      <c r="G91" s="5">
        <v>37.26</v>
      </c>
      <c r="H91" s="9">
        <v>38.159999999999997</v>
      </c>
      <c r="I91" s="9">
        <v>31.14</v>
      </c>
      <c r="J91" s="5">
        <v>33.840000000000003</v>
      </c>
      <c r="K91" s="5">
        <v>28.26</v>
      </c>
    </row>
    <row r="92" spans="1:12" ht="15" customHeight="1" x14ac:dyDescent="0.25">
      <c r="A92" s="4" t="s">
        <v>20</v>
      </c>
      <c r="B92" s="4" t="s">
        <v>15</v>
      </c>
      <c r="C92" s="44">
        <v>52.2</v>
      </c>
      <c r="D92" s="45"/>
      <c r="E92" s="5">
        <v>46.4</v>
      </c>
      <c r="F92" s="5">
        <v>47.6</v>
      </c>
      <c r="G92" s="5">
        <v>41.4</v>
      </c>
      <c r="H92" s="9">
        <v>42.4</v>
      </c>
      <c r="I92" s="9">
        <v>34.6</v>
      </c>
      <c r="J92" s="5">
        <v>37.6</v>
      </c>
      <c r="K92" s="5">
        <v>31.4</v>
      </c>
    </row>
    <row r="93" spans="1:12" ht="16.05" customHeight="1" x14ac:dyDescent="0.25">
      <c r="A93" s="4" t="s">
        <v>20</v>
      </c>
      <c r="B93" s="4" t="s">
        <v>16</v>
      </c>
      <c r="C93" s="46" t="s">
        <v>17</v>
      </c>
      <c r="D93" s="47"/>
      <c r="E93" s="7" t="s">
        <v>17</v>
      </c>
      <c r="F93" s="7" t="s">
        <v>17</v>
      </c>
      <c r="G93" s="7" t="s">
        <v>17</v>
      </c>
      <c r="H93" s="9">
        <v>37.17</v>
      </c>
      <c r="I93" s="9">
        <v>29.82</v>
      </c>
      <c r="J93" s="7" t="s">
        <v>17</v>
      </c>
      <c r="K93" s="7" t="s">
        <v>17</v>
      </c>
    </row>
    <row r="94" spans="1:12" ht="16.2" customHeight="1" x14ac:dyDescent="0.25">
      <c r="A94" s="4" t="s">
        <v>21</v>
      </c>
      <c r="B94" s="4" t="s">
        <v>22</v>
      </c>
      <c r="C94" s="44">
        <v>14.44</v>
      </c>
      <c r="D94" s="45"/>
      <c r="E94" s="5">
        <v>14.25</v>
      </c>
      <c r="F94" s="5">
        <v>14.88</v>
      </c>
      <c r="G94" s="5">
        <v>13</v>
      </c>
      <c r="H94" s="9">
        <v>12.76</v>
      </c>
      <c r="I94" s="9">
        <v>9.31</v>
      </c>
      <c r="J94" s="5">
        <v>12</v>
      </c>
      <c r="K94" s="5">
        <v>6.08</v>
      </c>
    </row>
    <row r="95" spans="1:12" ht="88.05" customHeight="1" x14ac:dyDescent="0.25">
      <c r="A95" s="41" t="s">
        <v>23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</row>
    <row r="96" spans="1:12" ht="17.25" customHeight="1" x14ac:dyDescent="0.25">
      <c r="A96" s="35" t="s">
        <v>28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</row>
    <row r="97" spans="1:11" ht="67.5" customHeight="1" x14ac:dyDescent="0.25">
      <c r="A97" s="1" t="s">
        <v>1</v>
      </c>
      <c r="B97" s="10" t="s">
        <v>2</v>
      </c>
      <c r="C97" s="42" t="s">
        <v>3</v>
      </c>
      <c r="D97" s="43"/>
      <c r="E97" s="3" t="s">
        <v>4</v>
      </c>
      <c r="F97" s="3" t="s">
        <v>5</v>
      </c>
      <c r="G97" s="3" t="s">
        <v>6</v>
      </c>
      <c r="H97" s="3" t="s">
        <v>7</v>
      </c>
      <c r="I97" s="3" t="s">
        <v>8</v>
      </c>
      <c r="J97" s="3" t="s">
        <v>9</v>
      </c>
      <c r="K97" s="3" t="s">
        <v>10</v>
      </c>
    </row>
    <row r="98" spans="1:11" ht="15" customHeight="1" x14ac:dyDescent="0.25">
      <c r="A98" s="4" t="s">
        <v>11</v>
      </c>
      <c r="B98" s="4" t="s">
        <v>12</v>
      </c>
      <c r="C98" s="44">
        <v>29.8</v>
      </c>
      <c r="D98" s="45"/>
      <c r="E98" s="5">
        <v>26.8</v>
      </c>
      <c r="F98" s="5">
        <v>27</v>
      </c>
      <c r="G98" s="5">
        <v>24</v>
      </c>
      <c r="H98" s="9">
        <v>24.6</v>
      </c>
      <c r="I98" s="9">
        <v>19.2</v>
      </c>
      <c r="J98" s="5">
        <v>23.2</v>
      </c>
      <c r="K98" s="5">
        <v>17.8</v>
      </c>
    </row>
    <row r="99" spans="1:11" ht="15" customHeight="1" x14ac:dyDescent="0.25">
      <c r="A99" s="4" t="s">
        <v>11</v>
      </c>
      <c r="B99" s="4" t="s">
        <v>13</v>
      </c>
      <c r="C99" s="44">
        <v>31.29</v>
      </c>
      <c r="D99" s="45"/>
      <c r="E99" s="5">
        <v>28.14</v>
      </c>
      <c r="F99" s="5">
        <v>28.35</v>
      </c>
      <c r="G99" s="5">
        <v>25.2</v>
      </c>
      <c r="H99" s="9">
        <v>25.83</v>
      </c>
      <c r="I99" s="9">
        <v>20.16</v>
      </c>
      <c r="J99" s="5">
        <v>24.36</v>
      </c>
      <c r="K99" s="5">
        <v>18.690000000000001</v>
      </c>
    </row>
    <row r="100" spans="1:11" ht="15" customHeight="1" x14ac:dyDescent="0.25">
      <c r="A100" s="4" t="s">
        <v>11</v>
      </c>
      <c r="B100" s="4" t="s">
        <v>14</v>
      </c>
      <c r="C100" s="44">
        <v>31.92</v>
      </c>
      <c r="D100" s="45"/>
      <c r="E100" s="5">
        <v>28.71</v>
      </c>
      <c r="F100" s="5">
        <v>28.92</v>
      </c>
      <c r="G100" s="5">
        <v>25.71</v>
      </c>
      <c r="H100" s="9">
        <v>26.35</v>
      </c>
      <c r="I100" s="9">
        <v>20.7</v>
      </c>
      <c r="J100" s="5">
        <v>24.85</v>
      </c>
      <c r="K100" s="5">
        <v>19.260000000000002</v>
      </c>
    </row>
    <row r="101" spans="1:11" ht="15" customHeight="1" x14ac:dyDescent="0.25">
      <c r="A101" s="4" t="s">
        <v>11</v>
      </c>
      <c r="B101" s="4" t="s">
        <v>15</v>
      </c>
      <c r="C101" s="44">
        <v>35</v>
      </c>
      <c r="D101" s="45"/>
      <c r="E101" s="5">
        <v>31.8</v>
      </c>
      <c r="F101" s="5">
        <v>31.6</v>
      </c>
      <c r="G101" s="5">
        <v>28.4</v>
      </c>
      <c r="H101" s="9">
        <v>28.6</v>
      </c>
      <c r="I101" s="9">
        <v>23</v>
      </c>
      <c r="J101" s="5">
        <v>27.2</v>
      </c>
      <c r="K101" s="5">
        <v>21.4</v>
      </c>
    </row>
    <row r="102" spans="1:11" ht="16.05" customHeight="1" x14ac:dyDescent="0.25">
      <c r="A102" s="4" t="s">
        <v>11</v>
      </c>
      <c r="B102" s="4" t="s">
        <v>16</v>
      </c>
      <c r="C102" s="46" t="s">
        <v>17</v>
      </c>
      <c r="D102" s="47"/>
      <c r="E102" s="7" t="s">
        <v>17</v>
      </c>
      <c r="F102" s="7" t="s">
        <v>17</v>
      </c>
      <c r="G102" s="7" t="s">
        <v>17</v>
      </c>
      <c r="H102" s="9">
        <v>25.83</v>
      </c>
      <c r="I102" s="9">
        <v>20.16</v>
      </c>
      <c r="J102" s="5">
        <v>23.2</v>
      </c>
      <c r="K102" s="5">
        <v>17.8</v>
      </c>
    </row>
    <row r="103" spans="1:11" ht="15" customHeight="1" x14ac:dyDescent="0.25">
      <c r="A103" s="4" t="s">
        <v>18</v>
      </c>
      <c r="B103" s="4" t="s">
        <v>12</v>
      </c>
      <c r="C103" s="44">
        <v>26.6</v>
      </c>
      <c r="D103" s="45"/>
      <c r="E103" s="5">
        <v>24</v>
      </c>
      <c r="F103" s="5">
        <v>24.6</v>
      </c>
      <c r="G103" s="5">
        <v>22</v>
      </c>
      <c r="H103" s="9">
        <v>22.8</v>
      </c>
      <c r="I103" s="9">
        <v>19</v>
      </c>
      <c r="J103" s="5">
        <v>20.6</v>
      </c>
      <c r="K103" s="5">
        <v>17.8</v>
      </c>
    </row>
    <row r="104" spans="1:11" ht="15" customHeight="1" x14ac:dyDescent="0.25">
      <c r="A104" s="4" t="s">
        <v>18</v>
      </c>
      <c r="B104" s="4" t="s">
        <v>13</v>
      </c>
      <c r="C104" s="44">
        <v>27.93</v>
      </c>
      <c r="D104" s="45"/>
      <c r="E104" s="5">
        <v>25.2</v>
      </c>
      <c r="F104" s="5">
        <v>25.83</v>
      </c>
      <c r="G104" s="5">
        <v>23.1</v>
      </c>
      <c r="H104" s="9">
        <v>23.94</v>
      </c>
      <c r="I104" s="9">
        <v>19.95</v>
      </c>
      <c r="J104" s="5">
        <v>21.63</v>
      </c>
      <c r="K104" s="5">
        <v>18.690000000000001</v>
      </c>
    </row>
    <row r="105" spans="1:11" ht="15" customHeight="1" x14ac:dyDescent="0.25">
      <c r="A105" s="4" t="s">
        <v>18</v>
      </c>
      <c r="B105" s="4" t="s">
        <v>14</v>
      </c>
      <c r="C105" s="44">
        <v>28.49</v>
      </c>
      <c r="D105" s="45"/>
      <c r="E105" s="5">
        <v>25.92</v>
      </c>
      <c r="F105" s="5">
        <v>26.35</v>
      </c>
      <c r="G105" s="5">
        <v>23.58</v>
      </c>
      <c r="H105" s="9">
        <v>24.42</v>
      </c>
      <c r="I105" s="9">
        <v>20.52</v>
      </c>
      <c r="J105" s="5">
        <v>22.07</v>
      </c>
      <c r="K105" s="5">
        <v>19.260000000000002</v>
      </c>
    </row>
    <row r="106" spans="1:11" ht="15" customHeight="1" x14ac:dyDescent="0.25">
      <c r="A106" s="4" t="s">
        <v>18</v>
      </c>
      <c r="B106" s="4" t="s">
        <v>15</v>
      </c>
      <c r="C106" s="44">
        <v>31.6</v>
      </c>
      <c r="D106" s="45"/>
      <c r="E106" s="5">
        <v>28.8</v>
      </c>
      <c r="F106" s="5">
        <v>29</v>
      </c>
      <c r="G106" s="5">
        <v>26.2</v>
      </c>
      <c r="H106" s="9">
        <v>26.8</v>
      </c>
      <c r="I106" s="9">
        <v>22.8</v>
      </c>
      <c r="J106" s="5">
        <v>24.4</v>
      </c>
      <c r="K106" s="5">
        <v>21.4</v>
      </c>
    </row>
    <row r="107" spans="1:11" ht="16.05" customHeight="1" x14ac:dyDescent="0.25">
      <c r="A107" s="4" t="s">
        <v>18</v>
      </c>
      <c r="B107" s="4" t="s">
        <v>16</v>
      </c>
      <c r="C107" s="46" t="s">
        <v>17</v>
      </c>
      <c r="D107" s="47"/>
      <c r="E107" s="7" t="s">
        <v>17</v>
      </c>
      <c r="F107" s="7" t="s">
        <v>17</v>
      </c>
      <c r="G107" s="7" t="s">
        <v>17</v>
      </c>
      <c r="H107" s="9">
        <v>23.94</v>
      </c>
      <c r="I107" s="9">
        <v>19.95</v>
      </c>
      <c r="J107" s="7" t="s">
        <v>17</v>
      </c>
      <c r="K107" s="7" t="s">
        <v>17</v>
      </c>
    </row>
    <row r="108" spans="1:11" ht="15" customHeight="1" x14ac:dyDescent="0.25">
      <c r="A108" s="4" t="s">
        <v>20</v>
      </c>
      <c r="B108" s="4" t="s">
        <v>12</v>
      </c>
      <c r="C108" s="44">
        <v>25.4</v>
      </c>
      <c r="D108" s="45"/>
      <c r="E108" s="5">
        <v>22.4</v>
      </c>
      <c r="F108" s="5">
        <v>23.4</v>
      </c>
      <c r="G108" s="5">
        <v>20.2</v>
      </c>
      <c r="H108" s="9">
        <v>21</v>
      </c>
      <c r="I108" s="9">
        <v>17</v>
      </c>
      <c r="J108" s="5">
        <v>18.600000000000001</v>
      </c>
      <c r="K108" s="5">
        <v>15.4</v>
      </c>
    </row>
    <row r="109" spans="1:11" ht="15" customHeight="1" x14ac:dyDescent="0.25">
      <c r="A109" s="4" t="s">
        <v>20</v>
      </c>
      <c r="B109" s="4" t="s">
        <v>13</v>
      </c>
      <c r="C109" s="44">
        <v>26.67</v>
      </c>
      <c r="D109" s="45"/>
      <c r="E109" s="5">
        <v>23.52</v>
      </c>
      <c r="F109" s="5">
        <v>24.57</v>
      </c>
      <c r="G109" s="5">
        <v>21.21</v>
      </c>
      <c r="H109" s="9">
        <v>22.05</v>
      </c>
      <c r="I109" s="9">
        <v>17.850000000000001</v>
      </c>
      <c r="J109" s="5">
        <v>19.53</v>
      </c>
      <c r="K109" s="5">
        <v>16.170000000000002</v>
      </c>
    </row>
    <row r="110" spans="1:11" ht="15" customHeight="1" x14ac:dyDescent="0.25">
      <c r="A110" s="4" t="s">
        <v>20</v>
      </c>
      <c r="B110" s="4" t="s">
        <v>14</v>
      </c>
      <c r="C110" s="44">
        <v>27.36</v>
      </c>
      <c r="D110" s="45"/>
      <c r="E110" s="5">
        <v>24.48</v>
      </c>
      <c r="F110" s="5">
        <v>25.07</v>
      </c>
      <c r="G110" s="5">
        <v>21.96</v>
      </c>
      <c r="H110" s="9">
        <v>22.5</v>
      </c>
      <c r="I110" s="9">
        <v>18.54</v>
      </c>
      <c r="J110" s="5">
        <v>19.98</v>
      </c>
      <c r="K110" s="5">
        <v>16.920000000000002</v>
      </c>
    </row>
    <row r="111" spans="1:11" ht="15" customHeight="1" x14ac:dyDescent="0.25">
      <c r="A111" s="4" t="s">
        <v>20</v>
      </c>
      <c r="B111" s="4" t="s">
        <v>15</v>
      </c>
      <c r="C111" s="44">
        <v>30.4</v>
      </c>
      <c r="D111" s="45"/>
      <c r="E111" s="5">
        <v>27.2</v>
      </c>
      <c r="F111" s="5">
        <v>27.8</v>
      </c>
      <c r="G111" s="5">
        <v>24.4</v>
      </c>
      <c r="H111" s="9">
        <v>24.8</v>
      </c>
      <c r="I111" s="9">
        <v>20.6</v>
      </c>
      <c r="J111" s="5">
        <v>22.2</v>
      </c>
      <c r="K111" s="5">
        <v>18.8</v>
      </c>
    </row>
    <row r="112" spans="1:11" ht="16.05" customHeight="1" x14ac:dyDescent="0.25">
      <c r="A112" s="4" t="s">
        <v>20</v>
      </c>
      <c r="B112" s="4" t="s">
        <v>16</v>
      </c>
      <c r="C112" s="46" t="s">
        <v>17</v>
      </c>
      <c r="D112" s="47"/>
      <c r="E112" s="7" t="s">
        <v>17</v>
      </c>
      <c r="F112" s="7" t="s">
        <v>17</v>
      </c>
      <c r="G112" s="7" t="s">
        <v>17</v>
      </c>
      <c r="H112" s="9">
        <v>22.05</v>
      </c>
      <c r="I112" s="9">
        <v>17.850000000000001</v>
      </c>
      <c r="J112" s="7" t="s">
        <v>17</v>
      </c>
      <c r="K112" s="7" t="s">
        <v>17</v>
      </c>
    </row>
    <row r="113" spans="1:12" ht="16.2" customHeight="1" x14ac:dyDescent="0.25">
      <c r="A113" s="4" t="s">
        <v>21</v>
      </c>
      <c r="B113" s="4" t="s">
        <v>22</v>
      </c>
      <c r="C113" s="44">
        <v>11.47</v>
      </c>
      <c r="D113" s="45"/>
      <c r="E113" s="5">
        <v>10.15</v>
      </c>
      <c r="F113" s="5">
        <v>11.47</v>
      </c>
      <c r="G113" s="5">
        <v>9.3699999999999992</v>
      </c>
      <c r="H113" s="9">
        <v>11.47</v>
      </c>
      <c r="I113" s="9">
        <v>8.6999999999999993</v>
      </c>
      <c r="J113" s="5">
        <v>11.47</v>
      </c>
      <c r="K113" s="5">
        <v>6.56</v>
      </c>
    </row>
    <row r="114" spans="1:12" ht="88.05" customHeight="1" x14ac:dyDescent="0.25">
      <c r="A114" s="41" t="s">
        <v>23</v>
      </c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</row>
    <row r="115" spans="1:12" ht="17.25" customHeight="1" x14ac:dyDescent="0.25">
      <c r="A115" s="35" t="s">
        <v>29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</row>
    <row r="116" spans="1:12" ht="67.5" customHeight="1" x14ac:dyDescent="0.25">
      <c r="A116" s="1" t="s">
        <v>1</v>
      </c>
      <c r="B116" s="10" t="s">
        <v>2</v>
      </c>
      <c r="C116" s="42" t="s">
        <v>3</v>
      </c>
      <c r="D116" s="43"/>
      <c r="E116" s="3" t="s">
        <v>4</v>
      </c>
      <c r="F116" s="3" t="s">
        <v>5</v>
      </c>
      <c r="G116" s="3" t="s">
        <v>6</v>
      </c>
      <c r="H116" s="3" t="s">
        <v>7</v>
      </c>
      <c r="I116" s="3" t="s">
        <v>8</v>
      </c>
      <c r="J116" s="3" t="s">
        <v>9</v>
      </c>
      <c r="K116" s="3" t="s">
        <v>10</v>
      </c>
    </row>
    <row r="117" spans="1:12" ht="15" customHeight="1" x14ac:dyDescent="0.25">
      <c r="A117" s="4" t="s">
        <v>11</v>
      </c>
      <c r="B117" s="4" t="s">
        <v>12</v>
      </c>
      <c r="C117" s="44">
        <v>35.799999999999997</v>
      </c>
      <c r="D117" s="45"/>
      <c r="E117" s="5">
        <v>32</v>
      </c>
      <c r="F117" s="5">
        <v>32.200000000000003</v>
      </c>
      <c r="G117" s="5">
        <v>28.6</v>
      </c>
      <c r="H117" s="9">
        <v>29.2</v>
      </c>
      <c r="I117" s="9">
        <v>22.6</v>
      </c>
      <c r="J117" s="5">
        <v>27.6</v>
      </c>
      <c r="K117" s="5">
        <v>20.6</v>
      </c>
    </row>
    <row r="118" spans="1:12" ht="15" customHeight="1" x14ac:dyDescent="0.25">
      <c r="A118" s="4" t="s">
        <v>11</v>
      </c>
      <c r="B118" s="4" t="s">
        <v>13</v>
      </c>
      <c r="C118" s="44">
        <v>37.590000000000003</v>
      </c>
      <c r="D118" s="45"/>
      <c r="E118" s="5">
        <v>33.6</v>
      </c>
      <c r="F118" s="5">
        <v>33.81</v>
      </c>
      <c r="G118" s="5">
        <v>30.03</v>
      </c>
      <c r="H118" s="9">
        <v>30.66</v>
      </c>
      <c r="I118" s="9">
        <v>23.73</v>
      </c>
      <c r="J118" s="5">
        <v>28.98</v>
      </c>
      <c r="K118" s="5">
        <v>21.63</v>
      </c>
    </row>
    <row r="119" spans="1:12" ht="15" customHeight="1" x14ac:dyDescent="0.25">
      <c r="A119" s="4" t="s">
        <v>11</v>
      </c>
      <c r="B119" s="4" t="s">
        <v>14</v>
      </c>
      <c r="C119" s="44">
        <v>38.35</v>
      </c>
      <c r="D119" s="45"/>
      <c r="E119" s="5">
        <v>34.56</v>
      </c>
      <c r="F119" s="5">
        <v>34.49</v>
      </c>
      <c r="G119" s="5">
        <v>30.78</v>
      </c>
      <c r="H119" s="9">
        <v>31.28</v>
      </c>
      <c r="I119" s="9">
        <v>24.48</v>
      </c>
      <c r="J119" s="5">
        <v>29.56</v>
      </c>
      <c r="K119" s="5">
        <v>22.68</v>
      </c>
    </row>
    <row r="120" spans="1:12" ht="15" customHeight="1" x14ac:dyDescent="0.25">
      <c r="A120" s="4" t="s">
        <v>11</v>
      </c>
      <c r="B120" s="4" t="s">
        <v>15</v>
      </c>
      <c r="C120" s="44">
        <v>42.6</v>
      </c>
      <c r="D120" s="45"/>
      <c r="E120" s="5">
        <v>38.4</v>
      </c>
      <c r="F120" s="5">
        <v>38.200000000000003</v>
      </c>
      <c r="G120" s="5">
        <v>34.200000000000003</v>
      </c>
      <c r="H120" s="9">
        <v>34.4</v>
      </c>
      <c r="I120" s="9">
        <v>27.2</v>
      </c>
      <c r="J120" s="5">
        <v>32.6</v>
      </c>
      <c r="K120" s="5">
        <v>25.2</v>
      </c>
    </row>
    <row r="121" spans="1:12" ht="16.05" customHeight="1" x14ac:dyDescent="0.25">
      <c r="A121" s="4" t="s">
        <v>11</v>
      </c>
      <c r="B121" s="4" t="s">
        <v>16</v>
      </c>
      <c r="C121" s="46" t="s">
        <v>17</v>
      </c>
      <c r="D121" s="47"/>
      <c r="E121" s="7" t="s">
        <v>17</v>
      </c>
      <c r="F121" s="7" t="s">
        <v>17</v>
      </c>
      <c r="G121" s="7" t="s">
        <v>17</v>
      </c>
      <c r="H121" s="9">
        <v>30.66</v>
      </c>
      <c r="I121" s="9">
        <v>23.73</v>
      </c>
      <c r="J121" s="7" t="s">
        <v>17</v>
      </c>
      <c r="K121" s="7" t="s">
        <v>17</v>
      </c>
    </row>
    <row r="122" spans="1:12" ht="15" customHeight="1" x14ac:dyDescent="0.25">
      <c r="A122" s="4" t="s">
        <v>18</v>
      </c>
      <c r="B122" s="4" t="s">
        <v>12</v>
      </c>
      <c r="C122" s="44">
        <v>31.8</v>
      </c>
      <c r="D122" s="45"/>
      <c r="E122" s="5">
        <v>28.6</v>
      </c>
      <c r="F122" s="5">
        <v>29.2</v>
      </c>
      <c r="G122" s="5">
        <v>26</v>
      </c>
      <c r="H122" s="9">
        <v>27</v>
      </c>
      <c r="I122" s="9">
        <v>22.2</v>
      </c>
      <c r="J122" s="5">
        <v>24.2</v>
      </c>
      <c r="K122" s="5">
        <v>20.6</v>
      </c>
    </row>
    <row r="123" spans="1:12" ht="15" customHeight="1" x14ac:dyDescent="0.25">
      <c r="A123" s="4" t="s">
        <v>18</v>
      </c>
      <c r="B123" s="4" t="s">
        <v>13</v>
      </c>
      <c r="C123" s="44">
        <v>33.39</v>
      </c>
      <c r="D123" s="45"/>
      <c r="E123" s="5">
        <v>30.03</v>
      </c>
      <c r="F123" s="5">
        <v>30.66</v>
      </c>
      <c r="G123" s="5">
        <v>27.3</v>
      </c>
      <c r="H123" s="9">
        <v>28.35</v>
      </c>
      <c r="I123" s="9">
        <v>23.31</v>
      </c>
      <c r="J123" s="5">
        <v>25.41</v>
      </c>
      <c r="K123" s="5">
        <v>21.63</v>
      </c>
    </row>
    <row r="124" spans="1:12" ht="15" customHeight="1" x14ac:dyDescent="0.25">
      <c r="A124" s="4" t="s">
        <v>18</v>
      </c>
      <c r="B124" s="4" t="s">
        <v>14</v>
      </c>
      <c r="C124" s="44">
        <v>34.380000000000003</v>
      </c>
      <c r="D124" s="45"/>
      <c r="E124" s="5">
        <v>31.14</v>
      </c>
      <c r="F124" s="5">
        <v>31.32</v>
      </c>
      <c r="G124" s="5">
        <v>28.08</v>
      </c>
      <c r="H124" s="9">
        <v>28.92</v>
      </c>
      <c r="I124" s="9">
        <v>24.3</v>
      </c>
      <c r="J124" s="5">
        <v>26.1</v>
      </c>
      <c r="K124" s="5">
        <v>22.68</v>
      </c>
    </row>
    <row r="125" spans="1:12" ht="15" customHeight="1" x14ac:dyDescent="0.25">
      <c r="A125" s="4" t="s">
        <v>18</v>
      </c>
      <c r="B125" s="4" t="s">
        <v>15</v>
      </c>
      <c r="C125" s="44">
        <v>38.200000000000003</v>
      </c>
      <c r="D125" s="45"/>
      <c r="E125" s="5">
        <v>34.6</v>
      </c>
      <c r="F125" s="5">
        <v>34.799999999999997</v>
      </c>
      <c r="G125" s="5">
        <v>31.2</v>
      </c>
      <c r="H125" s="9">
        <v>32</v>
      </c>
      <c r="I125" s="9">
        <v>27</v>
      </c>
      <c r="J125" s="5">
        <v>29</v>
      </c>
      <c r="K125" s="5">
        <v>25.2</v>
      </c>
    </row>
    <row r="126" spans="1:12" ht="16.05" customHeight="1" x14ac:dyDescent="0.25">
      <c r="A126" s="4" t="s">
        <v>18</v>
      </c>
      <c r="B126" s="4" t="s">
        <v>16</v>
      </c>
      <c r="C126" s="46" t="s">
        <v>17</v>
      </c>
      <c r="D126" s="47"/>
      <c r="E126" s="7" t="s">
        <v>17</v>
      </c>
      <c r="F126" s="7" t="s">
        <v>17</v>
      </c>
      <c r="G126" s="7" t="s">
        <v>17</v>
      </c>
      <c r="H126" s="9">
        <v>28.35</v>
      </c>
      <c r="I126" s="9">
        <v>23.31</v>
      </c>
      <c r="J126" s="7" t="s">
        <v>17</v>
      </c>
      <c r="K126" s="7" t="s">
        <v>17</v>
      </c>
    </row>
    <row r="127" spans="1:12" ht="15" customHeight="1" x14ac:dyDescent="0.25">
      <c r="A127" s="4" t="s">
        <v>20</v>
      </c>
      <c r="B127" s="4" t="s">
        <v>12</v>
      </c>
      <c r="C127" s="44">
        <v>30.4</v>
      </c>
      <c r="D127" s="45"/>
      <c r="E127" s="5">
        <v>26.6</v>
      </c>
      <c r="F127" s="5">
        <v>27.8</v>
      </c>
      <c r="G127" s="5">
        <v>23.8</v>
      </c>
      <c r="H127" s="9">
        <v>24.8</v>
      </c>
      <c r="I127" s="9">
        <v>19.8</v>
      </c>
      <c r="J127" s="5">
        <v>21.6</v>
      </c>
      <c r="K127" s="5">
        <v>17.8</v>
      </c>
    </row>
    <row r="128" spans="1:12" ht="15" customHeight="1" x14ac:dyDescent="0.25">
      <c r="A128" s="4" t="s">
        <v>20</v>
      </c>
      <c r="B128" s="4" t="s">
        <v>13</v>
      </c>
      <c r="C128" s="44">
        <v>31.92</v>
      </c>
      <c r="D128" s="45"/>
      <c r="E128" s="5">
        <v>27.93</v>
      </c>
      <c r="F128" s="5">
        <v>29.19</v>
      </c>
      <c r="G128" s="5">
        <v>24.99</v>
      </c>
      <c r="H128" s="9">
        <v>26.04</v>
      </c>
      <c r="I128" s="9">
        <v>20.79</v>
      </c>
      <c r="J128" s="5">
        <v>22.68</v>
      </c>
      <c r="K128" s="5">
        <v>18.690000000000001</v>
      </c>
    </row>
    <row r="129" spans="1:12" ht="15" customHeight="1" x14ac:dyDescent="0.25">
      <c r="A129" s="4" t="s">
        <v>20</v>
      </c>
      <c r="B129" s="4" t="s">
        <v>14</v>
      </c>
      <c r="C129" s="44">
        <v>32.94</v>
      </c>
      <c r="D129" s="45"/>
      <c r="E129" s="5">
        <v>29.16</v>
      </c>
      <c r="F129" s="5">
        <v>30.06</v>
      </c>
      <c r="G129" s="5">
        <v>26.1</v>
      </c>
      <c r="H129" s="9">
        <v>26.64</v>
      </c>
      <c r="I129" s="9">
        <v>21.78</v>
      </c>
      <c r="J129" s="5">
        <v>23.58</v>
      </c>
      <c r="K129" s="5">
        <v>19.8</v>
      </c>
    </row>
    <row r="130" spans="1:12" ht="15" customHeight="1" x14ac:dyDescent="0.25">
      <c r="A130" s="4" t="s">
        <v>20</v>
      </c>
      <c r="B130" s="4" t="s">
        <v>15</v>
      </c>
      <c r="C130" s="44">
        <v>36.6</v>
      </c>
      <c r="D130" s="45"/>
      <c r="E130" s="5">
        <v>32.4</v>
      </c>
      <c r="F130" s="5">
        <v>33.4</v>
      </c>
      <c r="G130" s="5">
        <v>29</v>
      </c>
      <c r="H130" s="9">
        <v>29.6</v>
      </c>
      <c r="I130" s="9">
        <v>24.2</v>
      </c>
      <c r="J130" s="5">
        <v>26.2</v>
      </c>
      <c r="K130" s="5">
        <v>22</v>
      </c>
    </row>
    <row r="131" spans="1:12" ht="16.05" customHeight="1" x14ac:dyDescent="0.25">
      <c r="A131" s="4" t="s">
        <v>20</v>
      </c>
      <c r="B131" s="4" t="s">
        <v>16</v>
      </c>
      <c r="C131" s="46" t="s">
        <v>17</v>
      </c>
      <c r="D131" s="47"/>
      <c r="E131" s="7" t="s">
        <v>17</v>
      </c>
      <c r="F131" s="7" t="s">
        <v>17</v>
      </c>
      <c r="G131" s="7" t="s">
        <v>17</v>
      </c>
      <c r="H131" s="9">
        <v>26.04</v>
      </c>
      <c r="I131" s="9">
        <v>20.79</v>
      </c>
      <c r="J131" s="7" t="s">
        <v>17</v>
      </c>
      <c r="K131" s="7" t="s">
        <v>17</v>
      </c>
    </row>
    <row r="132" spans="1:12" ht="16.2" customHeight="1" x14ac:dyDescent="0.25">
      <c r="A132" s="4" t="s">
        <v>21</v>
      </c>
      <c r="B132" s="4" t="s">
        <v>22</v>
      </c>
      <c r="C132" s="44">
        <v>11.51</v>
      </c>
      <c r="D132" s="45"/>
      <c r="E132" s="5">
        <v>11.51</v>
      </c>
      <c r="F132" s="5">
        <v>10.47</v>
      </c>
      <c r="G132" s="5">
        <v>10.47</v>
      </c>
      <c r="H132" s="9">
        <v>10.47</v>
      </c>
      <c r="I132" s="9">
        <v>7.56</v>
      </c>
      <c r="J132" s="5">
        <v>10.47</v>
      </c>
      <c r="K132" s="5">
        <v>6.54</v>
      </c>
    </row>
    <row r="133" spans="1:12" ht="88.05" customHeight="1" x14ac:dyDescent="0.25">
      <c r="A133" s="41" t="s">
        <v>23</v>
      </c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</row>
    <row r="134" spans="1:12" ht="17.25" customHeight="1" x14ac:dyDescent="0.25">
      <c r="A134" s="35" t="s">
        <v>30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</row>
    <row r="135" spans="1:12" ht="67.5" customHeight="1" x14ac:dyDescent="0.25">
      <c r="A135" s="1" t="s">
        <v>1</v>
      </c>
      <c r="B135" s="10" t="s">
        <v>2</v>
      </c>
      <c r="C135" s="42" t="s">
        <v>3</v>
      </c>
      <c r="D135" s="43"/>
      <c r="E135" s="3" t="s">
        <v>4</v>
      </c>
      <c r="F135" s="3" t="s">
        <v>5</v>
      </c>
      <c r="G135" s="3" t="s">
        <v>6</v>
      </c>
      <c r="H135" s="3" t="s">
        <v>7</v>
      </c>
      <c r="I135" s="3" t="s">
        <v>8</v>
      </c>
      <c r="J135" s="3" t="s">
        <v>9</v>
      </c>
      <c r="K135" s="3" t="s">
        <v>10</v>
      </c>
    </row>
    <row r="136" spans="1:12" ht="15" customHeight="1" x14ac:dyDescent="0.25">
      <c r="A136" s="4" t="s">
        <v>11</v>
      </c>
      <c r="B136" s="4" t="s">
        <v>12</v>
      </c>
      <c r="C136" s="44">
        <v>27</v>
      </c>
      <c r="D136" s="45"/>
      <c r="E136" s="5">
        <v>25.2</v>
      </c>
      <c r="F136" s="5">
        <v>25</v>
      </c>
      <c r="G136" s="5">
        <v>23</v>
      </c>
      <c r="H136" s="9">
        <v>23.2</v>
      </c>
      <c r="I136" s="9">
        <v>19.600000000000001</v>
      </c>
      <c r="J136" s="5">
        <v>22.4</v>
      </c>
      <c r="K136" s="5">
        <v>18.399999999999999</v>
      </c>
    </row>
    <row r="137" spans="1:12" ht="15" customHeight="1" x14ac:dyDescent="0.25">
      <c r="A137" s="4" t="s">
        <v>11</v>
      </c>
      <c r="B137" s="4" t="s">
        <v>13</v>
      </c>
      <c r="C137" s="44">
        <v>28.35</v>
      </c>
      <c r="D137" s="45"/>
      <c r="E137" s="5">
        <v>26.46</v>
      </c>
      <c r="F137" s="5">
        <v>26.25</v>
      </c>
      <c r="G137" s="5">
        <v>24.15</v>
      </c>
      <c r="H137" s="9">
        <v>24.36</v>
      </c>
      <c r="I137" s="9">
        <v>20.58</v>
      </c>
      <c r="J137" s="5">
        <v>23.52</v>
      </c>
      <c r="K137" s="5">
        <v>19.32</v>
      </c>
    </row>
    <row r="138" spans="1:12" ht="15" customHeight="1" x14ac:dyDescent="0.25">
      <c r="A138" s="4" t="s">
        <v>11</v>
      </c>
      <c r="B138" s="4" t="s">
        <v>14</v>
      </c>
      <c r="C138" s="44">
        <v>28.92</v>
      </c>
      <c r="D138" s="45"/>
      <c r="E138" s="5">
        <v>26.99</v>
      </c>
      <c r="F138" s="5">
        <v>26.78</v>
      </c>
      <c r="G138" s="5">
        <v>24.64</v>
      </c>
      <c r="H138" s="9">
        <v>24.85</v>
      </c>
      <c r="I138" s="9">
        <v>21</v>
      </c>
      <c r="J138" s="5">
        <v>24</v>
      </c>
      <c r="K138" s="5">
        <v>19.71</v>
      </c>
    </row>
    <row r="139" spans="1:12" ht="15" customHeight="1" x14ac:dyDescent="0.25">
      <c r="A139" s="4" t="s">
        <v>11</v>
      </c>
      <c r="B139" s="4" t="s">
        <v>15</v>
      </c>
      <c r="C139" s="44">
        <v>30.6</v>
      </c>
      <c r="D139" s="45"/>
      <c r="E139" s="5">
        <v>28.4</v>
      </c>
      <c r="F139" s="5">
        <v>28.2</v>
      </c>
      <c r="G139" s="5">
        <v>26</v>
      </c>
      <c r="H139" s="9">
        <v>26.2</v>
      </c>
      <c r="I139" s="9">
        <v>22.2</v>
      </c>
      <c r="J139" s="5">
        <v>25.2</v>
      </c>
      <c r="K139" s="5">
        <v>21</v>
      </c>
    </row>
    <row r="140" spans="1:12" ht="16.05" customHeight="1" x14ac:dyDescent="0.25">
      <c r="A140" s="4" t="s">
        <v>11</v>
      </c>
      <c r="B140" s="4" t="s">
        <v>16</v>
      </c>
      <c r="C140" s="46" t="s">
        <v>17</v>
      </c>
      <c r="D140" s="47"/>
      <c r="E140" s="7" t="s">
        <v>17</v>
      </c>
      <c r="F140" s="7" t="s">
        <v>17</v>
      </c>
      <c r="G140" s="7" t="s">
        <v>17</v>
      </c>
      <c r="H140" s="9">
        <v>24.36</v>
      </c>
      <c r="I140" s="9">
        <v>20.58</v>
      </c>
      <c r="J140" s="7" t="s">
        <v>17</v>
      </c>
      <c r="K140" s="7" t="s">
        <v>17</v>
      </c>
    </row>
    <row r="141" spans="1:12" ht="15" customHeight="1" x14ac:dyDescent="0.25">
      <c r="A141" s="4" t="s">
        <v>18</v>
      </c>
      <c r="B141" s="4" t="s">
        <v>12</v>
      </c>
      <c r="C141" s="44">
        <v>25.2</v>
      </c>
      <c r="D141" s="45"/>
      <c r="E141" s="5">
        <v>25.2</v>
      </c>
      <c r="F141" s="5">
        <v>23.2</v>
      </c>
      <c r="G141" s="5">
        <v>21.4</v>
      </c>
      <c r="H141" s="9">
        <v>22</v>
      </c>
      <c r="I141" s="9">
        <v>19.399999999999999</v>
      </c>
      <c r="J141" s="5">
        <v>20.399999999999999</v>
      </c>
      <c r="K141" s="5">
        <v>18.399999999999999</v>
      </c>
    </row>
    <row r="142" spans="1:12" ht="15" customHeight="1" x14ac:dyDescent="0.25">
      <c r="A142" s="4" t="s">
        <v>18</v>
      </c>
      <c r="B142" s="4" t="s">
        <v>13</v>
      </c>
      <c r="C142" s="44">
        <v>26.46</v>
      </c>
      <c r="D142" s="45"/>
      <c r="E142" s="5">
        <v>26.46</v>
      </c>
      <c r="F142" s="5">
        <v>24.36</v>
      </c>
      <c r="G142" s="5">
        <v>22.47</v>
      </c>
      <c r="H142" s="9">
        <v>23.1</v>
      </c>
      <c r="I142" s="9">
        <v>20.37</v>
      </c>
      <c r="J142" s="5">
        <v>21.42</v>
      </c>
      <c r="K142" s="5">
        <v>19.32</v>
      </c>
    </row>
    <row r="143" spans="1:12" ht="15" customHeight="1" x14ac:dyDescent="0.25">
      <c r="A143" s="4" t="s">
        <v>18</v>
      </c>
      <c r="B143" s="4" t="s">
        <v>14</v>
      </c>
      <c r="C143" s="44">
        <v>26.99</v>
      </c>
      <c r="D143" s="45"/>
      <c r="E143" s="5">
        <v>26.99</v>
      </c>
      <c r="F143" s="5">
        <v>24.85</v>
      </c>
      <c r="G143" s="5">
        <v>22.92</v>
      </c>
      <c r="H143" s="9">
        <v>23.57</v>
      </c>
      <c r="I143" s="9">
        <v>20.78</v>
      </c>
      <c r="J143" s="5">
        <v>21.85</v>
      </c>
      <c r="K143" s="5">
        <v>19.71</v>
      </c>
    </row>
    <row r="144" spans="1:12" ht="15" customHeight="1" x14ac:dyDescent="0.25">
      <c r="A144" s="4" t="s">
        <v>18</v>
      </c>
      <c r="B144" s="4" t="s">
        <v>15</v>
      </c>
      <c r="C144" s="44">
        <v>28.4</v>
      </c>
      <c r="D144" s="45"/>
      <c r="E144" s="5">
        <v>28.4</v>
      </c>
      <c r="F144" s="5">
        <v>26.4</v>
      </c>
      <c r="G144" s="5">
        <v>24.4</v>
      </c>
      <c r="H144" s="9">
        <v>25</v>
      </c>
      <c r="I144" s="9">
        <v>22</v>
      </c>
      <c r="J144" s="5">
        <v>23.2</v>
      </c>
      <c r="K144" s="5">
        <v>21</v>
      </c>
    </row>
    <row r="145" spans="1:12" ht="16.05" customHeight="1" x14ac:dyDescent="0.25">
      <c r="A145" s="4" t="s">
        <v>18</v>
      </c>
      <c r="B145" s="4" t="s">
        <v>16</v>
      </c>
      <c r="C145" s="46" t="s">
        <v>17</v>
      </c>
      <c r="D145" s="47"/>
      <c r="E145" s="7" t="s">
        <v>17</v>
      </c>
      <c r="F145" s="7" t="s">
        <v>17</v>
      </c>
      <c r="G145" s="7" t="s">
        <v>17</v>
      </c>
      <c r="H145" s="9">
        <v>23.1</v>
      </c>
      <c r="I145" s="9">
        <v>20.37</v>
      </c>
      <c r="J145" s="7" t="s">
        <v>17</v>
      </c>
      <c r="K145" s="7" t="s">
        <v>17</v>
      </c>
    </row>
    <row r="146" spans="1:12" ht="15" customHeight="1" x14ac:dyDescent="0.25">
      <c r="A146" s="4" t="s">
        <v>20</v>
      </c>
      <c r="B146" s="4" t="s">
        <v>12</v>
      </c>
      <c r="C146" s="44">
        <v>25.2</v>
      </c>
      <c r="D146" s="45"/>
      <c r="E146" s="5">
        <v>25.2</v>
      </c>
      <c r="F146" s="5">
        <v>22.6</v>
      </c>
      <c r="G146" s="5">
        <v>20.2</v>
      </c>
      <c r="H146" s="9">
        <v>20.8</v>
      </c>
      <c r="I146" s="9">
        <v>17.8</v>
      </c>
      <c r="J146" s="5">
        <v>19</v>
      </c>
      <c r="K146" s="5">
        <v>16.600000000000001</v>
      </c>
    </row>
    <row r="147" spans="1:12" ht="15" customHeight="1" x14ac:dyDescent="0.25">
      <c r="A147" s="4" t="s">
        <v>20</v>
      </c>
      <c r="B147" s="4" t="s">
        <v>13</v>
      </c>
      <c r="C147" s="44">
        <v>26.46</v>
      </c>
      <c r="D147" s="45"/>
      <c r="E147" s="5">
        <v>26.46</v>
      </c>
      <c r="F147" s="5">
        <v>23.73</v>
      </c>
      <c r="G147" s="5">
        <v>21.21</v>
      </c>
      <c r="H147" s="9">
        <v>21.84</v>
      </c>
      <c r="I147" s="9">
        <v>18.690000000000001</v>
      </c>
      <c r="J147" s="5">
        <v>19.95</v>
      </c>
      <c r="K147" s="5">
        <v>17.43</v>
      </c>
    </row>
    <row r="148" spans="1:12" ht="15" customHeight="1" x14ac:dyDescent="0.25">
      <c r="A148" s="4" t="s">
        <v>20</v>
      </c>
      <c r="B148" s="4" t="s">
        <v>14</v>
      </c>
      <c r="C148" s="44">
        <v>26.99</v>
      </c>
      <c r="D148" s="45"/>
      <c r="E148" s="5">
        <v>26.99</v>
      </c>
      <c r="F148" s="5">
        <v>24.21</v>
      </c>
      <c r="G148" s="5">
        <v>21.64</v>
      </c>
      <c r="H148" s="9">
        <v>22.28</v>
      </c>
      <c r="I148" s="9">
        <v>19.07</v>
      </c>
      <c r="J148" s="5">
        <v>20.350000000000001</v>
      </c>
      <c r="K148" s="5">
        <v>17.78</v>
      </c>
    </row>
    <row r="149" spans="1:12" ht="15" customHeight="1" x14ac:dyDescent="0.25">
      <c r="A149" s="4" t="s">
        <v>20</v>
      </c>
      <c r="B149" s="4" t="s">
        <v>15</v>
      </c>
      <c r="C149" s="44">
        <v>28.4</v>
      </c>
      <c r="D149" s="45"/>
      <c r="E149" s="5">
        <v>28.4</v>
      </c>
      <c r="F149" s="5">
        <v>25.6</v>
      </c>
      <c r="G149" s="5">
        <v>23.2</v>
      </c>
      <c r="H149" s="9">
        <v>23.6</v>
      </c>
      <c r="I149" s="9">
        <v>20.399999999999999</v>
      </c>
      <c r="J149" s="5">
        <v>21.6</v>
      </c>
      <c r="K149" s="5">
        <v>19.2</v>
      </c>
    </row>
    <row r="150" spans="1:12" ht="16.05" customHeight="1" x14ac:dyDescent="0.25">
      <c r="A150" s="4" t="s">
        <v>20</v>
      </c>
      <c r="B150" s="4" t="s">
        <v>16</v>
      </c>
      <c r="C150" s="46" t="s">
        <v>17</v>
      </c>
      <c r="D150" s="47"/>
      <c r="E150" s="7" t="s">
        <v>17</v>
      </c>
      <c r="F150" s="7" t="s">
        <v>17</v>
      </c>
      <c r="G150" s="7" t="s">
        <v>17</v>
      </c>
      <c r="H150" s="9">
        <v>21.84</v>
      </c>
      <c r="I150" s="9">
        <v>18.690000000000001</v>
      </c>
      <c r="J150" s="7" t="s">
        <v>17</v>
      </c>
      <c r="K150" s="7" t="s">
        <v>17</v>
      </c>
    </row>
    <row r="151" spans="1:12" ht="16.2" customHeight="1" x14ac:dyDescent="0.25">
      <c r="A151" s="4" t="s">
        <v>21</v>
      </c>
      <c r="B151" s="4" t="s">
        <v>22</v>
      </c>
      <c r="C151" s="44">
        <v>12.75</v>
      </c>
      <c r="D151" s="45"/>
      <c r="E151" s="5">
        <v>12.75</v>
      </c>
      <c r="F151" s="5">
        <v>9.2100000000000009</v>
      </c>
      <c r="G151" s="5">
        <v>8.06</v>
      </c>
      <c r="H151" s="9">
        <v>9.2100000000000009</v>
      </c>
      <c r="I151" s="9">
        <v>6.44</v>
      </c>
      <c r="J151" s="5">
        <v>8.2799999999999994</v>
      </c>
      <c r="K151" s="5">
        <v>5.53</v>
      </c>
    </row>
    <row r="152" spans="1:12" ht="88.05" customHeight="1" x14ac:dyDescent="0.25">
      <c r="A152" s="41" t="s">
        <v>23</v>
      </c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</row>
    <row r="153" spans="1:12" ht="17.25" customHeight="1" x14ac:dyDescent="0.25">
      <c r="A153" s="35" t="s">
        <v>31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</row>
    <row r="154" spans="1:12" ht="67.5" customHeight="1" x14ac:dyDescent="0.25">
      <c r="A154" s="1" t="s">
        <v>1</v>
      </c>
      <c r="B154" s="10" t="s">
        <v>2</v>
      </c>
      <c r="C154" s="42" t="s">
        <v>3</v>
      </c>
      <c r="D154" s="43"/>
      <c r="E154" s="3" t="s">
        <v>4</v>
      </c>
      <c r="F154" s="3" t="s">
        <v>5</v>
      </c>
      <c r="G154" s="3" t="s">
        <v>6</v>
      </c>
      <c r="H154" s="3" t="s">
        <v>7</v>
      </c>
      <c r="I154" s="3" t="s">
        <v>8</v>
      </c>
      <c r="J154" s="3" t="s">
        <v>9</v>
      </c>
      <c r="K154" s="3" t="s">
        <v>10</v>
      </c>
    </row>
    <row r="155" spans="1:12" ht="15" customHeight="1" x14ac:dyDescent="0.25">
      <c r="A155" s="4" t="s">
        <v>11</v>
      </c>
      <c r="B155" s="4" t="s">
        <v>12</v>
      </c>
      <c r="C155" s="44">
        <v>43</v>
      </c>
      <c r="D155" s="45"/>
      <c r="E155" s="5">
        <v>37.6</v>
      </c>
      <c r="F155" s="5">
        <v>38</v>
      </c>
      <c r="G155" s="5">
        <v>33</v>
      </c>
      <c r="H155" s="9">
        <v>33.799999999999997</v>
      </c>
      <c r="I155" s="9">
        <v>24.8</v>
      </c>
      <c r="J155" s="5">
        <v>31.4</v>
      </c>
      <c r="K155" s="5">
        <v>22.2</v>
      </c>
    </row>
    <row r="156" spans="1:12" ht="15" customHeight="1" x14ac:dyDescent="0.25">
      <c r="A156" s="4" t="s">
        <v>11</v>
      </c>
      <c r="B156" s="4" t="s">
        <v>13</v>
      </c>
      <c r="C156" s="44">
        <v>45.15</v>
      </c>
      <c r="D156" s="45"/>
      <c r="E156" s="5">
        <v>39.479999999999997</v>
      </c>
      <c r="F156" s="5">
        <v>39.9</v>
      </c>
      <c r="G156" s="5">
        <v>34.65</v>
      </c>
      <c r="H156" s="9">
        <v>35.49</v>
      </c>
      <c r="I156" s="9">
        <v>26.04</v>
      </c>
      <c r="J156" s="5">
        <v>32.97</v>
      </c>
      <c r="K156" s="5">
        <v>23.31</v>
      </c>
    </row>
    <row r="157" spans="1:12" ht="15" customHeight="1" x14ac:dyDescent="0.25">
      <c r="A157" s="4" t="s">
        <v>11</v>
      </c>
      <c r="B157" s="4" t="s">
        <v>14</v>
      </c>
      <c r="C157" s="44">
        <v>47.16</v>
      </c>
      <c r="D157" s="45"/>
      <c r="E157" s="5">
        <v>41.94</v>
      </c>
      <c r="F157" s="5">
        <v>41.58</v>
      </c>
      <c r="G157" s="5">
        <v>36.54</v>
      </c>
      <c r="H157" s="9">
        <v>36.9</v>
      </c>
      <c r="I157" s="9">
        <v>28.08</v>
      </c>
      <c r="J157" s="5">
        <v>34.74</v>
      </c>
      <c r="K157" s="5">
        <v>25.38</v>
      </c>
    </row>
    <row r="158" spans="1:12" ht="15" customHeight="1" x14ac:dyDescent="0.25">
      <c r="A158" s="4" t="s">
        <v>11</v>
      </c>
      <c r="B158" s="4" t="s">
        <v>15</v>
      </c>
      <c r="C158" s="44">
        <v>52.4</v>
      </c>
      <c r="D158" s="45"/>
      <c r="E158" s="5">
        <v>46.6</v>
      </c>
      <c r="F158" s="5">
        <v>46.2</v>
      </c>
      <c r="G158" s="5">
        <v>40.6</v>
      </c>
      <c r="H158" s="9">
        <v>41</v>
      </c>
      <c r="I158" s="9">
        <v>31.2</v>
      </c>
      <c r="J158" s="5">
        <v>38.6</v>
      </c>
      <c r="K158" s="5">
        <v>28.2</v>
      </c>
    </row>
    <row r="159" spans="1:12" ht="16.05" customHeight="1" x14ac:dyDescent="0.25">
      <c r="A159" s="4" t="s">
        <v>11</v>
      </c>
      <c r="B159" s="4" t="s">
        <v>16</v>
      </c>
      <c r="C159" s="46" t="s">
        <v>17</v>
      </c>
      <c r="D159" s="47"/>
      <c r="E159" s="7" t="s">
        <v>17</v>
      </c>
      <c r="F159" s="7" t="s">
        <v>17</v>
      </c>
      <c r="G159" s="7" t="s">
        <v>17</v>
      </c>
      <c r="H159" s="9">
        <v>35.49</v>
      </c>
      <c r="I159" s="9">
        <v>26.04</v>
      </c>
      <c r="J159" s="7" t="s">
        <v>17</v>
      </c>
      <c r="K159" s="7" t="s">
        <v>17</v>
      </c>
    </row>
    <row r="160" spans="1:12" ht="15" customHeight="1" x14ac:dyDescent="0.25">
      <c r="A160" s="4" t="s">
        <v>18</v>
      </c>
      <c r="B160" s="4" t="s">
        <v>12</v>
      </c>
      <c r="C160" s="44">
        <v>37.200000000000003</v>
      </c>
      <c r="D160" s="45"/>
      <c r="E160" s="5">
        <v>33</v>
      </c>
      <c r="F160" s="5">
        <v>33.799999999999997</v>
      </c>
      <c r="G160" s="5">
        <v>29.4</v>
      </c>
      <c r="H160" s="9">
        <v>30.8</v>
      </c>
      <c r="I160" s="9">
        <v>24.4</v>
      </c>
      <c r="J160" s="5">
        <v>27</v>
      </c>
      <c r="K160" s="5">
        <v>22.2</v>
      </c>
    </row>
    <row r="161" spans="1:12" ht="15" customHeight="1" x14ac:dyDescent="0.25">
      <c r="A161" s="4" t="s">
        <v>18</v>
      </c>
      <c r="B161" s="4" t="s">
        <v>13</v>
      </c>
      <c r="C161" s="44">
        <v>39.06</v>
      </c>
      <c r="D161" s="45"/>
      <c r="E161" s="5">
        <v>34.65</v>
      </c>
      <c r="F161" s="5">
        <v>35.49</v>
      </c>
      <c r="G161" s="5">
        <v>30.87</v>
      </c>
      <c r="H161" s="9">
        <v>32.340000000000003</v>
      </c>
      <c r="I161" s="9">
        <v>25.62</v>
      </c>
      <c r="J161" s="5">
        <v>28.35</v>
      </c>
      <c r="K161" s="5">
        <v>23.31</v>
      </c>
    </row>
    <row r="162" spans="1:12" ht="15" customHeight="1" x14ac:dyDescent="0.25">
      <c r="A162" s="4" t="s">
        <v>18</v>
      </c>
      <c r="B162" s="4" t="s">
        <v>14</v>
      </c>
      <c r="C162" s="44">
        <v>41.58</v>
      </c>
      <c r="D162" s="45"/>
      <c r="E162" s="5">
        <v>37.26</v>
      </c>
      <c r="F162" s="5">
        <v>37.26</v>
      </c>
      <c r="G162" s="5">
        <v>32.94</v>
      </c>
      <c r="H162" s="9">
        <v>34.020000000000003</v>
      </c>
      <c r="I162" s="9">
        <v>27.54</v>
      </c>
      <c r="J162" s="5">
        <v>30.24</v>
      </c>
      <c r="K162" s="5">
        <v>25.38</v>
      </c>
    </row>
    <row r="163" spans="1:12" ht="15" customHeight="1" x14ac:dyDescent="0.25">
      <c r="A163" s="4" t="s">
        <v>18</v>
      </c>
      <c r="B163" s="4" t="s">
        <v>15</v>
      </c>
      <c r="C163" s="44">
        <v>46.2</v>
      </c>
      <c r="D163" s="45"/>
      <c r="E163" s="5">
        <v>41.4</v>
      </c>
      <c r="F163" s="5">
        <v>41.4</v>
      </c>
      <c r="G163" s="5">
        <v>36.6</v>
      </c>
      <c r="H163" s="9">
        <v>37.799999999999997</v>
      </c>
      <c r="I163" s="9">
        <v>30.6</v>
      </c>
      <c r="J163" s="5">
        <v>33.6</v>
      </c>
      <c r="K163" s="5">
        <v>28.2</v>
      </c>
    </row>
    <row r="164" spans="1:12" ht="16.05" customHeight="1" x14ac:dyDescent="0.25">
      <c r="A164" s="4" t="s">
        <v>18</v>
      </c>
      <c r="B164" s="4" t="s">
        <v>16</v>
      </c>
      <c r="C164" s="46" t="s">
        <v>17</v>
      </c>
      <c r="D164" s="47"/>
      <c r="E164" s="7" t="s">
        <v>17</v>
      </c>
      <c r="F164" s="7" t="s">
        <v>17</v>
      </c>
      <c r="G164" s="7" t="s">
        <v>17</v>
      </c>
      <c r="H164" s="9">
        <v>32.340000000000003</v>
      </c>
      <c r="I164" s="9">
        <v>25.62</v>
      </c>
      <c r="J164" s="7" t="s">
        <v>17</v>
      </c>
      <c r="K164" s="7" t="s">
        <v>17</v>
      </c>
    </row>
    <row r="165" spans="1:12" ht="15" customHeight="1" x14ac:dyDescent="0.25">
      <c r="A165" s="4" t="s">
        <v>20</v>
      </c>
      <c r="B165" s="4" t="s">
        <v>12</v>
      </c>
      <c r="C165" s="44">
        <v>35.4</v>
      </c>
      <c r="D165" s="45"/>
      <c r="E165" s="5">
        <v>30.2</v>
      </c>
      <c r="F165" s="5">
        <v>31.8</v>
      </c>
      <c r="G165" s="5">
        <v>26.6</v>
      </c>
      <c r="H165" s="9">
        <v>27.8</v>
      </c>
      <c r="I165" s="9">
        <v>21</v>
      </c>
      <c r="J165" s="5">
        <v>23.6</v>
      </c>
      <c r="K165" s="5">
        <v>18.399999999999999</v>
      </c>
    </row>
    <row r="166" spans="1:12" ht="15" customHeight="1" x14ac:dyDescent="0.25">
      <c r="A166" s="4" t="s">
        <v>20</v>
      </c>
      <c r="B166" s="4" t="s">
        <v>13</v>
      </c>
      <c r="C166" s="44">
        <v>37.17</v>
      </c>
      <c r="D166" s="45"/>
      <c r="E166" s="5">
        <v>31.71</v>
      </c>
      <c r="F166" s="5">
        <v>33.39</v>
      </c>
      <c r="G166" s="5">
        <v>27.93</v>
      </c>
      <c r="H166" s="9">
        <v>29.19</v>
      </c>
      <c r="I166" s="9">
        <v>22.05</v>
      </c>
      <c r="J166" s="5">
        <v>24.78</v>
      </c>
      <c r="K166" s="5">
        <v>19.440000000000001</v>
      </c>
    </row>
    <row r="167" spans="1:12" ht="15" customHeight="1" x14ac:dyDescent="0.25">
      <c r="A167" s="4" t="s">
        <v>20</v>
      </c>
      <c r="B167" s="4" t="s">
        <v>14</v>
      </c>
      <c r="C167" s="44">
        <v>39.6</v>
      </c>
      <c r="D167" s="45"/>
      <c r="E167" s="5">
        <v>34.56</v>
      </c>
      <c r="F167" s="5">
        <v>35.46</v>
      </c>
      <c r="G167" s="5">
        <v>30.06</v>
      </c>
      <c r="H167" s="9">
        <v>30.96</v>
      </c>
      <c r="I167" s="9">
        <v>24.3</v>
      </c>
      <c r="J167" s="5">
        <v>26.82</v>
      </c>
      <c r="K167" s="5">
        <v>21.6</v>
      </c>
    </row>
    <row r="168" spans="1:12" ht="15" customHeight="1" x14ac:dyDescent="0.25">
      <c r="A168" s="4" t="s">
        <v>20</v>
      </c>
      <c r="B168" s="4" t="s">
        <v>15</v>
      </c>
      <c r="C168" s="44">
        <v>44</v>
      </c>
      <c r="D168" s="45"/>
      <c r="E168" s="5">
        <v>38.4</v>
      </c>
      <c r="F168" s="5">
        <v>39.4</v>
      </c>
      <c r="G168" s="5">
        <v>33.4</v>
      </c>
      <c r="H168" s="9">
        <v>34.4</v>
      </c>
      <c r="I168" s="9">
        <v>27</v>
      </c>
      <c r="J168" s="5">
        <v>29.8</v>
      </c>
      <c r="K168" s="5">
        <v>24</v>
      </c>
    </row>
    <row r="169" spans="1:12" ht="16.05" customHeight="1" x14ac:dyDescent="0.25">
      <c r="A169" s="4" t="s">
        <v>20</v>
      </c>
      <c r="B169" s="4" t="s">
        <v>16</v>
      </c>
      <c r="C169" s="46" t="s">
        <v>17</v>
      </c>
      <c r="D169" s="47"/>
      <c r="E169" s="7" t="s">
        <v>17</v>
      </c>
      <c r="F169" s="7" t="s">
        <v>17</v>
      </c>
      <c r="G169" s="7" t="s">
        <v>17</v>
      </c>
      <c r="H169" s="9">
        <v>29.19</v>
      </c>
      <c r="I169" s="9">
        <v>22.05</v>
      </c>
      <c r="J169" s="7" t="s">
        <v>17</v>
      </c>
      <c r="K169" s="7" t="s">
        <v>17</v>
      </c>
    </row>
    <row r="170" spans="1:12" ht="16.2" customHeight="1" x14ac:dyDescent="0.25">
      <c r="A170" s="4" t="s">
        <v>21</v>
      </c>
      <c r="B170" s="4" t="s">
        <v>22</v>
      </c>
      <c r="C170" s="44">
        <v>15</v>
      </c>
      <c r="D170" s="45"/>
      <c r="E170" s="5">
        <v>11.5</v>
      </c>
      <c r="F170" s="5">
        <v>14</v>
      </c>
      <c r="G170" s="5">
        <v>11</v>
      </c>
      <c r="H170" s="9">
        <v>12</v>
      </c>
      <c r="I170" s="9">
        <v>8.5</v>
      </c>
      <c r="J170" s="5">
        <v>12</v>
      </c>
      <c r="K170" s="5">
        <v>7.96</v>
      </c>
    </row>
    <row r="171" spans="1:12" ht="88.05" customHeight="1" x14ac:dyDescent="0.25">
      <c r="A171" s="41" t="s">
        <v>23</v>
      </c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</row>
    <row r="172" spans="1:12" ht="17.25" customHeight="1" x14ac:dyDescent="0.25">
      <c r="A172" s="35" t="s">
        <v>32</v>
      </c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</row>
    <row r="173" spans="1:12" ht="67.5" customHeight="1" x14ac:dyDescent="0.25">
      <c r="A173" s="1" t="s">
        <v>1</v>
      </c>
      <c r="B173" s="10" t="s">
        <v>2</v>
      </c>
      <c r="C173" s="42" t="s">
        <v>3</v>
      </c>
      <c r="D173" s="43"/>
      <c r="E173" s="3" t="s">
        <v>4</v>
      </c>
      <c r="F173" s="3" t="s">
        <v>5</v>
      </c>
      <c r="G173" s="3" t="s">
        <v>6</v>
      </c>
      <c r="H173" s="3" t="s">
        <v>7</v>
      </c>
      <c r="I173" s="3" t="s">
        <v>8</v>
      </c>
      <c r="J173" s="3" t="s">
        <v>9</v>
      </c>
      <c r="K173" s="3" t="s">
        <v>10</v>
      </c>
    </row>
    <row r="174" spans="1:12" ht="15" customHeight="1" x14ac:dyDescent="0.25">
      <c r="A174" s="4" t="s">
        <v>11</v>
      </c>
      <c r="B174" s="4" t="s">
        <v>12</v>
      </c>
      <c r="C174" s="44">
        <v>31</v>
      </c>
      <c r="D174" s="45"/>
      <c r="E174" s="5">
        <v>27.4</v>
      </c>
      <c r="F174" s="5">
        <v>27.6</v>
      </c>
      <c r="G174" s="5">
        <v>24.2</v>
      </c>
      <c r="H174" s="9">
        <v>24.8</v>
      </c>
      <c r="I174" s="9">
        <v>18.8</v>
      </c>
      <c r="J174" s="5">
        <v>23.2</v>
      </c>
      <c r="K174" s="5">
        <v>17</v>
      </c>
    </row>
    <row r="175" spans="1:12" ht="15" customHeight="1" x14ac:dyDescent="0.25">
      <c r="A175" s="4" t="s">
        <v>11</v>
      </c>
      <c r="B175" s="4" t="s">
        <v>13</v>
      </c>
      <c r="C175" s="44">
        <v>32.549999999999997</v>
      </c>
      <c r="D175" s="45"/>
      <c r="E175" s="5">
        <v>28.77</v>
      </c>
      <c r="F175" s="5">
        <v>28.98</v>
      </c>
      <c r="G175" s="5">
        <v>25.41</v>
      </c>
      <c r="H175" s="9">
        <v>26.04</v>
      </c>
      <c r="I175" s="9">
        <v>19.739999999999998</v>
      </c>
      <c r="J175" s="5">
        <v>24.36</v>
      </c>
      <c r="K175" s="5">
        <v>17.850000000000001</v>
      </c>
    </row>
    <row r="176" spans="1:12" ht="15" customHeight="1" x14ac:dyDescent="0.25">
      <c r="A176" s="4" t="s">
        <v>11</v>
      </c>
      <c r="B176" s="4" t="s">
        <v>14</v>
      </c>
      <c r="C176" s="44">
        <v>33.479999999999997</v>
      </c>
      <c r="D176" s="45"/>
      <c r="E176" s="5">
        <v>29.88</v>
      </c>
      <c r="F176" s="5">
        <v>29.7</v>
      </c>
      <c r="G176" s="5">
        <v>26.46</v>
      </c>
      <c r="H176" s="9">
        <v>26.64</v>
      </c>
      <c r="I176" s="9">
        <v>20.7</v>
      </c>
      <c r="J176" s="5">
        <v>25.2</v>
      </c>
      <c r="K176" s="5">
        <v>19.079999999999998</v>
      </c>
    </row>
    <row r="177" spans="1:12" ht="15" customHeight="1" x14ac:dyDescent="0.25">
      <c r="A177" s="4" t="s">
        <v>11</v>
      </c>
      <c r="B177" s="4" t="s">
        <v>15</v>
      </c>
      <c r="C177" s="44">
        <v>37.200000000000003</v>
      </c>
      <c r="D177" s="45"/>
      <c r="E177" s="5">
        <v>33.200000000000003</v>
      </c>
      <c r="F177" s="5">
        <v>33</v>
      </c>
      <c r="G177" s="5">
        <v>29.4</v>
      </c>
      <c r="H177" s="9">
        <v>29.6</v>
      </c>
      <c r="I177" s="9">
        <v>23</v>
      </c>
      <c r="J177" s="5">
        <v>28</v>
      </c>
      <c r="K177" s="5">
        <v>21.2</v>
      </c>
    </row>
    <row r="178" spans="1:12" ht="16.05" customHeight="1" x14ac:dyDescent="0.25">
      <c r="A178" s="4" t="s">
        <v>11</v>
      </c>
      <c r="B178" s="4" t="s">
        <v>16</v>
      </c>
      <c r="C178" s="46" t="s">
        <v>17</v>
      </c>
      <c r="D178" s="47"/>
      <c r="E178" s="7" t="s">
        <v>17</v>
      </c>
      <c r="F178" s="7" t="s">
        <v>17</v>
      </c>
      <c r="G178" s="7" t="s">
        <v>17</v>
      </c>
      <c r="H178" s="9">
        <v>26.04</v>
      </c>
      <c r="I178" s="9">
        <v>19.739999999999998</v>
      </c>
      <c r="J178" s="7" t="s">
        <v>17</v>
      </c>
      <c r="K178" s="7" t="s">
        <v>17</v>
      </c>
    </row>
    <row r="179" spans="1:12" ht="15" customHeight="1" x14ac:dyDescent="0.25">
      <c r="A179" s="4" t="s">
        <v>18</v>
      </c>
      <c r="B179" s="4" t="s">
        <v>12</v>
      </c>
      <c r="C179" s="44">
        <v>27.2</v>
      </c>
      <c r="D179" s="45"/>
      <c r="E179" s="5">
        <v>24.2</v>
      </c>
      <c r="F179" s="5">
        <v>24.8</v>
      </c>
      <c r="G179" s="5">
        <v>21.8</v>
      </c>
      <c r="H179" s="9">
        <v>22.8</v>
      </c>
      <c r="I179" s="9">
        <v>18.600000000000001</v>
      </c>
      <c r="J179" s="5">
        <v>20.2</v>
      </c>
      <c r="K179" s="5">
        <v>17</v>
      </c>
    </row>
    <row r="180" spans="1:12" ht="15" customHeight="1" x14ac:dyDescent="0.25">
      <c r="A180" s="4" t="s">
        <v>18</v>
      </c>
      <c r="B180" s="4" t="s">
        <v>13</v>
      </c>
      <c r="C180" s="44">
        <v>28.56</v>
      </c>
      <c r="D180" s="45"/>
      <c r="E180" s="5">
        <v>25.41</v>
      </c>
      <c r="F180" s="5">
        <v>26.04</v>
      </c>
      <c r="G180" s="5">
        <v>22.89</v>
      </c>
      <c r="H180" s="9">
        <v>23.94</v>
      </c>
      <c r="I180" s="9">
        <v>19.53</v>
      </c>
      <c r="J180" s="5">
        <v>21.21</v>
      </c>
      <c r="K180" s="5">
        <v>17.850000000000001</v>
      </c>
    </row>
    <row r="181" spans="1:12" ht="15" customHeight="1" x14ac:dyDescent="0.25">
      <c r="A181" s="4" t="s">
        <v>18</v>
      </c>
      <c r="B181" s="4" t="s">
        <v>14</v>
      </c>
      <c r="C181" s="44">
        <v>29.7</v>
      </c>
      <c r="D181" s="45"/>
      <c r="E181" s="5">
        <v>26.82</v>
      </c>
      <c r="F181" s="5">
        <v>27</v>
      </c>
      <c r="G181" s="5">
        <v>24.12</v>
      </c>
      <c r="H181" s="9">
        <v>24.66</v>
      </c>
      <c r="I181" s="9">
        <v>20.52</v>
      </c>
      <c r="J181" s="5">
        <v>22.14</v>
      </c>
      <c r="K181" s="5">
        <v>19.079999999999998</v>
      </c>
    </row>
    <row r="182" spans="1:12" ht="15" customHeight="1" x14ac:dyDescent="0.25">
      <c r="A182" s="4" t="s">
        <v>18</v>
      </c>
      <c r="B182" s="4" t="s">
        <v>15</v>
      </c>
      <c r="C182" s="44">
        <v>33</v>
      </c>
      <c r="D182" s="45"/>
      <c r="E182" s="5">
        <v>29.8</v>
      </c>
      <c r="F182" s="5">
        <v>30</v>
      </c>
      <c r="G182" s="5">
        <v>26.8</v>
      </c>
      <c r="H182" s="9">
        <v>27.4</v>
      </c>
      <c r="I182" s="9">
        <v>22.8</v>
      </c>
      <c r="J182" s="5">
        <v>24.6</v>
      </c>
      <c r="K182" s="5">
        <v>21.2</v>
      </c>
    </row>
    <row r="183" spans="1:12" ht="16.05" customHeight="1" x14ac:dyDescent="0.25">
      <c r="A183" s="4" t="s">
        <v>18</v>
      </c>
      <c r="B183" s="4" t="s">
        <v>16</v>
      </c>
      <c r="C183" s="46" t="s">
        <v>17</v>
      </c>
      <c r="D183" s="47"/>
      <c r="E183" s="7" t="s">
        <v>17</v>
      </c>
      <c r="F183" s="7" t="s">
        <v>17</v>
      </c>
      <c r="G183" s="7" t="s">
        <v>17</v>
      </c>
      <c r="H183" s="9">
        <v>23.94</v>
      </c>
      <c r="I183" s="9">
        <v>19.53</v>
      </c>
      <c r="J183" s="7" t="s">
        <v>17</v>
      </c>
      <c r="K183" s="7" t="s">
        <v>17</v>
      </c>
    </row>
    <row r="184" spans="1:12" ht="15" customHeight="1" x14ac:dyDescent="0.25">
      <c r="A184" s="4" t="s">
        <v>20</v>
      </c>
      <c r="B184" s="4" t="s">
        <v>12</v>
      </c>
      <c r="C184" s="44">
        <v>25.8</v>
      </c>
      <c r="D184" s="45"/>
      <c r="E184" s="5">
        <v>22.4</v>
      </c>
      <c r="F184" s="5">
        <v>23.6</v>
      </c>
      <c r="G184" s="5">
        <v>20</v>
      </c>
      <c r="H184" s="9">
        <v>20.8</v>
      </c>
      <c r="I184" s="9">
        <v>16.2</v>
      </c>
      <c r="J184" s="5">
        <v>18</v>
      </c>
      <c r="K184" s="5">
        <v>14.4</v>
      </c>
    </row>
    <row r="185" spans="1:12" ht="15" customHeight="1" x14ac:dyDescent="0.25">
      <c r="A185" s="4" t="s">
        <v>20</v>
      </c>
      <c r="B185" s="4" t="s">
        <v>13</v>
      </c>
      <c r="C185" s="44">
        <v>27.09</v>
      </c>
      <c r="D185" s="45"/>
      <c r="E185" s="5">
        <v>23.52</v>
      </c>
      <c r="F185" s="5">
        <v>24.78</v>
      </c>
      <c r="G185" s="5">
        <v>21</v>
      </c>
      <c r="H185" s="9">
        <v>21.84</v>
      </c>
      <c r="I185" s="9">
        <v>17.010000000000002</v>
      </c>
      <c r="J185" s="5">
        <v>18.899999999999999</v>
      </c>
      <c r="K185" s="5">
        <v>15.12</v>
      </c>
    </row>
    <row r="186" spans="1:12" ht="15" customHeight="1" x14ac:dyDescent="0.25">
      <c r="A186" s="4" t="s">
        <v>20</v>
      </c>
      <c r="B186" s="4" t="s">
        <v>14</v>
      </c>
      <c r="C186" s="44">
        <v>28.44</v>
      </c>
      <c r="D186" s="45"/>
      <c r="E186" s="5">
        <v>25.02</v>
      </c>
      <c r="F186" s="5">
        <v>25.74</v>
      </c>
      <c r="G186" s="5">
        <v>22.14</v>
      </c>
      <c r="H186" s="9">
        <v>22.68</v>
      </c>
      <c r="I186" s="9">
        <v>18.18</v>
      </c>
      <c r="J186" s="5">
        <v>19.98</v>
      </c>
      <c r="K186" s="5">
        <v>16.38</v>
      </c>
    </row>
    <row r="187" spans="1:12" ht="15" customHeight="1" x14ac:dyDescent="0.25">
      <c r="A187" s="4" t="s">
        <v>20</v>
      </c>
      <c r="B187" s="4" t="s">
        <v>15</v>
      </c>
      <c r="C187" s="44">
        <v>31.6</v>
      </c>
      <c r="D187" s="45"/>
      <c r="E187" s="5">
        <v>27.8</v>
      </c>
      <c r="F187" s="5">
        <v>28.6</v>
      </c>
      <c r="G187" s="5">
        <v>24.6</v>
      </c>
      <c r="H187" s="9">
        <v>25.2</v>
      </c>
      <c r="I187" s="9">
        <v>20.2</v>
      </c>
      <c r="J187" s="5">
        <v>22.2</v>
      </c>
      <c r="K187" s="5">
        <v>18.2</v>
      </c>
    </row>
    <row r="188" spans="1:12" ht="16.05" customHeight="1" x14ac:dyDescent="0.25">
      <c r="A188" s="4" t="s">
        <v>20</v>
      </c>
      <c r="B188" s="4" t="s">
        <v>16</v>
      </c>
      <c r="C188" s="46" t="s">
        <v>17</v>
      </c>
      <c r="D188" s="47"/>
      <c r="E188" s="7" t="s">
        <v>17</v>
      </c>
      <c r="F188" s="7" t="s">
        <v>17</v>
      </c>
      <c r="G188" s="7" t="s">
        <v>17</v>
      </c>
      <c r="H188" s="9">
        <v>21.84</v>
      </c>
      <c r="I188" s="9">
        <v>17.010000000000002</v>
      </c>
      <c r="J188" s="7" t="s">
        <v>17</v>
      </c>
      <c r="K188" s="7" t="s">
        <v>17</v>
      </c>
    </row>
    <row r="189" spans="1:12" ht="16.2" customHeight="1" x14ac:dyDescent="0.25">
      <c r="A189" s="4" t="s">
        <v>21</v>
      </c>
      <c r="B189" s="4" t="s">
        <v>22</v>
      </c>
      <c r="C189" s="44">
        <v>8</v>
      </c>
      <c r="D189" s="45"/>
      <c r="E189" s="5">
        <v>8</v>
      </c>
      <c r="F189" s="5">
        <v>8</v>
      </c>
      <c r="G189" s="5">
        <v>8</v>
      </c>
      <c r="H189" s="9">
        <v>8</v>
      </c>
      <c r="I189" s="9">
        <v>8</v>
      </c>
      <c r="J189" s="5">
        <v>8</v>
      </c>
      <c r="K189" s="5">
        <v>8</v>
      </c>
    </row>
    <row r="190" spans="1:12" ht="88.05" customHeight="1" x14ac:dyDescent="0.25">
      <c r="A190" s="41" t="s">
        <v>23</v>
      </c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</row>
    <row r="191" spans="1:12" ht="17.25" customHeight="1" x14ac:dyDescent="0.25">
      <c r="A191" s="35" t="s">
        <v>33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</row>
    <row r="192" spans="1:12" ht="67.5" customHeight="1" x14ac:dyDescent="0.25">
      <c r="A192" s="1" t="s">
        <v>1</v>
      </c>
      <c r="B192" s="10" t="s">
        <v>2</v>
      </c>
      <c r="C192" s="42" t="s">
        <v>3</v>
      </c>
      <c r="D192" s="43"/>
      <c r="E192" s="3" t="s">
        <v>4</v>
      </c>
      <c r="F192" s="3" t="s">
        <v>5</v>
      </c>
      <c r="G192" s="3" t="s">
        <v>6</v>
      </c>
      <c r="H192" s="3" t="s">
        <v>7</v>
      </c>
      <c r="I192" s="3" t="s">
        <v>8</v>
      </c>
      <c r="J192" s="3" t="s">
        <v>9</v>
      </c>
      <c r="K192" s="3" t="s">
        <v>10</v>
      </c>
    </row>
    <row r="193" spans="1:11" ht="15" customHeight="1" x14ac:dyDescent="0.25">
      <c r="A193" s="4" t="s">
        <v>11</v>
      </c>
      <c r="B193" s="4" t="s">
        <v>12</v>
      </c>
      <c r="C193" s="44">
        <v>28.6</v>
      </c>
      <c r="D193" s="45"/>
      <c r="E193" s="5">
        <v>26</v>
      </c>
      <c r="F193" s="5">
        <v>26</v>
      </c>
      <c r="G193" s="5">
        <v>23.6</v>
      </c>
      <c r="H193" s="9">
        <v>24</v>
      </c>
      <c r="I193" s="9">
        <v>19.2</v>
      </c>
      <c r="J193" s="5">
        <v>22.8</v>
      </c>
      <c r="K193" s="5">
        <v>17.8</v>
      </c>
    </row>
    <row r="194" spans="1:11" ht="15" customHeight="1" x14ac:dyDescent="0.25">
      <c r="A194" s="4" t="s">
        <v>11</v>
      </c>
      <c r="B194" s="4" t="s">
        <v>13</v>
      </c>
      <c r="C194" s="44">
        <v>30.03</v>
      </c>
      <c r="D194" s="45"/>
      <c r="E194" s="5">
        <v>27.3</v>
      </c>
      <c r="F194" s="5">
        <v>27.3</v>
      </c>
      <c r="G194" s="5">
        <v>24.78</v>
      </c>
      <c r="H194" s="9">
        <v>25.2</v>
      </c>
      <c r="I194" s="9">
        <v>20.16</v>
      </c>
      <c r="J194" s="5">
        <v>23.94</v>
      </c>
      <c r="K194" s="5">
        <v>18.690000000000001</v>
      </c>
    </row>
    <row r="195" spans="1:11" ht="15" customHeight="1" x14ac:dyDescent="0.25">
      <c r="A195" s="4" t="s">
        <v>11</v>
      </c>
      <c r="B195" s="4" t="s">
        <v>14</v>
      </c>
      <c r="C195" s="44">
        <v>30.61</v>
      </c>
      <c r="D195" s="45"/>
      <c r="E195" s="5">
        <v>27.82</v>
      </c>
      <c r="F195" s="5">
        <v>27.82</v>
      </c>
      <c r="G195" s="5">
        <v>25.26</v>
      </c>
      <c r="H195" s="9">
        <v>25.68</v>
      </c>
      <c r="I195" s="9">
        <v>20.55</v>
      </c>
      <c r="J195" s="5">
        <v>24.4</v>
      </c>
      <c r="K195" s="5">
        <v>19.05</v>
      </c>
    </row>
    <row r="196" spans="1:11" ht="15" customHeight="1" x14ac:dyDescent="0.25">
      <c r="A196" s="4" t="s">
        <v>11</v>
      </c>
      <c r="B196" s="4" t="s">
        <v>15</v>
      </c>
      <c r="C196" s="44">
        <v>33.4</v>
      </c>
      <c r="D196" s="45"/>
      <c r="E196" s="5">
        <v>30.4</v>
      </c>
      <c r="F196" s="5">
        <v>30.2</v>
      </c>
      <c r="G196" s="5">
        <v>27.4</v>
      </c>
      <c r="H196" s="9">
        <v>27.6</v>
      </c>
      <c r="I196" s="9">
        <v>22.6</v>
      </c>
      <c r="J196" s="5">
        <v>26.4</v>
      </c>
      <c r="K196" s="5">
        <v>21</v>
      </c>
    </row>
    <row r="197" spans="1:11" ht="16.05" customHeight="1" x14ac:dyDescent="0.25">
      <c r="A197" s="4" t="s">
        <v>11</v>
      </c>
      <c r="B197" s="4" t="s">
        <v>16</v>
      </c>
      <c r="C197" s="48" t="s">
        <v>19</v>
      </c>
      <c r="D197" s="49"/>
      <c r="E197" s="7" t="s">
        <v>17</v>
      </c>
      <c r="F197" s="7" t="s">
        <v>17</v>
      </c>
      <c r="G197" s="7" t="s">
        <v>17</v>
      </c>
      <c r="H197" s="9">
        <v>25.2</v>
      </c>
      <c r="I197" s="9">
        <v>20.16</v>
      </c>
      <c r="J197" s="7" t="s">
        <v>17</v>
      </c>
      <c r="K197" s="7" t="s">
        <v>17</v>
      </c>
    </row>
    <row r="198" spans="1:11" ht="15" customHeight="1" x14ac:dyDescent="0.25">
      <c r="A198" s="4" t="s">
        <v>18</v>
      </c>
      <c r="B198" s="4" t="s">
        <v>12</v>
      </c>
      <c r="C198" s="44">
        <v>25.8</v>
      </c>
      <c r="D198" s="45"/>
      <c r="E198" s="5">
        <v>23.6</v>
      </c>
      <c r="F198" s="5">
        <v>24</v>
      </c>
      <c r="G198" s="5">
        <v>21.6</v>
      </c>
      <c r="H198" s="9">
        <v>22.4</v>
      </c>
      <c r="I198" s="9">
        <v>19</v>
      </c>
      <c r="J198" s="5">
        <v>20.399999999999999</v>
      </c>
      <c r="K198" s="5">
        <v>17.8</v>
      </c>
    </row>
    <row r="199" spans="1:11" ht="15" customHeight="1" x14ac:dyDescent="0.25">
      <c r="A199" s="4" t="s">
        <v>18</v>
      </c>
      <c r="B199" s="4" t="s">
        <v>13</v>
      </c>
      <c r="C199" s="44">
        <v>27.09</v>
      </c>
      <c r="D199" s="45"/>
      <c r="E199" s="5">
        <v>24.78</v>
      </c>
      <c r="F199" s="5">
        <v>25.2</v>
      </c>
      <c r="G199" s="5">
        <v>22.68</v>
      </c>
      <c r="H199" s="9">
        <v>23.52</v>
      </c>
      <c r="I199" s="9">
        <v>19.95</v>
      </c>
      <c r="J199" s="5">
        <v>21.42</v>
      </c>
      <c r="K199" s="5">
        <v>18.690000000000001</v>
      </c>
    </row>
    <row r="200" spans="1:11" ht="15" customHeight="1" x14ac:dyDescent="0.25">
      <c r="A200" s="4" t="s">
        <v>18</v>
      </c>
      <c r="B200" s="4" t="s">
        <v>14</v>
      </c>
      <c r="C200" s="44">
        <v>27.61</v>
      </c>
      <c r="D200" s="45"/>
      <c r="E200" s="5">
        <v>25.26</v>
      </c>
      <c r="F200" s="5">
        <v>25.68</v>
      </c>
      <c r="G200" s="5">
        <v>23.12</v>
      </c>
      <c r="H200" s="9">
        <v>24</v>
      </c>
      <c r="I200" s="9">
        <v>20.350000000000001</v>
      </c>
      <c r="J200" s="5">
        <v>21.85</v>
      </c>
      <c r="K200" s="5">
        <v>19.07</v>
      </c>
    </row>
    <row r="201" spans="1:11" ht="15" customHeight="1" x14ac:dyDescent="0.25">
      <c r="A201" s="4" t="s">
        <v>18</v>
      </c>
      <c r="B201" s="4" t="s">
        <v>15</v>
      </c>
      <c r="C201" s="44">
        <v>30.2</v>
      </c>
      <c r="D201" s="45"/>
      <c r="E201" s="5">
        <v>27.8</v>
      </c>
      <c r="F201" s="5">
        <v>27.8</v>
      </c>
      <c r="G201" s="5">
        <v>25.4</v>
      </c>
      <c r="H201" s="9">
        <v>26</v>
      </c>
      <c r="I201" s="9">
        <v>22.4</v>
      </c>
      <c r="J201" s="5">
        <v>23.8</v>
      </c>
      <c r="K201" s="5">
        <v>21</v>
      </c>
    </row>
    <row r="202" spans="1:11" ht="16.05" customHeight="1" x14ac:dyDescent="0.25">
      <c r="A202" s="4" t="s">
        <v>18</v>
      </c>
      <c r="B202" s="4" t="s">
        <v>16</v>
      </c>
      <c r="C202" s="46" t="s">
        <v>17</v>
      </c>
      <c r="D202" s="47"/>
      <c r="E202" s="7" t="s">
        <v>17</v>
      </c>
      <c r="F202" s="7" t="s">
        <v>17</v>
      </c>
      <c r="G202" s="7" t="s">
        <v>17</v>
      </c>
      <c r="H202" s="9">
        <v>23.52</v>
      </c>
      <c r="I202" s="9">
        <v>19.95</v>
      </c>
      <c r="J202" s="7" t="s">
        <v>17</v>
      </c>
      <c r="K202" s="7" t="s">
        <v>17</v>
      </c>
    </row>
    <row r="203" spans="1:11" ht="15" customHeight="1" x14ac:dyDescent="0.25">
      <c r="A203" s="4" t="s">
        <v>20</v>
      </c>
      <c r="B203" s="4" t="s">
        <v>12</v>
      </c>
      <c r="C203" s="44">
        <v>24.8</v>
      </c>
      <c r="D203" s="45"/>
      <c r="E203" s="5">
        <v>22.2</v>
      </c>
      <c r="F203" s="5">
        <v>23</v>
      </c>
      <c r="G203" s="5">
        <v>20.2</v>
      </c>
      <c r="H203" s="9">
        <v>20.8</v>
      </c>
      <c r="I203" s="9">
        <v>17.2</v>
      </c>
      <c r="J203" s="5">
        <v>18.600000000000001</v>
      </c>
      <c r="K203" s="5">
        <v>15.8</v>
      </c>
    </row>
    <row r="204" spans="1:11" ht="15" customHeight="1" x14ac:dyDescent="0.25">
      <c r="A204" s="4" t="s">
        <v>20</v>
      </c>
      <c r="B204" s="4" t="s">
        <v>13</v>
      </c>
      <c r="C204" s="44">
        <v>26.04</v>
      </c>
      <c r="D204" s="45"/>
      <c r="E204" s="5">
        <v>23.31</v>
      </c>
      <c r="F204" s="5">
        <v>24.15</v>
      </c>
      <c r="G204" s="5">
        <v>21.21</v>
      </c>
      <c r="H204" s="9">
        <v>21.84</v>
      </c>
      <c r="I204" s="9">
        <v>18.059999999999999</v>
      </c>
      <c r="J204" s="5">
        <v>19.53</v>
      </c>
      <c r="K204" s="5">
        <v>16.59</v>
      </c>
    </row>
    <row r="205" spans="1:11" ht="15" customHeight="1" x14ac:dyDescent="0.25">
      <c r="A205" s="4" t="s">
        <v>20</v>
      </c>
      <c r="B205" s="4" t="s">
        <v>14</v>
      </c>
      <c r="C205" s="44">
        <v>26.57</v>
      </c>
      <c r="D205" s="45"/>
      <c r="E205" s="5">
        <v>23.78</v>
      </c>
      <c r="F205" s="5">
        <v>24.64</v>
      </c>
      <c r="G205" s="5">
        <v>21.64</v>
      </c>
      <c r="H205" s="9">
        <v>22.28</v>
      </c>
      <c r="I205" s="9">
        <v>18.43</v>
      </c>
      <c r="J205" s="5">
        <v>19.93</v>
      </c>
      <c r="K205" s="5">
        <v>16.93</v>
      </c>
    </row>
    <row r="206" spans="1:11" ht="15" customHeight="1" x14ac:dyDescent="0.25">
      <c r="A206" s="4" t="s">
        <v>20</v>
      </c>
      <c r="B206" s="4" t="s">
        <v>15</v>
      </c>
      <c r="C206" s="44">
        <v>29.2</v>
      </c>
      <c r="D206" s="45"/>
      <c r="E206" s="5">
        <v>26.2</v>
      </c>
      <c r="F206" s="5">
        <v>26.8</v>
      </c>
      <c r="G206" s="5">
        <v>23.8</v>
      </c>
      <c r="H206" s="9">
        <v>24.2</v>
      </c>
      <c r="I206" s="9">
        <v>20.399999999999999</v>
      </c>
      <c r="J206" s="5">
        <v>21.8</v>
      </c>
      <c r="K206" s="5">
        <v>18.8</v>
      </c>
    </row>
    <row r="207" spans="1:11" ht="16.05" customHeight="1" x14ac:dyDescent="0.25">
      <c r="A207" s="4" t="s">
        <v>20</v>
      </c>
      <c r="B207" s="4" t="s">
        <v>16</v>
      </c>
      <c r="C207" s="46" t="s">
        <v>17</v>
      </c>
      <c r="D207" s="47"/>
      <c r="E207" s="7" t="s">
        <v>17</v>
      </c>
      <c r="F207" s="7" t="s">
        <v>17</v>
      </c>
      <c r="G207" s="7" t="s">
        <v>17</v>
      </c>
      <c r="H207" s="9">
        <v>21.84</v>
      </c>
      <c r="I207" s="9">
        <v>18.059999999999999</v>
      </c>
      <c r="J207" s="7" t="s">
        <v>17</v>
      </c>
      <c r="K207" s="7" t="s">
        <v>17</v>
      </c>
    </row>
    <row r="208" spans="1:11" ht="16.2" customHeight="1" x14ac:dyDescent="0.25">
      <c r="A208" s="4" t="s">
        <v>21</v>
      </c>
      <c r="B208" s="4" t="s">
        <v>22</v>
      </c>
      <c r="C208" s="44">
        <v>11.37</v>
      </c>
      <c r="D208" s="45"/>
      <c r="E208" s="5">
        <v>11.37</v>
      </c>
      <c r="F208" s="5">
        <v>11.23</v>
      </c>
      <c r="G208" s="5">
        <v>11.23</v>
      </c>
      <c r="H208" s="9">
        <v>11.23</v>
      </c>
      <c r="I208" s="9">
        <v>9.15</v>
      </c>
      <c r="J208" s="5">
        <v>10.3</v>
      </c>
      <c r="K208" s="5">
        <v>8.3699999999999992</v>
      </c>
    </row>
    <row r="209" spans="1:12" ht="88.05" customHeight="1" x14ac:dyDescent="0.25">
      <c r="A209" s="41" t="s">
        <v>23</v>
      </c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</row>
    <row r="210" spans="1:12" ht="17.25" customHeight="1" x14ac:dyDescent="0.25">
      <c r="A210" s="35" t="s">
        <v>34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</row>
    <row r="211" spans="1:12" ht="67.5" customHeight="1" x14ac:dyDescent="0.25">
      <c r="A211" s="1" t="s">
        <v>1</v>
      </c>
      <c r="B211" s="10" t="s">
        <v>2</v>
      </c>
      <c r="C211" s="42" t="s">
        <v>3</v>
      </c>
      <c r="D211" s="43"/>
      <c r="E211" s="3" t="s">
        <v>4</v>
      </c>
      <c r="F211" s="3" t="s">
        <v>5</v>
      </c>
      <c r="G211" s="3" t="s">
        <v>6</v>
      </c>
      <c r="H211" s="3" t="s">
        <v>7</v>
      </c>
      <c r="I211" s="3" t="s">
        <v>8</v>
      </c>
      <c r="J211" s="3" t="s">
        <v>9</v>
      </c>
      <c r="K211" s="3" t="s">
        <v>10</v>
      </c>
    </row>
    <row r="212" spans="1:12" ht="15" customHeight="1" x14ac:dyDescent="0.25">
      <c r="A212" s="4" t="s">
        <v>11</v>
      </c>
      <c r="B212" s="4" t="s">
        <v>12</v>
      </c>
      <c r="C212" s="44">
        <v>30</v>
      </c>
      <c r="D212" s="45"/>
      <c r="E212" s="5">
        <v>27.2</v>
      </c>
      <c r="F212" s="5">
        <v>27.4</v>
      </c>
      <c r="G212" s="5">
        <v>24.6</v>
      </c>
      <c r="H212" s="9">
        <v>25</v>
      </c>
      <c r="I212" s="9">
        <v>20</v>
      </c>
      <c r="J212" s="5">
        <v>23.8</v>
      </c>
      <c r="K212" s="5">
        <v>18.600000000000001</v>
      </c>
    </row>
    <row r="213" spans="1:12" ht="15" customHeight="1" x14ac:dyDescent="0.25">
      <c r="A213" s="4" t="s">
        <v>11</v>
      </c>
      <c r="B213" s="4" t="s">
        <v>13</v>
      </c>
      <c r="C213" s="44">
        <v>31.5</v>
      </c>
      <c r="D213" s="45"/>
      <c r="E213" s="5">
        <v>28.56</v>
      </c>
      <c r="F213" s="5">
        <v>28.77</v>
      </c>
      <c r="G213" s="5">
        <v>25.83</v>
      </c>
      <c r="H213" s="9">
        <v>26.25</v>
      </c>
      <c r="I213" s="9">
        <v>21</v>
      </c>
      <c r="J213" s="5">
        <v>24.99</v>
      </c>
      <c r="K213" s="5">
        <v>19.53</v>
      </c>
    </row>
    <row r="214" spans="1:12" ht="15" customHeight="1" x14ac:dyDescent="0.25">
      <c r="A214" s="4" t="s">
        <v>11</v>
      </c>
      <c r="B214" s="4" t="s">
        <v>14</v>
      </c>
      <c r="C214" s="44">
        <v>32.130000000000003</v>
      </c>
      <c r="D214" s="45"/>
      <c r="E214" s="5">
        <v>29.14</v>
      </c>
      <c r="F214" s="5">
        <v>29.35</v>
      </c>
      <c r="G214" s="5">
        <v>26.35</v>
      </c>
      <c r="H214" s="9">
        <v>26.78</v>
      </c>
      <c r="I214" s="9">
        <v>21.42</v>
      </c>
      <c r="J214" s="5">
        <v>25.49</v>
      </c>
      <c r="K214" s="5">
        <v>19.93</v>
      </c>
    </row>
    <row r="215" spans="1:12" ht="15" customHeight="1" x14ac:dyDescent="0.25">
      <c r="A215" s="4" t="s">
        <v>11</v>
      </c>
      <c r="B215" s="4" t="s">
        <v>15</v>
      </c>
      <c r="C215" s="44">
        <v>35</v>
      </c>
      <c r="D215" s="45"/>
      <c r="E215" s="5">
        <v>32</v>
      </c>
      <c r="F215" s="5">
        <v>31.8</v>
      </c>
      <c r="G215" s="5">
        <v>28.8</v>
      </c>
      <c r="H215" s="9">
        <v>29.06</v>
      </c>
      <c r="I215" s="9">
        <v>23.6</v>
      </c>
      <c r="J215" s="5">
        <v>27.6</v>
      </c>
      <c r="K215" s="5">
        <v>22</v>
      </c>
    </row>
    <row r="216" spans="1:12" ht="16.05" customHeight="1" x14ac:dyDescent="0.25">
      <c r="A216" s="4" t="s">
        <v>11</v>
      </c>
      <c r="B216" s="4" t="s">
        <v>16</v>
      </c>
      <c r="C216" s="46" t="s">
        <v>17</v>
      </c>
      <c r="D216" s="47"/>
      <c r="E216" s="7" t="s">
        <v>17</v>
      </c>
      <c r="F216" s="7" t="s">
        <v>17</v>
      </c>
      <c r="G216" s="7" t="s">
        <v>17</v>
      </c>
      <c r="H216" s="9">
        <v>26.25</v>
      </c>
      <c r="I216" s="9">
        <v>21</v>
      </c>
      <c r="J216" s="7" t="s">
        <v>17</v>
      </c>
      <c r="K216" s="7" t="s">
        <v>17</v>
      </c>
    </row>
    <row r="217" spans="1:12" ht="15" customHeight="1" x14ac:dyDescent="0.25">
      <c r="A217" s="4" t="s">
        <v>18</v>
      </c>
      <c r="B217" s="4" t="s">
        <v>12</v>
      </c>
      <c r="C217" s="44">
        <v>27</v>
      </c>
      <c r="D217" s="45"/>
      <c r="E217" s="5">
        <v>24.6</v>
      </c>
      <c r="F217" s="5">
        <v>25</v>
      </c>
      <c r="G217" s="5">
        <v>22.6</v>
      </c>
      <c r="H217" s="9">
        <v>23.4</v>
      </c>
      <c r="I217" s="9">
        <v>19.8</v>
      </c>
      <c r="J217" s="5">
        <v>21.2</v>
      </c>
      <c r="K217" s="5">
        <v>18.600000000000001</v>
      </c>
    </row>
    <row r="218" spans="1:12" ht="15" customHeight="1" x14ac:dyDescent="0.25">
      <c r="A218" s="4" t="s">
        <v>18</v>
      </c>
      <c r="B218" s="4" t="s">
        <v>13</v>
      </c>
      <c r="C218" s="44">
        <v>28.35</v>
      </c>
      <c r="D218" s="45"/>
      <c r="E218" s="5">
        <v>25.83</v>
      </c>
      <c r="F218" s="5">
        <v>26.25</v>
      </c>
      <c r="G218" s="5">
        <v>23.73</v>
      </c>
      <c r="H218" s="9">
        <v>24.57</v>
      </c>
      <c r="I218" s="9">
        <v>20.79</v>
      </c>
      <c r="J218" s="5">
        <v>22.26</v>
      </c>
      <c r="K218" s="5">
        <v>19.53</v>
      </c>
    </row>
    <row r="219" spans="1:12" ht="15" customHeight="1" x14ac:dyDescent="0.25">
      <c r="A219" s="4" t="s">
        <v>18</v>
      </c>
      <c r="B219" s="4" t="s">
        <v>14</v>
      </c>
      <c r="C219" s="44">
        <v>28.92</v>
      </c>
      <c r="D219" s="45"/>
      <c r="E219" s="5">
        <v>26.35</v>
      </c>
      <c r="F219" s="5">
        <v>26.78</v>
      </c>
      <c r="G219" s="5">
        <v>24.21</v>
      </c>
      <c r="H219" s="9">
        <v>25.07</v>
      </c>
      <c r="I219" s="9">
        <v>21.21</v>
      </c>
      <c r="J219" s="5">
        <v>22.71</v>
      </c>
      <c r="K219" s="5">
        <v>19.93</v>
      </c>
    </row>
    <row r="220" spans="1:12" ht="15" customHeight="1" x14ac:dyDescent="0.25">
      <c r="A220" s="4" t="s">
        <v>18</v>
      </c>
      <c r="B220" s="4" t="s">
        <v>15</v>
      </c>
      <c r="C220" s="44">
        <v>31.8</v>
      </c>
      <c r="D220" s="45"/>
      <c r="E220" s="5">
        <v>29.2</v>
      </c>
      <c r="F220" s="5">
        <v>29.2</v>
      </c>
      <c r="G220" s="5">
        <v>26.6</v>
      </c>
      <c r="H220" s="9">
        <v>27.2</v>
      </c>
      <c r="I220" s="9">
        <v>23.4</v>
      </c>
      <c r="J220" s="5">
        <v>25</v>
      </c>
      <c r="K220" s="5">
        <v>22</v>
      </c>
    </row>
    <row r="221" spans="1:12" ht="16.05" customHeight="1" x14ac:dyDescent="0.25">
      <c r="A221" s="4" t="s">
        <v>18</v>
      </c>
      <c r="B221" s="4" t="s">
        <v>16</v>
      </c>
      <c r="C221" s="46" t="s">
        <v>17</v>
      </c>
      <c r="D221" s="47"/>
      <c r="E221" s="7" t="s">
        <v>17</v>
      </c>
      <c r="F221" s="7" t="s">
        <v>17</v>
      </c>
      <c r="G221" s="7" t="s">
        <v>17</v>
      </c>
      <c r="H221" s="9">
        <v>24.57</v>
      </c>
      <c r="I221" s="9">
        <v>20.79</v>
      </c>
      <c r="J221" s="7" t="s">
        <v>17</v>
      </c>
      <c r="K221" s="7" t="s">
        <v>17</v>
      </c>
    </row>
    <row r="222" spans="1:12" ht="15" customHeight="1" x14ac:dyDescent="0.25">
      <c r="A222" s="4" t="s">
        <v>20</v>
      </c>
      <c r="B222" s="4" t="s">
        <v>12</v>
      </c>
      <c r="C222" s="44">
        <v>26</v>
      </c>
      <c r="D222" s="45"/>
      <c r="E222" s="5">
        <v>23</v>
      </c>
      <c r="F222" s="5">
        <v>24</v>
      </c>
      <c r="G222" s="5">
        <v>21</v>
      </c>
      <c r="H222" s="9">
        <v>21.8</v>
      </c>
      <c r="I222" s="9">
        <v>17.8</v>
      </c>
      <c r="J222" s="5">
        <v>19.399999999999999</v>
      </c>
      <c r="K222" s="5">
        <v>16.399999999999999</v>
      </c>
    </row>
    <row r="223" spans="1:12" ht="15" customHeight="1" x14ac:dyDescent="0.25">
      <c r="A223" s="4" t="s">
        <v>20</v>
      </c>
      <c r="B223" s="4" t="s">
        <v>13</v>
      </c>
      <c r="C223" s="44">
        <v>27.3</v>
      </c>
      <c r="D223" s="45"/>
      <c r="E223" s="5">
        <v>24.15</v>
      </c>
      <c r="F223" s="5">
        <v>25.2</v>
      </c>
      <c r="G223" s="5">
        <v>22.05</v>
      </c>
      <c r="H223" s="9">
        <v>22.89</v>
      </c>
      <c r="I223" s="9">
        <v>18.690000000000001</v>
      </c>
      <c r="J223" s="5">
        <v>20.37</v>
      </c>
      <c r="K223" s="5">
        <v>17.22</v>
      </c>
    </row>
    <row r="224" spans="1:12" ht="15" customHeight="1" x14ac:dyDescent="0.25">
      <c r="A224" s="4" t="s">
        <v>20</v>
      </c>
      <c r="B224" s="4" t="s">
        <v>14</v>
      </c>
      <c r="C224" s="44">
        <v>27.85</v>
      </c>
      <c r="D224" s="45"/>
      <c r="E224" s="5">
        <v>24.84</v>
      </c>
      <c r="F224" s="5">
        <v>25.71</v>
      </c>
      <c r="G224" s="5">
        <v>22.5</v>
      </c>
      <c r="H224" s="9">
        <v>23.35</v>
      </c>
      <c r="I224" s="9">
        <v>19.079999999999998</v>
      </c>
      <c r="J224" s="5">
        <v>20.78</v>
      </c>
      <c r="K224" s="5">
        <v>17.64</v>
      </c>
    </row>
    <row r="225" spans="1:12" ht="15" customHeight="1" x14ac:dyDescent="0.25">
      <c r="A225" s="4" t="s">
        <v>20</v>
      </c>
      <c r="B225" s="4" t="s">
        <v>15</v>
      </c>
      <c r="C225" s="44">
        <v>30.6</v>
      </c>
      <c r="D225" s="45"/>
      <c r="E225" s="5">
        <v>27.6</v>
      </c>
      <c r="F225" s="5">
        <v>28.2</v>
      </c>
      <c r="G225" s="5">
        <v>24.8</v>
      </c>
      <c r="H225" s="9">
        <v>25.58</v>
      </c>
      <c r="I225" s="9">
        <v>21.2</v>
      </c>
      <c r="J225" s="5">
        <v>22.8</v>
      </c>
      <c r="K225" s="5">
        <v>19.600000000000001</v>
      </c>
    </row>
    <row r="226" spans="1:12" ht="16.05" customHeight="1" x14ac:dyDescent="0.25">
      <c r="A226" s="4" t="s">
        <v>20</v>
      </c>
      <c r="B226" s="4" t="s">
        <v>16</v>
      </c>
      <c r="C226" s="46" t="s">
        <v>17</v>
      </c>
      <c r="D226" s="47"/>
      <c r="E226" s="7" t="s">
        <v>17</v>
      </c>
      <c r="F226" s="7" t="s">
        <v>17</v>
      </c>
      <c r="G226" s="7" t="s">
        <v>17</v>
      </c>
      <c r="H226" s="9">
        <v>22.89</v>
      </c>
      <c r="I226" s="9">
        <v>18.690000000000001</v>
      </c>
      <c r="J226" s="7" t="s">
        <v>17</v>
      </c>
      <c r="K226" s="7" t="s">
        <v>17</v>
      </c>
    </row>
    <row r="227" spans="1:12" ht="16.2" customHeight="1" x14ac:dyDescent="0.25">
      <c r="A227" s="4" t="s">
        <v>21</v>
      </c>
      <c r="B227" s="4" t="s">
        <v>22</v>
      </c>
      <c r="C227" s="44">
        <v>12.04</v>
      </c>
      <c r="D227" s="45"/>
      <c r="E227" s="5">
        <v>12.04</v>
      </c>
      <c r="F227" s="5">
        <v>12.04</v>
      </c>
      <c r="G227" s="5">
        <v>9.68</v>
      </c>
      <c r="H227" s="9">
        <v>12.04</v>
      </c>
      <c r="I227" s="9">
        <v>11.68</v>
      </c>
      <c r="J227" s="5">
        <v>12.04</v>
      </c>
      <c r="K227" s="5">
        <v>7.79</v>
      </c>
    </row>
    <row r="228" spans="1:12" ht="88.05" customHeight="1" x14ac:dyDescent="0.25">
      <c r="A228" s="41" t="s">
        <v>23</v>
      </c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</row>
    <row r="229" spans="1:12" ht="17.25" customHeight="1" x14ac:dyDescent="0.25">
      <c r="A229" s="35" t="s">
        <v>35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</row>
    <row r="230" spans="1:12" ht="67.5" customHeight="1" x14ac:dyDescent="0.25">
      <c r="A230" s="1" t="s">
        <v>1</v>
      </c>
      <c r="B230" s="10" t="s">
        <v>2</v>
      </c>
      <c r="C230" s="42" t="s">
        <v>3</v>
      </c>
      <c r="D230" s="43"/>
      <c r="E230" s="3" t="s">
        <v>4</v>
      </c>
      <c r="F230" s="3" t="s">
        <v>5</v>
      </c>
      <c r="G230" s="3" t="s">
        <v>6</v>
      </c>
      <c r="H230" s="3" t="s">
        <v>7</v>
      </c>
      <c r="I230" s="3" t="s">
        <v>8</v>
      </c>
      <c r="J230" s="3" t="s">
        <v>9</v>
      </c>
      <c r="K230" s="3" t="s">
        <v>10</v>
      </c>
    </row>
    <row r="231" spans="1:12" ht="15" customHeight="1" x14ac:dyDescent="0.25">
      <c r="A231" s="4" t="s">
        <v>11</v>
      </c>
      <c r="B231" s="4" t="s">
        <v>12</v>
      </c>
      <c r="C231" s="44">
        <v>42.6</v>
      </c>
      <c r="D231" s="45"/>
      <c r="E231" s="5">
        <v>37.6</v>
      </c>
      <c r="F231" s="5">
        <v>37.799999999999997</v>
      </c>
      <c r="G231" s="5">
        <v>33.200000000000003</v>
      </c>
      <c r="H231" s="9">
        <v>34</v>
      </c>
      <c r="I231" s="9">
        <v>25.6</v>
      </c>
      <c r="J231" s="5">
        <v>31.8</v>
      </c>
      <c r="K231" s="5">
        <v>23.2</v>
      </c>
    </row>
    <row r="232" spans="1:12" ht="15" customHeight="1" x14ac:dyDescent="0.25">
      <c r="A232" s="4" t="s">
        <v>11</v>
      </c>
      <c r="B232" s="4" t="s">
        <v>13</v>
      </c>
      <c r="C232" s="44">
        <v>44.73</v>
      </c>
      <c r="D232" s="45"/>
      <c r="E232" s="5">
        <v>39.479999999999997</v>
      </c>
      <c r="F232" s="5">
        <v>39.69</v>
      </c>
      <c r="G232" s="5">
        <v>34.86</v>
      </c>
      <c r="H232" s="9">
        <v>35.700000000000003</v>
      </c>
      <c r="I232" s="9">
        <v>26.88</v>
      </c>
      <c r="J232" s="5">
        <v>33.39</v>
      </c>
      <c r="K232" s="5">
        <v>24.36</v>
      </c>
    </row>
    <row r="233" spans="1:12" ht="15" customHeight="1" x14ac:dyDescent="0.25">
      <c r="A233" s="4" t="s">
        <v>11</v>
      </c>
      <c r="B233" s="4" t="s">
        <v>14</v>
      </c>
      <c r="C233" s="44">
        <v>46.26</v>
      </c>
      <c r="D233" s="45"/>
      <c r="E233" s="5">
        <v>41.22</v>
      </c>
      <c r="F233" s="5">
        <v>40.86</v>
      </c>
      <c r="G233" s="5">
        <v>36.36</v>
      </c>
      <c r="H233" s="9">
        <v>36.72</v>
      </c>
      <c r="I233" s="9">
        <v>28.44</v>
      </c>
      <c r="J233" s="5">
        <v>34.56</v>
      </c>
      <c r="K233" s="5">
        <v>25.92</v>
      </c>
    </row>
    <row r="234" spans="1:12" ht="15" customHeight="1" x14ac:dyDescent="0.25">
      <c r="A234" s="4" t="s">
        <v>11</v>
      </c>
      <c r="B234" s="4" t="s">
        <v>15</v>
      </c>
      <c r="C234" s="44">
        <v>51.4</v>
      </c>
      <c r="D234" s="45"/>
      <c r="E234" s="5">
        <v>45.8</v>
      </c>
      <c r="F234" s="5">
        <v>45.4</v>
      </c>
      <c r="G234" s="5">
        <v>40.4</v>
      </c>
      <c r="H234" s="9">
        <v>40.799999999999997</v>
      </c>
      <c r="I234" s="9">
        <v>31.6</v>
      </c>
      <c r="J234" s="5">
        <v>38.4</v>
      </c>
      <c r="K234" s="5">
        <v>28.8</v>
      </c>
    </row>
    <row r="235" spans="1:12" ht="16.05" customHeight="1" x14ac:dyDescent="0.25">
      <c r="A235" s="4" t="s">
        <v>11</v>
      </c>
      <c r="B235" s="4" t="s">
        <v>16</v>
      </c>
      <c r="C235" s="46" t="s">
        <v>17</v>
      </c>
      <c r="D235" s="47"/>
      <c r="E235" s="7" t="s">
        <v>17</v>
      </c>
      <c r="F235" s="7" t="s">
        <v>17</v>
      </c>
      <c r="G235" s="7" t="s">
        <v>17</v>
      </c>
      <c r="H235" s="9">
        <v>35.700000000000003</v>
      </c>
      <c r="I235" s="9">
        <v>26.88</v>
      </c>
      <c r="J235" s="7" t="s">
        <v>17</v>
      </c>
      <c r="K235" s="7" t="s">
        <v>17</v>
      </c>
    </row>
    <row r="236" spans="1:12" ht="15" customHeight="1" x14ac:dyDescent="0.25">
      <c r="A236" s="4" t="s">
        <v>18</v>
      </c>
      <c r="B236" s="4" t="s">
        <v>12</v>
      </c>
      <c r="C236" s="44">
        <v>37.200000000000003</v>
      </c>
      <c r="D236" s="45"/>
      <c r="E236" s="5">
        <v>33.200000000000003</v>
      </c>
      <c r="F236" s="5">
        <v>34</v>
      </c>
      <c r="G236" s="5">
        <v>29.8</v>
      </c>
      <c r="H236" s="9">
        <v>31.2</v>
      </c>
      <c r="I236" s="9">
        <v>25.2</v>
      </c>
      <c r="J236" s="5">
        <v>27.6</v>
      </c>
      <c r="K236" s="5">
        <v>23.2</v>
      </c>
    </row>
    <row r="237" spans="1:12" ht="15" customHeight="1" x14ac:dyDescent="0.25">
      <c r="A237" s="4" t="s">
        <v>18</v>
      </c>
      <c r="B237" s="4" t="s">
        <v>13</v>
      </c>
      <c r="C237" s="44">
        <v>39.06</v>
      </c>
      <c r="D237" s="45"/>
      <c r="E237" s="5">
        <v>34.86</v>
      </c>
      <c r="F237" s="5">
        <v>35.700000000000003</v>
      </c>
      <c r="G237" s="5">
        <v>31.29</v>
      </c>
      <c r="H237" s="9">
        <v>32.76</v>
      </c>
      <c r="I237" s="9">
        <v>26.46</v>
      </c>
      <c r="J237" s="5">
        <v>28.98</v>
      </c>
      <c r="K237" s="5">
        <v>24.36</v>
      </c>
    </row>
    <row r="238" spans="1:12" ht="15" customHeight="1" x14ac:dyDescent="0.25">
      <c r="A238" s="4" t="s">
        <v>18</v>
      </c>
      <c r="B238" s="4" t="s">
        <v>14</v>
      </c>
      <c r="C238" s="44">
        <v>40.86</v>
      </c>
      <c r="D238" s="45"/>
      <c r="E238" s="5">
        <v>36.9</v>
      </c>
      <c r="F238" s="5">
        <v>37.08</v>
      </c>
      <c r="G238" s="5">
        <v>32.94</v>
      </c>
      <c r="H238" s="9">
        <v>33.840000000000003</v>
      </c>
      <c r="I238" s="9">
        <v>27.9</v>
      </c>
      <c r="J238" s="5">
        <v>30.42</v>
      </c>
      <c r="K238" s="5">
        <v>25.92</v>
      </c>
    </row>
    <row r="239" spans="1:12" ht="15" customHeight="1" x14ac:dyDescent="0.25">
      <c r="A239" s="4" t="s">
        <v>18</v>
      </c>
      <c r="B239" s="4" t="s">
        <v>15</v>
      </c>
      <c r="C239" s="44">
        <v>45.4</v>
      </c>
      <c r="D239" s="45"/>
      <c r="E239" s="5">
        <v>41</v>
      </c>
      <c r="F239" s="5">
        <v>41.2</v>
      </c>
      <c r="G239" s="5">
        <v>36.6</v>
      </c>
      <c r="H239" s="9">
        <v>37.6</v>
      </c>
      <c r="I239" s="9">
        <v>31</v>
      </c>
      <c r="J239" s="5">
        <v>33.799999999999997</v>
      </c>
      <c r="K239" s="5">
        <v>28.8</v>
      </c>
    </row>
    <row r="240" spans="1:12" ht="16.05" customHeight="1" x14ac:dyDescent="0.25">
      <c r="A240" s="4" t="s">
        <v>18</v>
      </c>
      <c r="B240" s="4" t="s">
        <v>16</v>
      </c>
      <c r="C240" s="46" t="s">
        <v>17</v>
      </c>
      <c r="D240" s="47"/>
      <c r="E240" s="7" t="s">
        <v>17</v>
      </c>
      <c r="F240" s="7" t="s">
        <v>17</v>
      </c>
      <c r="G240" s="7" t="s">
        <v>17</v>
      </c>
      <c r="H240" s="9">
        <v>32.76</v>
      </c>
      <c r="I240" s="9">
        <v>26.46</v>
      </c>
      <c r="J240" s="7" t="s">
        <v>17</v>
      </c>
      <c r="K240" s="7" t="s">
        <v>17</v>
      </c>
    </row>
    <row r="241" spans="1:12" ht="15" customHeight="1" x14ac:dyDescent="0.25">
      <c r="A241" s="4" t="s">
        <v>20</v>
      </c>
      <c r="B241" s="4" t="s">
        <v>12</v>
      </c>
      <c r="C241" s="44">
        <v>35.4</v>
      </c>
      <c r="D241" s="45"/>
      <c r="E241" s="5">
        <v>30.6</v>
      </c>
      <c r="F241" s="5">
        <v>32.200000000000003</v>
      </c>
      <c r="G241" s="5">
        <v>27.2</v>
      </c>
      <c r="H241" s="9">
        <v>28.4</v>
      </c>
      <c r="I241" s="9">
        <v>22</v>
      </c>
      <c r="J241" s="5">
        <v>24.4</v>
      </c>
      <c r="K241" s="5">
        <v>19.600000000000001</v>
      </c>
    </row>
    <row r="242" spans="1:12" ht="15" customHeight="1" x14ac:dyDescent="0.25">
      <c r="A242" s="4" t="s">
        <v>20</v>
      </c>
      <c r="B242" s="4" t="s">
        <v>13</v>
      </c>
      <c r="C242" s="44">
        <v>37.17</v>
      </c>
      <c r="D242" s="45"/>
      <c r="E242" s="5">
        <v>32.130000000000003</v>
      </c>
      <c r="F242" s="5">
        <v>33.81</v>
      </c>
      <c r="G242" s="5">
        <v>28.56</v>
      </c>
      <c r="H242" s="9">
        <v>29.82</v>
      </c>
      <c r="I242" s="9">
        <v>23.1</v>
      </c>
      <c r="J242" s="5">
        <v>25.62</v>
      </c>
      <c r="K242" s="5">
        <v>20.58</v>
      </c>
    </row>
    <row r="243" spans="1:12" ht="15" customHeight="1" x14ac:dyDescent="0.25">
      <c r="A243" s="4" t="s">
        <v>20</v>
      </c>
      <c r="B243" s="4" t="s">
        <v>14</v>
      </c>
      <c r="C243" s="44">
        <v>39.06</v>
      </c>
      <c r="D243" s="45"/>
      <c r="E243" s="5">
        <v>34.380000000000003</v>
      </c>
      <c r="F243" s="5">
        <v>35.28</v>
      </c>
      <c r="G243" s="5">
        <v>30.24</v>
      </c>
      <c r="H243" s="9">
        <v>31.14</v>
      </c>
      <c r="I243" s="9">
        <v>24.84</v>
      </c>
      <c r="J243" s="5">
        <v>27.18</v>
      </c>
      <c r="K243" s="5">
        <v>22.32</v>
      </c>
    </row>
    <row r="244" spans="1:12" ht="15" customHeight="1" x14ac:dyDescent="0.25">
      <c r="A244" s="4" t="s">
        <v>20</v>
      </c>
      <c r="B244" s="4" t="s">
        <v>15</v>
      </c>
      <c r="C244" s="44">
        <v>43.4</v>
      </c>
      <c r="D244" s="45"/>
      <c r="E244" s="5">
        <v>38.200000000000003</v>
      </c>
      <c r="F244" s="5">
        <v>39.200000000000003</v>
      </c>
      <c r="G244" s="5">
        <v>33.6</v>
      </c>
      <c r="H244" s="9">
        <v>34.6</v>
      </c>
      <c r="I244" s="9">
        <v>27.6</v>
      </c>
      <c r="J244" s="5">
        <v>30.2</v>
      </c>
      <c r="K244" s="5">
        <v>24.8</v>
      </c>
    </row>
    <row r="245" spans="1:12" ht="16.05" customHeight="1" x14ac:dyDescent="0.25">
      <c r="A245" s="4" t="s">
        <v>20</v>
      </c>
      <c r="B245" s="4" t="s">
        <v>16</v>
      </c>
      <c r="C245" s="46" t="s">
        <v>17</v>
      </c>
      <c r="D245" s="47"/>
      <c r="E245" s="7" t="s">
        <v>17</v>
      </c>
      <c r="F245" s="7" t="s">
        <v>17</v>
      </c>
      <c r="G245" s="7" t="s">
        <v>17</v>
      </c>
      <c r="H245" s="9">
        <v>29.82</v>
      </c>
      <c r="I245" s="9">
        <v>23.1</v>
      </c>
      <c r="J245" s="7" t="s">
        <v>17</v>
      </c>
      <c r="K245" s="7" t="s">
        <v>17</v>
      </c>
    </row>
    <row r="246" spans="1:12" ht="16.2" customHeight="1" x14ac:dyDescent="0.25">
      <c r="A246" s="4" t="s">
        <v>21</v>
      </c>
      <c r="B246" s="4" t="s">
        <v>22</v>
      </c>
      <c r="C246" s="44">
        <v>15.17</v>
      </c>
      <c r="D246" s="45"/>
      <c r="E246" s="5">
        <v>15.17</v>
      </c>
      <c r="F246" s="5">
        <v>13.19</v>
      </c>
      <c r="G246" s="5">
        <v>11.48</v>
      </c>
      <c r="H246" s="9">
        <v>11.3</v>
      </c>
      <c r="I246" s="9">
        <v>8.48</v>
      </c>
      <c r="J246" s="5">
        <v>9.42</v>
      </c>
      <c r="K246" s="5">
        <v>6.59</v>
      </c>
    </row>
    <row r="247" spans="1:12" ht="88.05" customHeight="1" x14ac:dyDescent="0.25">
      <c r="A247" s="41" t="s">
        <v>23</v>
      </c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</row>
    <row r="248" spans="1:12" ht="17.25" customHeight="1" x14ac:dyDescent="0.25">
      <c r="A248" s="35" t="s">
        <v>36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</row>
    <row r="249" spans="1:12" ht="67.5" customHeight="1" x14ac:dyDescent="0.25">
      <c r="A249" s="1" t="s">
        <v>1</v>
      </c>
      <c r="B249" s="10" t="s">
        <v>2</v>
      </c>
      <c r="C249" s="42" t="s">
        <v>3</v>
      </c>
      <c r="D249" s="43"/>
      <c r="E249" s="3" t="s">
        <v>4</v>
      </c>
      <c r="F249" s="3" t="s">
        <v>5</v>
      </c>
      <c r="G249" s="3" t="s">
        <v>6</v>
      </c>
      <c r="H249" s="3" t="s">
        <v>7</v>
      </c>
      <c r="I249" s="3" t="s">
        <v>8</v>
      </c>
      <c r="J249" s="3" t="s">
        <v>9</v>
      </c>
      <c r="K249" s="3" t="s">
        <v>10</v>
      </c>
    </row>
    <row r="250" spans="1:12" ht="15" customHeight="1" x14ac:dyDescent="0.25">
      <c r="A250" s="4" t="s">
        <v>11</v>
      </c>
      <c r="B250" s="4" t="s">
        <v>12</v>
      </c>
      <c r="C250" s="44">
        <v>29.8</v>
      </c>
      <c r="D250" s="45"/>
      <c r="E250" s="5">
        <v>26.8</v>
      </c>
      <c r="F250" s="5">
        <v>27</v>
      </c>
      <c r="G250" s="5">
        <v>24.2</v>
      </c>
      <c r="H250" s="9">
        <v>24.6</v>
      </c>
      <c r="I250" s="9">
        <v>19.600000000000001</v>
      </c>
      <c r="J250" s="5">
        <v>23.4</v>
      </c>
      <c r="K250" s="5">
        <v>18</v>
      </c>
    </row>
    <row r="251" spans="1:12" ht="15" customHeight="1" x14ac:dyDescent="0.25">
      <c r="A251" s="4" t="s">
        <v>11</v>
      </c>
      <c r="B251" s="4" t="s">
        <v>13</v>
      </c>
      <c r="C251" s="44">
        <v>31.29</v>
      </c>
      <c r="D251" s="45"/>
      <c r="E251" s="5">
        <v>28.14</v>
      </c>
      <c r="F251" s="5">
        <v>28.35</v>
      </c>
      <c r="G251" s="5">
        <v>25.41</v>
      </c>
      <c r="H251" s="9">
        <v>25.83</v>
      </c>
      <c r="I251" s="9">
        <v>20.58</v>
      </c>
      <c r="J251" s="5">
        <v>24.57</v>
      </c>
      <c r="K251" s="5">
        <v>18.899999999999999</v>
      </c>
    </row>
    <row r="252" spans="1:12" ht="15" customHeight="1" x14ac:dyDescent="0.25">
      <c r="A252" s="4" t="s">
        <v>11</v>
      </c>
      <c r="B252" s="4" t="s">
        <v>14</v>
      </c>
      <c r="C252" s="44">
        <v>31.92</v>
      </c>
      <c r="D252" s="45"/>
      <c r="E252" s="5">
        <v>28.71</v>
      </c>
      <c r="F252" s="5">
        <v>28.92</v>
      </c>
      <c r="G252" s="5">
        <v>25.92</v>
      </c>
      <c r="H252" s="9">
        <v>26.35</v>
      </c>
      <c r="I252" s="9">
        <v>21</v>
      </c>
      <c r="J252" s="5">
        <v>25.07</v>
      </c>
      <c r="K252" s="5">
        <v>19.440000000000001</v>
      </c>
    </row>
    <row r="253" spans="1:12" ht="15" customHeight="1" x14ac:dyDescent="0.25">
      <c r="A253" s="4" t="s">
        <v>11</v>
      </c>
      <c r="B253" s="4" t="s">
        <v>15</v>
      </c>
      <c r="C253" s="44">
        <v>35</v>
      </c>
      <c r="D253" s="45"/>
      <c r="E253" s="5">
        <v>31.8</v>
      </c>
      <c r="F253" s="5">
        <v>31.6</v>
      </c>
      <c r="G253" s="5">
        <v>28.6</v>
      </c>
      <c r="H253" s="9">
        <v>28.8</v>
      </c>
      <c r="I253" s="9">
        <v>23.2</v>
      </c>
      <c r="J253" s="5">
        <v>27.4</v>
      </c>
      <c r="K253" s="5">
        <v>21.6</v>
      </c>
    </row>
    <row r="254" spans="1:12" ht="16.05" customHeight="1" x14ac:dyDescent="0.25">
      <c r="A254" s="4" t="s">
        <v>11</v>
      </c>
      <c r="B254" s="4" t="s">
        <v>16</v>
      </c>
      <c r="C254" s="46" t="s">
        <v>17</v>
      </c>
      <c r="D254" s="47"/>
      <c r="E254" s="7" t="s">
        <v>17</v>
      </c>
      <c r="F254" s="7" t="s">
        <v>17</v>
      </c>
      <c r="G254" s="7" t="s">
        <v>17</v>
      </c>
      <c r="H254" s="9">
        <v>25.83</v>
      </c>
      <c r="I254" s="9">
        <v>20.58</v>
      </c>
      <c r="J254" s="7" t="s">
        <v>17</v>
      </c>
      <c r="K254" s="7" t="s">
        <v>17</v>
      </c>
    </row>
    <row r="255" spans="1:12" ht="15" customHeight="1" x14ac:dyDescent="0.25">
      <c r="A255" s="4" t="s">
        <v>18</v>
      </c>
      <c r="B255" s="4" t="s">
        <v>12</v>
      </c>
      <c r="C255" s="44">
        <v>26.6</v>
      </c>
      <c r="D255" s="45"/>
      <c r="E255" s="5">
        <v>24.2</v>
      </c>
      <c r="F255" s="5">
        <v>24.6</v>
      </c>
      <c r="G255" s="5">
        <v>22.2</v>
      </c>
      <c r="H255" s="9">
        <v>23</v>
      </c>
      <c r="I255" s="9">
        <v>19.399999999999999</v>
      </c>
      <c r="J255" s="5">
        <v>20.8</v>
      </c>
      <c r="K255" s="5">
        <v>18</v>
      </c>
    </row>
    <row r="256" spans="1:12" ht="15" customHeight="1" x14ac:dyDescent="0.25">
      <c r="A256" s="4" t="s">
        <v>18</v>
      </c>
      <c r="B256" s="4" t="s">
        <v>13</v>
      </c>
      <c r="C256" s="44">
        <v>27.93</v>
      </c>
      <c r="D256" s="45"/>
      <c r="E256" s="5">
        <v>25.41</v>
      </c>
      <c r="F256" s="5">
        <v>25.83</v>
      </c>
      <c r="G256" s="5">
        <v>23.31</v>
      </c>
      <c r="H256" s="9">
        <v>24.15</v>
      </c>
      <c r="I256" s="9">
        <v>20.37</v>
      </c>
      <c r="J256" s="5">
        <v>21.84</v>
      </c>
      <c r="K256" s="5">
        <v>18.899999999999999</v>
      </c>
    </row>
    <row r="257" spans="1:12" ht="15" customHeight="1" x14ac:dyDescent="0.25">
      <c r="A257" s="4" t="s">
        <v>18</v>
      </c>
      <c r="B257" s="4" t="s">
        <v>14</v>
      </c>
      <c r="C257" s="44">
        <v>28.49</v>
      </c>
      <c r="D257" s="45"/>
      <c r="E257" s="5">
        <v>26.1</v>
      </c>
      <c r="F257" s="5">
        <v>26.35</v>
      </c>
      <c r="G257" s="5">
        <v>23.78</v>
      </c>
      <c r="H257" s="9">
        <v>24.64</v>
      </c>
      <c r="I257" s="9">
        <v>20.78</v>
      </c>
      <c r="J257" s="5">
        <v>22.28</v>
      </c>
      <c r="K257" s="5">
        <v>19.440000000000001</v>
      </c>
    </row>
    <row r="258" spans="1:12" ht="15" customHeight="1" x14ac:dyDescent="0.25">
      <c r="A258" s="4" t="s">
        <v>18</v>
      </c>
      <c r="B258" s="4" t="s">
        <v>15</v>
      </c>
      <c r="C258" s="44">
        <v>31.6</v>
      </c>
      <c r="D258" s="45"/>
      <c r="E258" s="5">
        <v>29</v>
      </c>
      <c r="F258" s="5">
        <v>29</v>
      </c>
      <c r="G258" s="5">
        <v>26.4</v>
      </c>
      <c r="H258" s="9">
        <v>27</v>
      </c>
      <c r="I258" s="9">
        <v>23</v>
      </c>
      <c r="J258" s="5">
        <v>24.6</v>
      </c>
      <c r="K258" s="5">
        <v>21.6</v>
      </c>
    </row>
    <row r="259" spans="1:12" ht="16.05" customHeight="1" x14ac:dyDescent="0.25">
      <c r="A259" s="4" t="s">
        <v>18</v>
      </c>
      <c r="B259" s="4" t="s">
        <v>16</v>
      </c>
      <c r="C259" s="46" t="s">
        <v>17</v>
      </c>
      <c r="D259" s="47"/>
      <c r="E259" s="7" t="s">
        <v>17</v>
      </c>
      <c r="F259" s="7" t="s">
        <v>17</v>
      </c>
      <c r="G259" s="7" t="s">
        <v>17</v>
      </c>
      <c r="H259" s="9">
        <v>24.15</v>
      </c>
      <c r="I259" s="9">
        <v>20.37</v>
      </c>
      <c r="J259" s="7" t="s">
        <v>17</v>
      </c>
      <c r="K259" s="7" t="s">
        <v>17</v>
      </c>
    </row>
    <row r="260" spans="1:12" ht="15" customHeight="1" x14ac:dyDescent="0.25">
      <c r="A260" s="4" t="s">
        <v>20</v>
      </c>
      <c r="B260" s="4" t="s">
        <v>12</v>
      </c>
      <c r="C260" s="44">
        <v>25.6</v>
      </c>
      <c r="D260" s="45"/>
      <c r="E260" s="5">
        <v>22.8</v>
      </c>
      <c r="F260" s="5">
        <v>23.6</v>
      </c>
      <c r="G260" s="5">
        <v>20.6</v>
      </c>
      <c r="H260" s="9">
        <v>21.2</v>
      </c>
      <c r="I260" s="9">
        <v>17.399999999999999</v>
      </c>
      <c r="J260" s="5">
        <v>18.8</v>
      </c>
      <c r="K260" s="5">
        <v>15.8</v>
      </c>
    </row>
    <row r="261" spans="1:12" ht="15" customHeight="1" x14ac:dyDescent="0.25">
      <c r="A261" s="4" t="s">
        <v>20</v>
      </c>
      <c r="B261" s="4" t="s">
        <v>13</v>
      </c>
      <c r="C261" s="44">
        <v>26.88</v>
      </c>
      <c r="D261" s="45"/>
      <c r="E261" s="5">
        <v>23.94</v>
      </c>
      <c r="F261" s="5">
        <v>24.78</v>
      </c>
      <c r="G261" s="5">
        <v>21.63</v>
      </c>
      <c r="H261" s="9">
        <v>22.26</v>
      </c>
      <c r="I261" s="9">
        <v>18.27</v>
      </c>
      <c r="J261" s="5">
        <v>19.739999999999998</v>
      </c>
      <c r="K261" s="5">
        <v>16.59</v>
      </c>
    </row>
    <row r="262" spans="1:12" ht="15" customHeight="1" x14ac:dyDescent="0.25">
      <c r="A262" s="4" t="s">
        <v>20</v>
      </c>
      <c r="B262" s="4" t="s">
        <v>14</v>
      </c>
      <c r="C262" s="44">
        <v>27.42</v>
      </c>
      <c r="D262" s="45"/>
      <c r="E262" s="5">
        <v>24.48</v>
      </c>
      <c r="F262" s="5">
        <v>25.28</v>
      </c>
      <c r="G262" s="5">
        <v>22.14</v>
      </c>
      <c r="H262" s="9">
        <v>22.71</v>
      </c>
      <c r="I262" s="9">
        <v>18.72</v>
      </c>
      <c r="J262" s="5">
        <v>20.16</v>
      </c>
      <c r="K262" s="5">
        <v>17.100000000000001</v>
      </c>
    </row>
    <row r="263" spans="1:12" ht="15" customHeight="1" x14ac:dyDescent="0.25">
      <c r="A263" s="4" t="s">
        <v>20</v>
      </c>
      <c r="B263" s="4" t="s">
        <v>15</v>
      </c>
      <c r="C263" s="44">
        <v>30.4</v>
      </c>
      <c r="D263" s="45"/>
      <c r="E263" s="5">
        <v>27.2</v>
      </c>
      <c r="F263" s="5">
        <v>27.8</v>
      </c>
      <c r="G263" s="5">
        <v>24.6</v>
      </c>
      <c r="H263" s="9">
        <v>25</v>
      </c>
      <c r="I263" s="9">
        <v>20.8</v>
      </c>
      <c r="J263" s="5">
        <v>22.4</v>
      </c>
      <c r="K263" s="5">
        <v>19</v>
      </c>
    </row>
    <row r="264" spans="1:12" ht="16.05" customHeight="1" x14ac:dyDescent="0.25">
      <c r="A264" s="4" t="s">
        <v>20</v>
      </c>
      <c r="B264" s="4" t="s">
        <v>16</v>
      </c>
      <c r="C264" s="46" t="s">
        <v>17</v>
      </c>
      <c r="D264" s="47"/>
      <c r="E264" s="7" t="s">
        <v>17</v>
      </c>
      <c r="F264" s="7" t="s">
        <v>17</v>
      </c>
      <c r="G264" s="7" t="s">
        <v>17</v>
      </c>
      <c r="H264" s="9">
        <v>22.26</v>
      </c>
      <c r="I264" s="9">
        <v>18.27</v>
      </c>
      <c r="J264" s="7" t="s">
        <v>17</v>
      </c>
      <c r="K264" s="7" t="s">
        <v>17</v>
      </c>
    </row>
    <row r="265" spans="1:12" ht="16.2" customHeight="1" x14ac:dyDescent="0.25">
      <c r="A265" s="4" t="s">
        <v>21</v>
      </c>
      <c r="B265" s="4" t="s">
        <v>22</v>
      </c>
      <c r="C265" s="44">
        <v>9.4700000000000006</v>
      </c>
      <c r="D265" s="45"/>
      <c r="E265" s="5">
        <v>9.4700000000000006</v>
      </c>
      <c r="F265" s="5">
        <v>9.4700000000000006</v>
      </c>
      <c r="G265" s="5">
        <v>9.4700000000000006</v>
      </c>
      <c r="H265" s="9">
        <v>8.42</v>
      </c>
      <c r="I265" s="9">
        <v>8.42</v>
      </c>
      <c r="J265" s="5">
        <v>8.42</v>
      </c>
      <c r="K265" s="5">
        <v>5.28</v>
      </c>
    </row>
    <row r="266" spans="1:12" ht="88.05" customHeight="1" x14ac:dyDescent="0.25">
      <c r="A266" s="41" t="s">
        <v>23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</row>
    <row r="267" spans="1:12" ht="17.25" customHeight="1" x14ac:dyDescent="0.25">
      <c r="A267" s="35" t="s">
        <v>37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</row>
    <row r="268" spans="1:12" ht="67.5" customHeight="1" x14ac:dyDescent="0.25">
      <c r="A268" s="1" t="s">
        <v>1</v>
      </c>
      <c r="B268" s="10" t="s">
        <v>2</v>
      </c>
      <c r="C268" s="42" t="s">
        <v>3</v>
      </c>
      <c r="D268" s="43"/>
      <c r="E268" s="3" t="s">
        <v>4</v>
      </c>
      <c r="F268" s="3" t="s">
        <v>5</v>
      </c>
      <c r="G268" s="3" t="s">
        <v>6</v>
      </c>
      <c r="H268" s="3" t="s">
        <v>7</v>
      </c>
      <c r="I268" s="3" t="s">
        <v>8</v>
      </c>
      <c r="J268" s="3" t="s">
        <v>9</v>
      </c>
      <c r="K268" s="3" t="s">
        <v>10</v>
      </c>
    </row>
    <row r="269" spans="1:12" ht="15" customHeight="1" x14ac:dyDescent="0.25">
      <c r="A269" s="4" t="s">
        <v>11</v>
      </c>
      <c r="B269" s="4" t="s">
        <v>12</v>
      </c>
      <c r="C269" s="44">
        <v>32</v>
      </c>
      <c r="D269" s="45"/>
      <c r="E269" s="5">
        <v>28.6</v>
      </c>
      <c r="F269" s="5">
        <v>28.8</v>
      </c>
      <c r="G269" s="5">
        <v>25.4</v>
      </c>
      <c r="H269" s="9">
        <v>26</v>
      </c>
      <c r="I269" s="9">
        <v>20</v>
      </c>
      <c r="J269" s="5">
        <v>24.4</v>
      </c>
      <c r="K269" s="5">
        <v>18.2</v>
      </c>
    </row>
    <row r="270" spans="1:12" ht="15" customHeight="1" x14ac:dyDescent="0.25">
      <c r="A270" s="4" t="s">
        <v>11</v>
      </c>
      <c r="B270" s="4" t="s">
        <v>13</v>
      </c>
      <c r="C270" s="44">
        <v>33.6</v>
      </c>
      <c r="D270" s="45"/>
      <c r="E270" s="5">
        <v>30.03</v>
      </c>
      <c r="F270" s="5">
        <v>30.24</v>
      </c>
      <c r="G270" s="5">
        <v>26.67</v>
      </c>
      <c r="H270" s="9">
        <v>27.3</v>
      </c>
      <c r="I270" s="9">
        <v>21</v>
      </c>
      <c r="J270" s="5">
        <v>25.62</v>
      </c>
      <c r="K270" s="5">
        <v>19.11</v>
      </c>
    </row>
    <row r="271" spans="1:12" ht="15" customHeight="1" x14ac:dyDescent="0.25">
      <c r="A271" s="4" t="s">
        <v>11</v>
      </c>
      <c r="B271" s="4" t="s">
        <v>14</v>
      </c>
      <c r="C271" s="44">
        <v>34.28</v>
      </c>
      <c r="D271" s="45"/>
      <c r="E271" s="5">
        <v>30.78</v>
      </c>
      <c r="F271" s="5">
        <v>30.85</v>
      </c>
      <c r="G271" s="5">
        <v>27.36</v>
      </c>
      <c r="H271" s="9">
        <v>27.85</v>
      </c>
      <c r="I271" s="9">
        <v>21.78</v>
      </c>
      <c r="J271" s="5">
        <v>26.28</v>
      </c>
      <c r="K271" s="5">
        <v>20.16</v>
      </c>
    </row>
    <row r="272" spans="1:12" ht="15" customHeight="1" x14ac:dyDescent="0.25">
      <c r="A272" s="4" t="s">
        <v>11</v>
      </c>
      <c r="B272" s="4" t="s">
        <v>15</v>
      </c>
      <c r="C272" s="44">
        <v>38</v>
      </c>
      <c r="D272" s="45"/>
      <c r="E272" s="5">
        <v>34.200000000000003</v>
      </c>
      <c r="F272" s="5">
        <v>34</v>
      </c>
      <c r="G272" s="5">
        <v>30.4</v>
      </c>
      <c r="H272" s="9">
        <v>30.8</v>
      </c>
      <c r="I272" s="9">
        <v>24.2</v>
      </c>
      <c r="J272" s="5">
        <v>29.2</v>
      </c>
      <c r="K272" s="5">
        <v>22.4</v>
      </c>
    </row>
    <row r="273" spans="1:12" ht="16.05" customHeight="1" x14ac:dyDescent="0.25">
      <c r="A273" s="4" t="s">
        <v>11</v>
      </c>
      <c r="B273" s="4" t="s">
        <v>16</v>
      </c>
      <c r="C273" s="46" t="s">
        <v>17</v>
      </c>
      <c r="D273" s="47"/>
      <c r="E273" s="7" t="s">
        <v>17</v>
      </c>
      <c r="F273" s="7" t="s">
        <v>17</v>
      </c>
      <c r="G273" s="7" t="s">
        <v>17</v>
      </c>
      <c r="H273" s="9">
        <v>27.3</v>
      </c>
      <c r="I273" s="9">
        <v>21</v>
      </c>
      <c r="J273" s="7" t="s">
        <v>17</v>
      </c>
      <c r="K273" s="7" t="s">
        <v>17</v>
      </c>
    </row>
    <row r="274" spans="1:12" ht="15" customHeight="1" x14ac:dyDescent="0.25">
      <c r="A274" s="4" t="s">
        <v>18</v>
      </c>
      <c r="B274" s="4" t="s">
        <v>12</v>
      </c>
      <c r="C274" s="44">
        <v>28.2</v>
      </c>
      <c r="D274" s="45"/>
      <c r="E274" s="5">
        <v>25.4</v>
      </c>
      <c r="F274" s="5">
        <v>26</v>
      </c>
      <c r="G274" s="5">
        <v>23</v>
      </c>
      <c r="H274" s="9">
        <v>24</v>
      </c>
      <c r="I274" s="9">
        <v>19.8</v>
      </c>
      <c r="J274" s="5">
        <v>21.4</v>
      </c>
      <c r="K274" s="5">
        <v>18.399999999999999</v>
      </c>
    </row>
    <row r="275" spans="1:12" ht="15" customHeight="1" x14ac:dyDescent="0.25">
      <c r="A275" s="4" t="s">
        <v>18</v>
      </c>
      <c r="B275" s="4" t="s">
        <v>13</v>
      </c>
      <c r="C275" s="44">
        <v>29.61</v>
      </c>
      <c r="D275" s="45"/>
      <c r="E275" s="5">
        <v>26.67</v>
      </c>
      <c r="F275" s="5">
        <v>27.3</v>
      </c>
      <c r="G275" s="5">
        <v>24.15</v>
      </c>
      <c r="H275" s="9">
        <v>25.2</v>
      </c>
      <c r="I275" s="9">
        <v>20.79</v>
      </c>
      <c r="J275" s="5">
        <v>22.47</v>
      </c>
      <c r="K275" s="5">
        <v>19.32</v>
      </c>
    </row>
    <row r="276" spans="1:12" ht="15" customHeight="1" x14ac:dyDescent="0.25">
      <c r="A276" s="4" t="s">
        <v>18</v>
      </c>
      <c r="B276" s="4" t="s">
        <v>14</v>
      </c>
      <c r="C276" s="44">
        <v>30.6</v>
      </c>
      <c r="D276" s="45"/>
      <c r="E276" s="5">
        <v>27.9</v>
      </c>
      <c r="F276" s="5">
        <v>27.9</v>
      </c>
      <c r="G276" s="5">
        <v>25.02</v>
      </c>
      <c r="H276" s="9">
        <v>25.74</v>
      </c>
      <c r="I276" s="9">
        <v>21.6</v>
      </c>
      <c r="J276" s="5">
        <v>23.22</v>
      </c>
      <c r="K276" s="5">
        <v>20.16</v>
      </c>
    </row>
    <row r="277" spans="1:12" ht="15" customHeight="1" x14ac:dyDescent="0.25">
      <c r="A277" s="4" t="s">
        <v>18</v>
      </c>
      <c r="B277" s="4" t="s">
        <v>15</v>
      </c>
      <c r="C277" s="44">
        <v>34</v>
      </c>
      <c r="D277" s="45"/>
      <c r="E277" s="5">
        <v>31</v>
      </c>
      <c r="F277" s="5">
        <v>31</v>
      </c>
      <c r="G277" s="5">
        <v>27.8</v>
      </c>
      <c r="H277" s="9">
        <v>28.6</v>
      </c>
      <c r="I277" s="9">
        <v>24</v>
      </c>
      <c r="J277" s="5">
        <v>25.8</v>
      </c>
      <c r="K277" s="5">
        <v>22.4</v>
      </c>
    </row>
    <row r="278" spans="1:12" ht="16.05" customHeight="1" x14ac:dyDescent="0.25">
      <c r="A278" s="4" t="s">
        <v>18</v>
      </c>
      <c r="B278" s="4" t="s">
        <v>16</v>
      </c>
      <c r="C278" s="46" t="s">
        <v>17</v>
      </c>
      <c r="D278" s="47"/>
      <c r="E278" s="7" t="s">
        <v>17</v>
      </c>
      <c r="F278" s="7" t="s">
        <v>17</v>
      </c>
      <c r="G278" s="7" t="s">
        <v>17</v>
      </c>
      <c r="H278" s="9">
        <v>25.2</v>
      </c>
      <c r="I278" s="9">
        <v>20.79</v>
      </c>
      <c r="J278" s="7" t="s">
        <v>17</v>
      </c>
      <c r="K278" s="7" t="s">
        <v>17</v>
      </c>
    </row>
    <row r="279" spans="1:12" ht="15" customHeight="1" x14ac:dyDescent="0.25">
      <c r="A279" s="4" t="s">
        <v>20</v>
      </c>
      <c r="B279" s="4" t="s">
        <v>12</v>
      </c>
      <c r="C279" s="44">
        <v>27</v>
      </c>
      <c r="D279" s="45"/>
      <c r="E279" s="5">
        <v>23.6</v>
      </c>
      <c r="F279" s="5">
        <v>24.8</v>
      </c>
      <c r="G279" s="5">
        <v>21.2</v>
      </c>
      <c r="H279" s="9">
        <v>22</v>
      </c>
      <c r="I279" s="9">
        <v>17.600000000000001</v>
      </c>
      <c r="J279" s="5">
        <v>19.2</v>
      </c>
      <c r="K279" s="5">
        <v>15.6</v>
      </c>
    </row>
    <row r="280" spans="1:12" ht="15" customHeight="1" x14ac:dyDescent="0.25">
      <c r="A280" s="4" t="s">
        <v>20</v>
      </c>
      <c r="B280" s="4" t="s">
        <v>13</v>
      </c>
      <c r="C280" s="44">
        <v>28.35</v>
      </c>
      <c r="D280" s="45"/>
      <c r="E280" s="5">
        <v>24.78</v>
      </c>
      <c r="F280" s="5">
        <v>26.04</v>
      </c>
      <c r="G280" s="5">
        <v>22.26</v>
      </c>
      <c r="H280" s="9">
        <v>23.1</v>
      </c>
      <c r="I280" s="9">
        <v>18.48</v>
      </c>
      <c r="J280" s="5">
        <v>20.16</v>
      </c>
      <c r="K280" s="5">
        <v>16.38</v>
      </c>
    </row>
    <row r="281" spans="1:12" ht="15" customHeight="1" x14ac:dyDescent="0.25">
      <c r="A281" s="4" t="s">
        <v>20</v>
      </c>
      <c r="B281" s="4" t="s">
        <v>14</v>
      </c>
      <c r="C281" s="44">
        <v>29.34</v>
      </c>
      <c r="D281" s="45"/>
      <c r="E281" s="5">
        <v>26.1</v>
      </c>
      <c r="F281" s="5">
        <v>26.82</v>
      </c>
      <c r="G281" s="5">
        <v>23.22</v>
      </c>
      <c r="H281" s="9">
        <v>23.76</v>
      </c>
      <c r="I281" s="9">
        <v>19.260000000000002</v>
      </c>
      <c r="J281" s="5">
        <v>21.06</v>
      </c>
      <c r="K281" s="5">
        <v>17.46</v>
      </c>
    </row>
    <row r="282" spans="1:12" ht="15" customHeight="1" x14ac:dyDescent="0.25">
      <c r="A282" s="4" t="s">
        <v>20</v>
      </c>
      <c r="B282" s="4" t="s">
        <v>15</v>
      </c>
      <c r="C282" s="44">
        <v>32.6</v>
      </c>
      <c r="D282" s="45"/>
      <c r="E282" s="5">
        <v>29</v>
      </c>
      <c r="F282" s="5">
        <v>29.8</v>
      </c>
      <c r="G282" s="5">
        <v>25.8</v>
      </c>
      <c r="H282" s="9">
        <v>26.4</v>
      </c>
      <c r="I282" s="9">
        <v>21.4</v>
      </c>
      <c r="J282" s="5">
        <v>23.4</v>
      </c>
      <c r="K282" s="5">
        <v>19.399999999999999</v>
      </c>
    </row>
    <row r="283" spans="1:12" ht="16.05" customHeight="1" x14ac:dyDescent="0.25">
      <c r="A283" s="4" t="s">
        <v>20</v>
      </c>
      <c r="B283" s="4" t="s">
        <v>16</v>
      </c>
      <c r="C283" s="46" t="s">
        <v>17</v>
      </c>
      <c r="D283" s="47"/>
      <c r="E283" s="7" t="s">
        <v>17</v>
      </c>
      <c r="F283" s="7" t="s">
        <v>17</v>
      </c>
      <c r="G283" s="7" t="s">
        <v>17</v>
      </c>
      <c r="H283" s="9">
        <v>23.1</v>
      </c>
      <c r="I283" s="9">
        <v>18.48</v>
      </c>
      <c r="J283" s="7" t="s">
        <v>17</v>
      </c>
      <c r="K283" s="7" t="s">
        <v>17</v>
      </c>
    </row>
    <row r="284" spans="1:12" ht="16.2" customHeight="1" x14ac:dyDescent="0.25">
      <c r="A284" s="4" t="s">
        <v>21</v>
      </c>
      <c r="B284" s="4" t="s">
        <v>22</v>
      </c>
      <c r="C284" s="44">
        <v>8.6999999999999993</v>
      </c>
      <c r="D284" s="45"/>
      <c r="E284" s="5">
        <v>8.6999999999999993</v>
      </c>
      <c r="F284" s="5">
        <v>8.6199999999999992</v>
      </c>
      <c r="G284" s="5">
        <v>6.57</v>
      </c>
      <c r="H284" s="9">
        <v>7.54</v>
      </c>
      <c r="I284" s="9">
        <v>5.39</v>
      </c>
      <c r="J284" s="5">
        <v>6.25</v>
      </c>
      <c r="K284" s="5">
        <v>5.39</v>
      </c>
    </row>
    <row r="285" spans="1:12" ht="88.05" customHeight="1" x14ac:dyDescent="0.25">
      <c r="A285" s="41" t="s">
        <v>23</v>
      </c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</row>
    <row r="286" spans="1:12" ht="17.25" customHeight="1" x14ac:dyDescent="0.25">
      <c r="A286" s="35" t="s">
        <v>38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</row>
    <row r="287" spans="1:12" ht="67.5" customHeight="1" x14ac:dyDescent="0.25">
      <c r="A287" s="1" t="s">
        <v>1</v>
      </c>
      <c r="B287" s="10" t="s">
        <v>2</v>
      </c>
      <c r="C287" s="42" t="s">
        <v>3</v>
      </c>
      <c r="D287" s="43"/>
      <c r="E287" s="3" t="s">
        <v>4</v>
      </c>
      <c r="F287" s="3" t="s">
        <v>5</v>
      </c>
      <c r="G287" s="3" t="s">
        <v>6</v>
      </c>
      <c r="H287" s="3" t="s">
        <v>7</v>
      </c>
      <c r="I287" s="3" t="s">
        <v>8</v>
      </c>
      <c r="J287" s="3" t="s">
        <v>9</v>
      </c>
      <c r="K287" s="3" t="s">
        <v>10</v>
      </c>
    </row>
    <row r="288" spans="1:12" ht="15" customHeight="1" x14ac:dyDescent="0.25">
      <c r="A288" s="4" t="s">
        <v>11</v>
      </c>
      <c r="B288" s="4" t="s">
        <v>12</v>
      </c>
      <c r="C288" s="44">
        <v>27.6</v>
      </c>
      <c r="D288" s="45"/>
      <c r="E288" s="5">
        <v>25.2</v>
      </c>
      <c r="F288" s="5">
        <v>25.4</v>
      </c>
      <c r="G288" s="5">
        <v>23</v>
      </c>
      <c r="H288" s="9">
        <v>23.4</v>
      </c>
      <c r="I288" s="9">
        <v>19</v>
      </c>
      <c r="J288" s="5">
        <v>22.2</v>
      </c>
      <c r="K288" s="5">
        <v>17.8</v>
      </c>
    </row>
    <row r="289" spans="1:12" ht="15" customHeight="1" x14ac:dyDescent="0.25">
      <c r="A289" s="4" t="s">
        <v>11</v>
      </c>
      <c r="B289" s="4" t="s">
        <v>13</v>
      </c>
      <c r="C289" s="44">
        <v>28.98</v>
      </c>
      <c r="D289" s="45"/>
      <c r="E289" s="5">
        <v>26.46</v>
      </c>
      <c r="F289" s="5">
        <v>26.67</v>
      </c>
      <c r="G289" s="5">
        <v>24.15</v>
      </c>
      <c r="H289" s="9">
        <v>24.57</v>
      </c>
      <c r="I289" s="9">
        <v>19.95</v>
      </c>
      <c r="J289" s="5">
        <v>23.31</v>
      </c>
      <c r="K289" s="5">
        <v>18.690000000000001</v>
      </c>
    </row>
    <row r="290" spans="1:12" ht="15" customHeight="1" x14ac:dyDescent="0.25">
      <c r="A290" s="4" t="s">
        <v>11</v>
      </c>
      <c r="B290" s="4" t="s">
        <v>14</v>
      </c>
      <c r="C290" s="44">
        <v>29.56</v>
      </c>
      <c r="D290" s="45"/>
      <c r="E290" s="5">
        <v>26.99</v>
      </c>
      <c r="F290" s="5">
        <v>27.21</v>
      </c>
      <c r="G290" s="5">
        <v>24.64</v>
      </c>
      <c r="H290" s="9">
        <v>25.07</v>
      </c>
      <c r="I290" s="9">
        <v>20.350000000000001</v>
      </c>
      <c r="J290" s="5">
        <v>23.78</v>
      </c>
      <c r="K290" s="5">
        <v>19.07</v>
      </c>
    </row>
    <row r="291" spans="1:12" ht="15" customHeight="1" x14ac:dyDescent="0.25">
      <c r="A291" s="4" t="s">
        <v>11</v>
      </c>
      <c r="B291" s="4" t="s">
        <v>15</v>
      </c>
      <c r="C291" s="44">
        <v>31.8</v>
      </c>
      <c r="D291" s="45"/>
      <c r="E291" s="5">
        <v>29.2</v>
      </c>
      <c r="F291" s="5">
        <v>29</v>
      </c>
      <c r="G291" s="5">
        <v>26.6</v>
      </c>
      <c r="H291" s="9">
        <v>26.8</v>
      </c>
      <c r="I291" s="9">
        <v>22.2</v>
      </c>
      <c r="J291" s="5">
        <v>25.6</v>
      </c>
      <c r="K291" s="5">
        <v>20.8</v>
      </c>
    </row>
    <row r="292" spans="1:12" ht="16.05" customHeight="1" x14ac:dyDescent="0.25">
      <c r="A292" s="4" t="s">
        <v>11</v>
      </c>
      <c r="B292" s="4" t="s">
        <v>16</v>
      </c>
      <c r="C292" s="46" t="s">
        <v>17</v>
      </c>
      <c r="D292" s="47"/>
      <c r="E292" s="7" t="s">
        <v>17</v>
      </c>
      <c r="F292" s="7" t="s">
        <v>17</v>
      </c>
      <c r="G292" s="7" t="s">
        <v>17</v>
      </c>
      <c r="H292" s="9">
        <v>24.57</v>
      </c>
      <c r="I292" s="9">
        <v>19.95</v>
      </c>
      <c r="J292" s="7" t="s">
        <v>17</v>
      </c>
      <c r="K292" s="7" t="s">
        <v>17</v>
      </c>
    </row>
    <row r="293" spans="1:12" ht="15" customHeight="1" x14ac:dyDescent="0.25">
      <c r="A293" s="4" t="s">
        <v>18</v>
      </c>
      <c r="B293" s="4" t="s">
        <v>12</v>
      </c>
      <c r="C293" s="44">
        <v>25</v>
      </c>
      <c r="D293" s="45"/>
      <c r="E293" s="5">
        <v>23</v>
      </c>
      <c r="F293" s="5">
        <v>23.4</v>
      </c>
      <c r="G293" s="5">
        <v>21.2</v>
      </c>
      <c r="H293" s="9">
        <v>22</v>
      </c>
      <c r="I293" s="9">
        <v>18.8</v>
      </c>
      <c r="J293" s="5">
        <v>20.2</v>
      </c>
      <c r="K293" s="5">
        <v>17.8</v>
      </c>
    </row>
    <row r="294" spans="1:12" ht="15" customHeight="1" x14ac:dyDescent="0.25">
      <c r="A294" s="4" t="s">
        <v>18</v>
      </c>
      <c r="B294" s="4" t="s">
        <v>13</v>
      </c>
      <c r="C294" s="44">
        <v>26.25</v>
      </c>
      <c r="D294" s="45"/>
      <c r="E294" s="5">
        <v>24.15</v>
      </c>
      <c r="F294" s="5">
        <v>24.57</v>
      </c>
      <c r="G294" s="5">
        <v>22.26</v>
      </c>
      <c r="H294" s="9">
        <v>23.1</v>
      </c>
      <c r="I294" s="9">
        <v>19.739999999999998</v>
      </c>
      <c r="J294" s="5">
        <v>21.21</v>
      </c>
      <c r="K294" s="5">
        <v>18.690000000000001</v>
      </c>
    </row>
    <row r="295" spans="1:12" ht="15" customHeight="1" x14ac:dyDescent="0.25">
      <c r="A295" s="4" t="s">
        <v>18</v>
      </c>
      <c r="B295" s="4" t="s">
        <v>14</v>
      </c>
      <c r="C295" s="44">
        <v>26.78</v>
      </c>
      <c r="D295" s="45"/>
      <c r="E295" s="5">
        <v>24.64</v>
      </c>
      <c r="F295" s="5">
        <v>25.07</v>
      </c>
      <c r="G295" s="5">
        <v>22.71</v>
      </c>
      <c r="H295" s="9">
        <v>23.57</v>
      </c>
      <c r="I295" s="9">
        <v>20.14</v>
      </c>
      <c r="J295" s="5">
        <v>21.64</v>
      </c>
      <c r="K295" s="5">
        <v>19.07</v>
      </c>
    </row>
    <row r="296" spans="1:12" ht="15" customHeight="1" x14ac:dyDescent="0.25">
      <c r="A296" s="4" t="s">
        <v>18</v>
      </c>
      <c r="B296" s="4" t="s">
        <v>15</v>
      </c>
      <c r="C296" s="44">
        <v>29</v>
      </c>
      <c r="D296" s="45"/>
      <c r="E296" s="5">
        <v>26.8</v>
      </c>
      <c r="F296" s="5">
        <v>27</v>
      </c>
      <c r="G296" s="5">
        <v>24.8</v>
      </c>
      <c r="H296" s="9">
        <v>25.2</v>
      </c>
      <c r="I296" s="9">
        <v>22</v>
      </c>
      <c r="J296" s="5">
        <v>23.2</v>
      </c>
      <c r="K296" s="5">
        <v>20.8</v>
      </c>
    </row>
    <row r="297" spans="1:12" ht="16.05" customHeight="1" x14ac:dyDescent="0.25">
      <c r="A297" s="4" t="s">
        <v>18</v>
      </c>
      <c r="B297" s="4" t="s">
        <v>16</v>
      </c>
      <c r="C297" s="46" t="s">
        <v>17</v>
      </c>
      <c r="D297" s="47"/>
      <c r="E297" s="7" t="s">
        <v>17</v>
      </c>
      <c r="F297" s="7" t="s">
        <v>17</v>
      </c>
      <c r="G297" s="7" t="s">
        <v>17</v>
      </c>
      <c r="H297" s="9">
        <v>23.1</v>
      </c>
      <c r="I297" s="9">
        <v>19.739999999999998</v>
      </c>
      <c r="J297" s="7" t="s">
        <v>17</v>
      </c>
      <c r="K297" s="7" t="s">
        <v>17</v>
      </c>
    </row>
    <row r="298" spans="1:12" ht="15" customHeight="1" x14ac:dyDescent="0.25">
      <c r="A298" s="4" t="s">
        <v>20</v>
      </c>
      <c r="B298" s="4" t="s">
        <v>12</v>
      </c>
      <c r="C298" s="44">
        <v>24.2</v>
      </c>
      <c r="D298" s="45"/>
      <c r="E298" s="5">
        <v>21.6</v>
      </c>
      <c r="F298" s="5">
        <v>22.4</v>
      </c>
      <c r="G298" s="5">
        <v>19.8</v>
      </c>
      <c r="H298" s="9">
        <v>20.6</v>
      </c>
      <c r="I298" s="9">
        <v>17.2</v>
      </c>
      <c r="J298" s="5">
        <v>18.399999999999999</v>
      </c>
      <c r="K298" s="5">
        <v>15.8</v>
      </c>
    </row>
    <row r="299" spans="1:12" ht="15" customHeight="1" x14ac:dyDescent="0.25">
      <c r="A299" s="4" t="s">
        <v>20</v>
      </c>
      <c r="B299" s="4" t="s">
        <v>13</v>
      </c>
      <c r="C299" s="44">
        <v>25.41</v>
      </c>
      <c r="D299" s="45"/>
      <c r="E299" s="5">
        <v>22.68</v>
      </c>
      <c r="F299" s="5">
        <v>23.52</v>
      </c>
      <c r="G299" s="5">
        <v>20.79</v>
      </c>
      <c r="H299" s="9">
        <v>21.63</v>
      </c>
      <c r="I299" s="9">
        <v>18.059999999999999</v>
      </c>
      <c r="J299" s="5">
        <v>19.32</v>
      </c>
      <c r="K299" s="5">
        <v>16.59</v>
      </c>
    </row>
    <row r="300" spans="1:12" ht="15" customHeight="1" x14ac:dyDescent="0.25">
      <c r="A300" s="4" t="s">
        <v>20</v>
      </c>
      <c r="B300" s="4" t="s">
        <v>14</v>
      </c>
      <c r="C300" s="44">
        <v>25.92</v>
      </c>
      <c r="D300" s="45"/>
      <c r="E300" s="5">
        <v>23.14</v>
      </c>
      <c r="F300" s="5">
        <v>24</v>
      </c>
      <c r="G300" s="5">
        <v>21.21</v>
      </c>
      <c r="H300" s="9">
        <v>22.07</v>
      </c>
      <c r="I300" s="9">
        <v>18.43</v>
      </c>
      <c r="J300" s="5">
        <v>19.71</v>
      </c>
      <c r="K300" s="5">
        <v>16.93</v>
      </c>
    </row>
    <row r="301" spans="1:12" ht="15" customHeight="1" x14ac:dyDescent="0.25">
      <c r="A301" s="4" t="s">
        <v>20</v>
      </c>
      <c r="B301" s="4" t="s">
        <v>15</v>
      </c>
      <c r="C301" s="44">
        <v>28.2</v>
      </c>
      <c r="D301" s="45"/>
      <c r="E301" s="5">
        <v>25.4</v>
      </c>
      <c r="F301" s="5">
        <v>26</v>
      </c>
      <c r="G301" s="5">
        <v>23.2</v>
      </c>
      <c r="H301" s="9">
        <v>23.6</v>
      </c>
      <c r="I301" s="9">
        <v>20</v>
      </c>
      <c r="J301" s="5">
        <v>21.4</v>
      </c>
      <c r="K301" s="5">
        <v>18.600000000000001</v>
      </c>
    </row>
    <row r="302" spans="1:12" ht="16.05" customHeight="1" x14ac:dyDescent="0.25">
      <c r="A302" s="4" t="s">
        <v>20</v>
      </c>
      <c r="B302" s="4" t="s">
        <v>16</v>
      </c>
      <c r="C302" s="46" t="s">
        <v>17</v>
      </c>
      <c r="D302" s="47"/>
      <c r="E302" s="7" t="s">
        <v>17</v>
      </c>
      <c r="F302" s="7" t="s">
        <v>17</v>
      </c>
      <c r="G302" s="7" t="s">
        <v>17</v>
      </c>
      <c r="H302" s="9">
        <v>21.63</v>
      </c>
      <c r="I302" s="9">
        <v>18.059999999999999</v>
      </c>
      <c r="J302" s="7" t="s">
        <v>17</v>
      </c>
      <c r="K302" s="7" t="s">
        <v>17</v>
      </c>
    </row>
    <row r="303" spans="1:12" ht="16.2" customHeight="1" x14ac:dyDescent="0.25">
      <c r="A303" s="4" t="s">
        <v>21</v>
      </c>
      <c r="B303" s="4" t="s">
        <v>22</v>
      </c>
      <c r="C303" s="44">
        <v>11.5</v>
      </c>
      <c r="D303" s="45"/>
      <c r="E303" s="5">
        <v>7.48</v>
      </c>
      <c r="F303" s="5">
        <v>11.3</v>
      </c>
      <c r="G303" s="5">
        <v>7.35</v>
      </c>
      <c r="H303" s="9">
        <v>9.75</v>
      </c>
      <c r="I303" s="9">
        <v>6.34</v>
      </c>
      <c r="J303" s="5">
        <v>9.75</v>
      </c>
      <c r="K303" s="5">
        <v>6.34</v>
      </c>
    </row>
    <row r="304" spans="1:12" ht="88.05" customHeight="1" x14ac:dyDescent="0.25">
      <c r="A304" s="41" t="s">
        <v>23</v>
      </c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</row>
    <row r="305" spans="1:12" ht="17.25" customHeight="1" x14ac:dyDescent="0.25">
      <c r="A305" s="35" t="s">
        <v>39</v>
      </c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</row>
    <row r="306" spans="1:12" ht="67.5" customHeight="1" x14ac:dyDescent="0.25">
      <c r="A306" s="1" t="s">
        <v>1</v>
      </c>
      <c r="B306" s="10" t="s">
        <v>2</v>
      </c>
      <c r="C306" s="42" t="s">
        <v>3</v>
      </c>
      <c r="D306" s="43"/>
      <c r="E306" s="3" t="s">
        <v>4</v>
      </c>
      <c r="F306" s="3" t="s">
        <v>5</v>
      </c>
      <c r="G306" s="3" t="s">
        <v>6</v>
      </c>
      <c r="H306" s="3" t="s">
        <v>7</v>
      </c>
      <c r="I306" s="3" t="s">
        <v>8</v>
      </c>
      <c r="J306" s="3" t="s">
        <v>9</v>
      </c>
      <c r="K306" s="3" t="s">
        <v>10</v>
      </c>
    </row>
    <row r="307" spans="1:12" ht="15" customHeight="1" x14ac:dyDescent="0.25">
      <c r="A307" s="4" t="s">
        <v>11</v>
      </c>
      <c r="B307" s="4" t="s">
        <v>12</v>
      </c>
      <c r="C307" s="44">
        <v>43.4</v>
      </c>
      <c r="D307" s="45"/>
      <c r="E307" s="5">
        <v>38.200000000000003</v>
      </c>
      <c r="F307" s="5">
        <v>38.6</v>
      </c>
      <c r="G307" s="5">
        <v>33.799999999999997</v>
      </c>
      <c r="H307" s="9">
        <v>34.6</v>
      </c>
      <c r="I307" s="9">
        <v>26</v>
      </c>
      <c r="J307" s="5">
        <v>32.4</v>
      </c>
      <c r="K307" s="5">
        <v>23.4</v>
      </c>
    </row>
    <row r="308" spans="1:12" ht="15" customHeight="1" x14ac:dyDescent="0.25">
      <c r="A308" s="4" t="s">
        <v>11</v>
      </c>
      <c r="B308" s="4" t="s">
        <v>13</v>
      </c>
      <c r="C308" s="44">
        <v>45.57</v>
      </c>
      <c r="D308" s="45"/>
      <c r="E308" s="5">
        <v>40.11</v>
      </c>
      <c r="F308" s="5">
        <v>40.53</v>
      </c>
      <c r="G308" s="5">
        <v>35.49</v>
      </c>
      <c r="H308" s="9">
        <v>36.33</v>
      </c>
      <c r="I308" s="9">
        <v>27.3</v>
      </c>
      <c r="J308" s="5">
        <v>34.020000000000003</v>
      </c>
      <c r="K308" s="5">
        <v>24.57</v>
      </c>
    </row>
    <row r="309" spans="1:12" ht="15" customHeight="1" x14ac:dyDescent="0.25">
      <c r="A309" s="4" t="s">
        <v>11</v>
      </c>
      <c r="B309" s="4" t="s">
        <v>14</v>
      </c>
      <c r="C309" s="44">
        <v>47.16</v>
      </c>
      <c r="D309" s="45"/>
      <c r="E309" s="5">
        <v>42.12</v>
      </c>
      <c r="F309" s="5">
        <v>41.76</v>
      </c>
      <c r="G309" s="5">
        <v>36.9</v>
      </c>
      <c r="H309" s="9">
        <v>37.26</v>
      </c>
      <c r="I309" s="9">
        <v>28.8</v>
      </c>
      <c r="J309" s="5">
        <v>35.1</v>
      </c>
      <c r="K309" s="5">
        <v>26.28</v>
      </c>
    </row>
    <row r="310" spans="1:12" ht="15" customHeight="1" x14ac:dyDescent="0.25">
      <c r="A310" s="4" t="s">
        <v>11</v>
      </c>
      <c r="B310" s="4" t="s">
        <v>15</v>
      </c>
      <c r="C310" s="44">
        <v>52.4</v>
      </c>
      <c r="D310" s="45"/>
      <c r="E310" s="5">
        <v>46.8</v>
      </c>
      <c r="F310" s="5">
        <v>46.4</v>
      </c>
      <c r="G310" s="5">
        <v>41</v>
      </c>
      <c r="H310" s="9">
        <v>41.4</v>
      </c>
      <c r="I310" s="9">
        <v>32</v>
      </c>
      <c r="J310" s="5">
        <v>39</v>
      </c>
      <c r="K310" s="5">
        <v>29.2</v>
      </c>
    </row>
    <row r="311" spans="1:12" ht="16.05" customHeight="1" x14ac:dyDescent="0.25">
      <c r="A311" s="4" t="s">
        <v>11</v>
      </c>
      <c r="B311" s="4" t="s">
        <v>16</v>
      </c>
      <c r="C311" s="46" t="s">
        <v>17</v>
      </c>
      <c r="D311" s="47"/>
      <c r="E311" s="7" t="s">
        <v>17</v>
      </c>
      <c r="F311" s="7" t="s">
        <v>17</v>
      </c>
      <c r="G311" s="7" t="s">
        <v>17</v>
      </c>
      <c r="H311" s="9">
        <v>36.33</v>
      </c>
      <c r="I311" s="9">
        <v>27.3</v>
      </c>
      <c r="J311" s="7" t="s">
        <v>17</v>
      </c>
      <c r="K311" s="7" t="s">
        <v>17</v>
      </c>
    </row>
    <row r="312" spans="1:12" ht="15" customHeight="1" x14ac:dyDescent="0.25">
      <c r="A312" s="4" t="s">
        <v>18</v>
      </c>
      <c r="B312" s="4" t="s">
        <v>12</v>
      </c>
      <c r="C312" s="44">
        <v>37.799999999999997</v>
      </c>
      <c r="D312" s="45"/>
      <c r="E312" s="5">
        <v>33.799999999999997</v>
      </c>
      <c r="F312" s="5">
        <v>34.4</v>
      </c>
      <c r="G312" s="5">
        <v>30.4</v>
      </c>
      <c r="H312" s="9">
        <v>31.6</v>
      </c>
      <c r="I312" s="9">
        <v>25.6</v>
      </c>
      <c r="J312" s="5">
        <v>28</v>
      </c>
      <c r="K312" s="5">
        <v>23.4</v>
      </c>
    </row>
    <row r="313" spans="1:12" ht="15" customHeight="1" x14ac:dyDescent="0.25">
      <c r="A313" s="4" t="s">
        <v>18</v>
      </c>
      <c r="B313" s="4" t="s">
        <v>13</v>
      </c>
      <c r="C313" s="44">
        <v>39.69</v>
      </c>
      <c r="D313" s="45"/>
      <c r="E313" s="5">
        <v>35.49</v>
      </c>
      <c r="F313" s="5">
        <v>36.119999999999997</v>
      </c>
      <c r="G313" s="5">
        <v>31.92</v>
      </c>
      <c r="H313" s="9">
        <v>33.18</v>
      </c>
      <c r="I313" s="9">
        <v>26.88</v>
      </c>
      <c r="J313" s="5">
        <v>29.4</v>
      </c>
      <c r="K313" s="5">
        <v>24.57</v>
      </c>
    </row>
    <row r="314" spans="1:12" ht="15" customHeight="1" x14ac:dyDescent="0.25">
      <c r="A314" s="4" t="s">
        <v>18</v>
      </c>
      <c r="B314" s="4" t="s">
        <v>14</v>
      </c>
      <c r="C314" s="44">
        <v>41.76</v>
      </c>
      <c r="D314" s="45"/>
      <c r="E314" s="5">
        <v>37.619999999999997</v>
      </c>
      <c r="F314" s="5">
        <v>37.799999999999997</v>
      </c>
      <c r="G314" s="5">
        <v>33.479999999999997</v>
      </c>
      <c r="H314" s="9">
        <v>34.56</v>
      </c>
      <c r="I314" s="9">
        <v>28.44</v>
      </c>
      <c r="J314" s="5">
        <v>30.96</v>
      </c>
      <c r="K314" s="5">
        <v>26.28</v>
      </c>
    </row>
    <row r="315" spans="1:12" ht="15" customHeight="1" x14ac:dyDescent="0.25">
      <c r="A315" s="4" t="s">
        <v>18</v>
      </c>
      <c r="B315" s="4" t="s">
        <v>15</v>
      </c>
      <c r="C315" s="44">
        <v>46.4</v>
      </c>
      <c r="D315" s="45"/>
      <c r="E315" s="5">
        <v>41.8</v>
      </c>
      <c r="F315" s="5">
        <v>42</v>
      </c>
      <c r="G315" s="5">
        <v>37.200000000000003</v>
      </c>
      <c r="H315" s="9">
        <v>38.4</v>
      </c>
      <c r="I315" s="9">
        <v>31.6</v>
      </c>
      <c r="J315" s="5">
        <v>34.4</v>
      </c>
      <c r="K315" s="5">
        <v>29.2</v>
      </c>
    </row>
    <row r="316" spans="1:12" ht="16.05" customHeight="1" x14ac:dyDescent="0.25">
      <c r="A316" s="4" t="s">
        <v>18</v>
      </c>
      <c r="B316" s="4" t="s">
        <v>16</v>
      </c>
      <c r="C316" s="46" t="s">
        <v>17</v>
      </c>
      <c r="D316" s="47"/>
      <c r="E316" s="7" t="s">
        <v>17</v>
      </c>
      <c r="F316" s="7" t="s">
        <v>17</v>
      </c>
      <c r="G316" s="7" t="s">
        <v>17</v>
      </c>
      <c r="H316" s="9">
        <v>33.18</v>
      </c>
      <c r="I316" s="9">
        <v>26.88</v>
      </c>
      <c r="J316" s="7" t="s">
        <v>17</v>
      </c>
      <c r="K316" s="7" t="s">
        <v>17</v>
      </c>
    </row>
    <row r="317" spans="1:12" ht="15" customHeight="1" x14ac:dyDescent="0.25">
      <c r="A317" s="4" t="s">
        <v>20</v>
      </c>
      <c r="B317" s="4" t="s">
        <v>12</v>
      </c>
      <c r="C317" s="44">
        <v>36</v>
      </c>
      <c r="D317" s="45"/>
      <c r="E317" s="5">
        <v>31.2</v>
      </c>
      <c r="F317" s="5">
        <v>32.799999999999997</v>
      </c>
      <c r="G317" s="5">
        <v>27.6</v>
      </c>
      <c r="H317" s="9">
        <v>28.8</v>
      </c>
      <c r="I317" s="9">
        <v>22.2</v>
      </c>
      <c r="J317" s="5">
        <v>24.8</v>
      </c>
      <c r="K317" s="5">
        <v>19.8</v>
      </c>
    </row>
    <row r="318" spans="1:12" ht="15" customHeight="1" x14ac:dyDescent="0.25">
      <c r="A318" s="4" t="s">
        <v>20</v>
      </c>
      <c r="B318" s="4" t="s">
        <v>13</v>
      </c>
      <c r="C318" s="44">
        <v>37.799999999999997</v>
      </c>
      <c r="D318" s="45"/>
      <c r="E318" s="5">
        <v>32.76</v>
      </c>
      <c r="F318" s="5">
        <v>34.44</v>
      </c>
      <c r="G318" s="5">
        <v>28.98</v>
      </c>
      <c r="H318" s="9">
        <v>30.24</v>
      </c>
      <c r="I318" s="9">
        <v>23.31</v>
      </c>
      <c r="J318" s="5">
        <v>26.04</v>
      </c>
      <c r="K318" s="5">
        <v>20.79</v>
      </c>
    </row>
    <row r="319" spans="1:12" ht="15" customHeight="1" x14ac:dyDescent="0.25">
      <c r="A319" s="4" t="s">
        <v>20</v>
      </c>
      <c r="B319" s="4" t="s">
        <v>14</v>
      </c>
      <c r="C319" s="44">
        <v>39.96</v>
      </c>
      <c r="D319" s="45"/>
      <c r="E319" s="5">
        <v>34.92</v>
      </c>
      <c r="F319" s="5">
        <v>36</v>
      </c>
      <c r="G319" s="5">
        <v>30.78</v>
      </c>
      <c r="H319" s="9">
        <v>31.68</v>
      </c>
      <c r="I319" s="9">
        <v>25.2</v>
      </c>
      <c r="J319" s="5">
        <v>27.54</v>
      </c>
      <c r="K319" s="5">
        <v>22.5</v>
      </c>
    </row>
    <row r="320" spans="1:12" ht="15" customHeight="1" x14ac:dyDescent="0.25">
      <c r="A320" s="4" t="s">
        <v>20</v>
      </c>
      <c r="B320" s="4" t="s">
        <v>15</v>
      </c>
      <c r="C320" s="44">
        <v>44.4</v>
      </c>
      <c r="D320" s="45"/>
      <c r="E320" s="5">
        <v>38.799999999999997</v>
      </c>
      <c r="F320" s="5">
        <v>40</v>
      </c>
      <c r="G320" s="5">
        <v>34.200000000000003</v>
      </c>
      <c r="H320" s="9">
        <v>35.200000000000003</v>
      </c>
      <c r="I320" s="9">
        <v>28</v>
      </c>
      <c r="J320" s="5">
        <v>30.6</v>
      </c>
      <c r="K320" s="5">
        <v>25</v>
      </c>
    </row>
    <row r="321" spans="1:12" ht="16.05" customHeight="1" x14ac:dyDescent="0.25">
      <c r="A321" s="4" t="s">
        <v>20</v>
      </c>
      <c r="B321" s="4" t="s">
        <v>16</v>
      </c>
      <c r="C321" s="46" t="s">
        <v>17</v>
      </c>
      <c r="D321" s="47"/>
      <c r="E321" s="7" t="s">
        <v>17</v>
      </c>
      <c r="F321" s="7" t="s">
        <v>17</v>
      </c>
      <c r="G321" s="7" t="s">
        <v>17</v>
      </c>
      <c r="H321" s="9">
        <v>30.24</v>
      </c>
      <c r="I321" s="9">
        <v>23.31</v>
      </c>
      <c r="J321" s="7" t="s">
        <v>17</v>
      </c>
      <c r="K321" s="7" t="s">
        <v>17</v>
      </c>
    </row>
    <row r="322" spans="1:12" ht="16.2" customHeight="1" x14ac:dyDescent="0.25">
      <c r="A322" s="4" t="s">
        <v>21</v>
      </c>
      <c r="B322" s="4" t="s">
        <v>22</v>
      </c>
      <c r="C322" s="44">
        <v>13</v>
      </c>
      <c r="D322" s="45"/>
      <c r="E322" s="5">
        <v>11</v>
      </c>
      <c r="F322" s="5">
        <v>13</v>
      </c>
      <c r="G322" s="5">
        <v>11</v>
      </c>
      <c r="H322" s="9">
        <v>13</v>
      </c>
      <c r="I322" s="9">
        <v>11</v>
      </c>
      <c r="J322" s="5">
        <v>13</v>
      </c>
      <c r="K322" s="5">
        <v>11</v>
      </c>
    </row>
    <row r="323" spans="1:12" ht="88.05" customHeight="1" x14ac:dyDescent="0.25">
      <c r="A323" s="41" t="s">
        <v>23</v>
      </c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</row>
    <row r="324" spans="1:12" ht="17.25" customHeight="1" x14ac:dyDescent="0.25">
      <c r="A324" s="35" t="s">
        <v>40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</row>
    <row r="325" spans="1:12" ht="67.5" customHeight="1" x14ac:dyDescent="0.25">
      <c r="A325" s="1" t="s">
        <v>1</v>
      </c>
      <c r="B325" s="10" t="s">
        <v>2</v>
      </c>
      <c r="C325" s="42" t="s">
        <v>3</v>
      </c>
      <c r="D325" s="43"/>
      <c r="E325" s="3" t="s">
        <v>4</v>
      </c>
      <c r="F325" s="3" t="s">
        <v>5</v>
      </c>
      <c r="G325" s="3" t="s">
        <v>6</v>
      </c>
      <c r="H325" s="3" t="s">
        <v>7</v>
      </c>
      <c r="I325" s="3" t="s">
        <v>8</v>
      </c>
      <c r="J325" s="3" t="s">
        <v>9</v>
      </c>
      <c r="K325" s="3" t="s">
        <v>10</v>
      </c>
    </row>
    <row r="326" spans="1:12" ht="15" customHeight="1" x14ac:dyDescent="0.25">
      <c r="A326" s="4" t="s">
        <v>11</v>
      </c>
      <c r="B326" s="4" t="s">
        <v>12</v>
      </c>
      <c r="C326" s="44">
        <v>28.6</v>
      </c>
      <c r="D326" s="45"/>
      <c r="E326" s="5">
        <v>25.4</v>
      </c>
      <c r="F326" s="5">
        <v>25.6</v>
      </c>
      <c r="G326" s="5">
        <v>22.8</v>
      </c>
      <c r="H326" s="9">
        <v>23.2</v>
      </c>
      <c r="I326" s="9">
        <v>18</v>
      </c>
      <c r="J326" s="5">
        <v>22</v>
      </c>
      <c r="K326" s="5">
        <v>16.399999999999999</v>
      </c>
    </row>
    <row r="327" spans="1:12" ht="15" customHeight="1" x14ac:dyDescent="0.25">
      <c r="A327" s="4" t="s">
        <v>11</v>
      </c>
      <c r="B327" s="4" t="s">
        <v>13</v>
      </c>
      <c r="C327" s="44">
        <v>30.03</v>
      </c>
      <c r="D327" s="45"/>
      <c r="E327" s="5">
        <v>26.67</v>
      </c>
      <c r="F327" s="5">
        <v>26.88</v>
      </c>
      <c r="G327" s="5">
        <v>23.94</v>
      </c>
      <c r="H327" s="9">
        <v>24.36</v>
      </c>
      <c r="I327" s="9">
        <v>18.899999999999999</v>
      </c>
      <c r="J327" s="5">
        <v>23.1</v>
      </c>
      <c r="K327" s="5">
        <v>17.22</v>
      </c>
    </row>
    <row r="328" spans="1:12" ht="15" customHeight="1" x14ac:dyDescent="0.25">
      <c r="A328" s="4" t="s">
        <v>11</v>
      </c>
      <c r="B328" s="4" t="s">
        <v>14</v>
      </c>
      <c r="C328" s="44">
        <v>30.61</v>
      </c>
      <c r="D328" s="45"/>
      <c r="E328" s="5">
        <v>27.54</v>
      </c>
      <c r="F328" s="5">
        <v>27.4</v>
      </c>
      <c r="G328" s="5">
        <v>24.48</v>
      </c>
      <c r="H328" s="9">
        <v>24.83</v>
      </c>
      <c r="I328" s="9">
        <v>19.62</v>
      </c>
      <c r="J328" s="5">
        <v>23.54</v>
      </c>
      <c r="K328" s="5">
        <v>18</v>
      </c>
    </row>
    <row r="329" spans="1:12" ht="15" customHeight="1" x14ac:dyDescent="0.25">
      <c r="A329" s="4" t="s">
        <v>11</v>
      </c>
      <c r="B329" s="4" t="s">
        <v>15</v>
      </c>
      <c r="C329" s="44">
        <v>34</v>
      </c>
      <c r="D329" s="45"/>
      <c r="E329" s="5">
        <v>30.6</v>
      </c>
      <c r="F329" s="5">
        <v>30.4</v>
      </c>
      <c r="G329" s="5">
        <v>27.2</v>
      </c>
      <c r="H329" s="9">
        <v>27.4</v>
      </c>
      <c r="I329" s="9">
        <v>21.8</v>
      </c>
      <c r="J329" s="5">
        <v>26</v>
      </c>
      <c r="K329" s="5">
        <v>20</v>
      </c>
    </row>
    <row r="330" spans="1:12" ht="16.05" customHeight="1" x14ac:dyDescent="0.25">
      <c r="A330" s="4" t="s">
        <v>11</v>
      </c>
      <c r="B330" s="4" t="s">
        <v>16</v>
      </c>
      <c r="C330" s="46" t="s">
        <v>17</v>
      </c>
      <c r="D330" s="47"/>
      <c r="E330" s="7" t="s">
        <v>17</v>
      </c>
      <c r="F330" s="7" t="s">
        <v>17</v>
      </c>
      <c r="G330" s="7" t="s">
        <v>17</v>
      </c>
      <c r="H330" s="9">
        <v>24.36</v>
      </c>
      <c r="I330" s="9">
        <v>18.899999999999999</v>
      </c>
      <c r="J330" s="7" t="s">
        <v>17</v>
      </c>
      <c r="K330" s="7" t="s">
        <v>17</v>
      </c>
    </row>
    <row r="331" spans="1:12" ht="15" customHeight="1" x14ac:dyDescent="0.25">
      <c r="A331" s="4" t="s">
        <v>18</v>
      </c>
      <c r="B331" s="4" t="s">
        <v>12</v>
      </c>
      <c r="C331" s="44">
        <v>25.2</v>
      </c>
      <c r="D331" s="45"/>
      <c r="E331" s="5">
        <v>22.8</v>
      </c>
      <c r="F331" s="5">
        <v>23.2</v>
      </c>
      <c r="G331" s="5">
        <v>20.6</v>
      </c>
      <c r="H331" s="9">
        <v>21.4</v>
      </c>
      <c r="I331" s="9">
        <v>17.8</v>
      </c>
      <c r="J331" s="5">
        <v>19.2</v>
      </c>
      <c r="K331" s="5">
        <v>16.399999999999999</v>
      </c>
    </row>
    <row r="332" spans="1:12" ht="15" customHeight="1" x14ac:dyDescent="0.25">
      <c r="A332" s="4" t="s">
        <v>18</v>
      </c>
      <c r="B332" s="4" t="s">
        <v>13</v>
      </c>
      <c r="C332" s="44">
        <v>26.46</v>
      </c>
      <c r="D332" s="45"/>
      <c r="E332" s="5">
        <v>23.94</v>
      </c>
      <c r="F332" s="5">
        <v>24.36</v>
      </c>
      <c r="G332" s="5">
        <v>21.63</v>
      </c>
      <c r="H332" s="9">
        <v>22.47</v>
      </c>
      <c r="I332" s="9">
        <v>18.690000000000001</v>
      </c>
      <c r="J332" s="5">
        <v>20.16</v>
      </c>
      <c r="K332" s="5">
        <v>17.22</v>
      </c>
    </row>
    <row r="333" spans="1:12" ht="15" customHeight="1" x14ac:dyDescent="0.25">
      <c r="A333" s="4" t="s">
        <v>18</v>
      </c>
      <c r="B333" s="4" t="s">
        <v>14</v>
      </c>
      <c r="C333" s="44">
        <v>27.36</v>
      </c>
      <c r="D333" s="45"/>
      <c r="E333" s="5">
        <v>24.84</v>
      </c>
      <c r="F333" s="5">
        <v>25.02</v>
      </c>
      <c r="G333" s="5">
        <v>22.5</v>
      </c>
      <c r="H333" s="9">
        <v>23.04</v>
      </c>
      <c r="I333" s="9">
        <v>19.260000000000002</v>
      </c>
      <c r="J333" s="5">
        <v>20.88</v>
      </c>
      <c r="K333" s="5">
        <v>18</v>
      </c>
    </row>
    <row r="334" spans="1:12" ht="15" customHeight="1" x14ac:dyDescent="0.25">
      <c r="A334" s="4" t="s">
        <v>18</v>
      </c>
      <c r="B334" s="4" t="s">
        <v>15</v>
      </c>
      <c r="C334" s="44">
        <v>30.4</v>
      </c>
      <c r="D334" s="45"/>
      <c r="E334" s="5">
        <v>27.6</v>
      </c>
      <c r="F334" s="5">
        <v>27.8</v>
      </c>
      <c r="G334" s="5">
        <v>25</v>
      </c>
      <c r="H334" s="9">
        <v>25.6</v>
      </c>
      <c r="I334" s="9">
        <v>21.4</v>
      </c>
      <c r="J334" s="5">
        <v>23.2</v>
      </c>
      <c r="K334" s="5">
        <v>20</v>
      </c>
    </row>
    <row r="335" spans="1:12" ht="16.05" customHeight="1" x14ac:dyDescent="0.25">
      <c r="A335" s="4" t="s">
        <v>18</v>
      </c>
      <c r="B335" s="4" t="s">
        <v>16</v>
      </c>
      <c r="C335" s="46" t="s">
        <v>17</v>
      </c>
      <c r="D335" s="47"/>
      <c r="E335" s="7" t="s">
        <v>17</v>
      </c>
      <c r="F335" s="7" t="s">
        <v>17</v>
      </c>
      <c r="G335" s="7" t="s">
        <v>17</v>
      </c>
      <c r="H335" s="9">
        <v>22.47</v>
      </c>
      <c r="I335" s="9">
        <v>18.690000000000001</v>
      </c>
      <c r="J335" s="7" t="s">
        <v>17</v>
      </c>
      <c r="K335" s="7" t="s">
        <v>17</v>
      </c>
    </row>
    <row r="336" spans="1:12" ht="15" customHeight="1" x14ac:dyDescent="0.25">
      <c r="A336" s="4" t="s">
        <v>20</v>
      </c>
      <c r="B336" s="4" t="s">
        <v>12</v>
      </c>
      <c r="C336" s="44">
        <v>24.2</v>
      </c>
      <c r="D336" s="45"/>
      <c r="E336" s="5">
        <v>21.2</v>
      </c>
      <c r="F336" s="5">
        <v>22.2</v>
      </c>
      <c r="G336" s="5">
        <v>19</v>
      </c>
      <c r="H336" s="9">
        <v>19.8</v>
      </c>
      <c r="I336" s="9">
        <v>15.8</v>
      </c>
      <c r="J336" s="5">
        <v>17.2</v>
      </c>
      <c r="K336" s="5">
        <v>14.2</v>
      </c>
    </row>
    <row r="337" spans="1:12" ht="15" customHeight="1" x14ac:dyDescent="0.25">
      <c r="A337" s="4" t="s">
        <v>20</v>
      </c>
      <c r="B337" s="4" t="s">
        <v>13</v>
      </c>
      <c r="C337" s="44">
        <v>25.41</v>
      </c>
      <c r="D337" s="45"/>
      <c r="E337" s="5">
        <v>22.26</v>
      </c>
      <c r="F337" s="5">
        <v>23.31</v>
      </c>
      <c r="G337" s="5">
        <v>19.95</v>
      </c>
      <c r="H337" s="9">
        <v>20.79</v>
      </c>
      <c r="I337" s="9">
        <v>16.59</v>
      </c>
      <c r="J337" s="5">
        <v>18.059999999999999</v>
      </c>
      <c r="K337" s="5">
        <v>14.91</v>
      </c>
    </row>
    <row r="338" spans="1:12" ht="15" customHeight="1" x14ac:dyDescent="0.25">
      <c r="A338" s="4" t="s">
        <v>20</v>
      </c>
      <c r="B338" s="4" t="s">
        <v>14</v>
      </c>
      <c r="C338" s="44">
        <v>26.28</v>
      </c>
      <c r="D338" s="45"/>
      <c r="E338" s="5">
        <v>23.22</v>
      </c>
      <c r="F338" s="5">
        <v>23.94</v>
      </c>
      <c r="G338" s="5">
        <v>20.7</v>
      </c>
      <c r="H338" s="9">
        <v>21.24</v>
      </c>
      <c r="I338" s="9">
        <v>17.28</v>
      </c>
      <c r="J338" s="5">
        <v>18.72</v>
      </c>
      <c r="K338" s="5">
        <v>15.66</v>
      </c>
    </row>
    <row r="339" spans="1:12" ht="15" customHeight="1" x14ac:dyDescent="0.25">
      <c r="A339" s="4" t="s">
        <v>20</v>
      </c>
      <c r="B339" s="4" t="s">
        <v>15</v>
      </c>
      <c r="C339" s="44">
        <v>29.2</v>
      </c>
      <c r="D339" s="45"/>
      <c r="E339" s="5">
        <v>25.8</v>
      </c>
      <c r="F339" s="5">
        <v>26.6</v>
      </c>
      <c r="G339" s="5">
        <v>23</v>
      </c>
      <c r="H339" s="9">
        <v>23.6</v>
      </c>
      <c r="I339" s="9">
        <v>19.2</v>
      </c>
      <c r="J339" s="5">
        <v>20.8</v>
      </c>
      <c r="K339" s="5">
        <v>17.399999999999999</v>
      </c>
    </row>
    <row r="340" spans="1:12" ht="16.05" customHeight="1" x14ac:dyDescent="0.25">
      <c r="A340" s="4" t="s">
        <v>20</v>
      </c>
      <c r="B340" s="4" t="s">
        <v>16</v>
      </c>
      <c r="C340" s="46" t="s">
        <v>17</v>
      </c>
      <c r="D340" s="47"/>
      <c r="E340" s="7" t="s">
        <v>17</v>
      </c>
      <c r="F340" s="7" t="s">
        <v>17</v>
      </c>
      <c r="G340" s="7" t="s">
        <v>17</v>
      </c>
      <c r="H340" s="9">
        <v>20.79</v>
      </c>
      <c r="I340" s="9">
        <v>16.59</v>
      </c>
      <c r="J340" s="7" t="s">
        <v>17</v>
      </c>
      <c r="K340" s="7" t="s">
        <v>17</v>
      </c>
    </row>
    <row r="341" spans="1:12" ht="16.2" customHeight="1" x14ac:dyDescent="0.25">
      <c r="A341" s="4" t="s">
        <v>21</v>
      </c>
      <c r="B341" s="4" t="s">
        <v>22</v>
      </c>
      <c r="C341" s="44">
        <v>10</v>
      </c>
      <c r="D341" s="45"/>
      <c r="E341" s="5">
        <v>8</v>
      </c>
      <c r="F341" s="5">
        <v>9.5</v>
      </c>
      <c r="G341" s="5">
        <v>8</v>
      </c>
      <c r="H341" s="9">
        <v>9.5</v>
      </c>
      <c r="I341" s="9">
        <v>6</v>
      </c>
      <c r="J341" s="5">
        <v>9.5</v>
      </c>
      <c r="K341" s="5">
        <v>6</v>
      </c>
    </row>
    <row r="342" spans="1:12" ht="88.05" customHeight="1" x14ac:dyDescent="0.25">
      <c r="A342" s="41" t="s">
        <v>23</v>
      </c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</row>
    <row r="343" spans="1:12" ht="17.25" customHeight="1" x14ac:dyDescent="0.25">
      <c r="A343" s="35" t="s">
        <v>41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</row>
    <row r="344" spans="1:12" ht="67.5" customHeight="1" x14ac:dyDescent="0.25">
      <c r="A344" s="1" t="s">
        <v>1</v>
      </c>
      <c r="B344" s="10" t="s">
        <v>2</v>
      </c>
      <c r="C344" s="42" t="s">
        <v>3</v>
      </c>
      <c r="D344" s="43"/>
      <c r="E344" s="3" t="s">
        <v>4</v>
      </c>
      <c r="F344" s="3" t="s">
        <v>5</v>
      </c>
      <c r="G344" s="3" t="s">
        <v>6</v>
      </c>
      <c r="H344" s="3" t="s">
        <v>7</v>
      </c>
      <c r="I344" s="3" t="s">
        <v>8</v>
      </c>
      <c r="J344" s="3" t="s">
        <v>9</v>
      </c>
      <c r="K344" s="3" t="s">
        <v>10</v>
      </c>
    </row>
    <row r="345" spans="1:12" ht="15" customHeight="1" x14ac:dyDescent="0.25">
      <c r="A345" s="4" t="s">
        <v>11</v>
      </c>
      <c r="B345" s="4" t="s">
        <v>12</v>
      </c>
      <c r="C345" s="44">
        <v>30.8</v>
      </c>
      <c r="D345" s="45"/>
      <c r="E345" s="5">
        <v>27.2</v>
      </c>
      <c r="F345" s="5">
        <v>27.4</v>
      </c>
      <c r="G345" s="5">
        <v>24.2</v>
      </c>
      <c r="H345" s="9">
        <v>24.8</v>
      </c>
      <c r="I345" s="9">
        <v>18.8</v>
      </c>
      <c r="J345" s="5">
        <v>23.2</v>
      </c>
      <c r="K345" s="5">
        <v>17.2</v>
      </c>
    </row>
    <row r="346" spans="1:12" ht="15" customHeight="1" x14ac:dyDescent="0.25">
      <c r="A346" s="4" t="s">
        <v>11</v>
      </c>
      <c r="B346" s="4" t="s">
        <v>13</v>
      </c>
      <c r="C346" s="44">
        <v>32.340000000000003</v>
      </c>
      <c r="D346" s="45"/>
      <c r="E346" s="5">
        <v>28.56</v>
      </c>
      <c r="F346" s="5">
        <v>28.77</v>
      </c>
      <c r="G346" s="5">
        <v>25.41</v>
      </c>
      <c r="H346" s="9">
        <v>26.04</v>
      </c>
      <c r="I346" s="9">
        <v>19.739999999999998</v>
      </c>
      <c r="J346" s="5">
        <v>24.36</v>
      </c>
      <c r="K346" s="5">
        <v>18.059999999999999</v>
      </c>
    </row>
    <row r="347" spans="1:12" ht="15" customHeight="1" x14ac:dyDescent="0.25">
      <c r="A347" s="4" t="s">
        <v>11</v>
      </c>
      <c r="B347" s="4" t="s">
        <v>14</v>
      </c>
      <c r="C347" s="44">
        <v>33.119999999999997</v>
      </c>
      <c r="D347" s="45"/>
      <c r="E347" s="5">
        <v>29.7</v>
      </c>
      <c r="F347" s="5">
        <v>29.52</v>
      </c>
      <c r="G347" s="5">
        <v>26.28</v>
      </c>
      <c r="H347" s="9">
        <v>26.64</v>
      </c>
      <c r="I347" s="9">
        <v>20.7</v>
      </c>
      <c r="J347" s="5">
        <v>25.02</v>
      </c>
      <c r="K347" s="5">
        <v>19.079999999999998</v>
      </c>
    </row>
    <row r="348" spans="1:12" ht="15" customHeight="1" x14ac:dyDescent="0.25">
      <c r="A348" s="4" t="s">
        <v>11</v>
      </c>
      <c r="B348" s="4" t="s">
        <v>15</v>
      </c>
      <c r="C348" s="44">
        <v>36.799999999999997</v>
      </c>
      <c r="D348" s="45"/>
      <c r="E348" s="5">
        <v>33</v>
      </c>
      <c r="F348" s="5">
        <v>32.799999999999997</v>
      </c>
      <c r="G348" s="5">
        <v>29.2</v>
      </c>
      <c r="H348" s="9">
        <v>29.6</v>
      </c>
      <c r="I348" s="9">
        <v>23</v>
      </c>
      <c r="J348" s="5">
        <v>27.8</v>
      </c>
      <c r="K348" s="5">
        <v>21.2</v>
      </c>
    </row>
    <row r="349" spans="1:12" ht="16.05" customHeight="1" x14ac:dyDescent="0.25">
      <c r="A349" s="4" t="s">
        <v>11</v>
      </c>
      <c r="B349" s="4" t="s">
        <v>16</v>
      </c>
      <c r="C349" s="46" t="s">
        <v>17</v>
      </c>
      <c r="D349" s="47"/>
      <c r="E349" s="7" t="s">
        <v>17</v>
      </c>
      <c r="F349" s="7" t="s">
        <v>17</v>
      </c>
      <c r="G349" s="7" t="s">
        <v>17</v>
      </c>
      <c r="H349" s="9">
        <v>26.04</v>
      </c>
      <c r="I349" s="9">
        <v>19.739999999999998</v>
      </c>
      <c r="J349" s="7" t="s">
        <v>17</v>
      </c>
      <c r="K349" s="7" t="s">
        <v>17</v>
      </c>
    </row>
    <row r="350" spans="1:12" ht="15" customHeight="1" x14ac:dyDescent="0.25">
      <c r="A350" s="4" t="s">
        <v>18</v>
      </c>
      <c r="B350" s="4" t="s">
        <v>12</v>
      </c>
      <c r="C350" s="44">
        <v>27</v>
      </c>
      <c r="D350" s="45"/>
      <c r="E350" s="5">
        <v>24.2</v>
      </c>
      <c r="F350" s="5">
        <v>24.8</v>
      </c>
      <c r="G350" s="5">
        <v>21.8</v>
      </c>
      <c r="H350" s="9">
        <v>22.8</v>
      </c>
      <c r="I350" s="9">
        <v>18.600000000000001</v>
      </c>
      <c r="J350" s="5">
        <v>20.2</v>
      </c>
      <c r="K350" s="5">
        <v>17.2</v>
      </c>
    </row>
    <row r="351" spans="1:12" ht="15" customHeight="1" x14ac:dyDescent="0.25">
      <c r="A351" s="4" t="s">
        <v>18</v>
      </c>
      <c r="B351" s="4" t="s">
        <v>13</v>
      </c>
      <c r="C351" s="44">
        <v>28.35</v>
      </c>
      <c r="D351" s="45"/>
      <c r="E351" s="5">
        <v>25.41</v>
      </c>
      <c r="F351" s="5">
        <v>26.04</v>
      </c>
      <c r="G351" s="5">
        <v>22.89</v>
      </c>
      <c r="H351" s="9">
        <v>23.94</v>
      </c>
      <c r="I351" s="9">
        <v>19.53</v>
      </c>
      <c r="J351" s="5">
        <v>21.21</v>
      </c>
      <c r="K351" s="5">
        <v>18.059999999999999</v>
      </c>
    </row>
    <row r="352" spans="1:12" ht="15" customHeight="1" x14ac:dyDescent="0.25">
      <c r="A352" s="4" t="s">
        <v>18</v>
      </c>
      <c r="B352" s="4" t="s">
        <v>14</v>
      </c>
      <c r="C352" s="44">
        <v>29.52</v>
      </c>
      <c r="D352" s="45"/>
      <c r="E352" s="5">
        <v>26.64</v>
      </c>
      <c r="F352" s="5">
        <v>26.82</v>
      </c>
      <c r="G352" s="5">
        <v>23.94</v>
      </c>
      <c r="H352" s="9">
        <v>24.66</v>
      </c>
      <c r="I352" s="9">
        <v>20.52</v>
      </c>
      <c r="J352" s="5">
        <v>22.14</v>
      </c>
      <c r="K352" s="5">
        <v>19.079999999999998</v>
      </c>
    </row>
    <row r="353" spans="1:12" ht="15" customHeight="1" x14ac:dyDescent="0.25">
      <c r="A353" s="4" t="s">
        <v>18</v>
      </c>
      <c r="B353" s="4" t="s">
        <v>15</v>
      </c>
      <c r="C353" s="44">
        <v>32.799999999999997</v>
      </c>
      <c r="D353" s="45"/>
      <c r="E353" s="5">
        <v>29.6</v>
      </c>
      <c r="F353" s="5">
        <v>29.8</v>
      </c>
      <c r="G353" s="5">
        <v>26.6</v>
      </c>
      <c r="H353" s="9">
        <v>27.4</v>
      </c>
      <c r="I353" s="9">
        <v>22.8</v>
      </c>
      <c r="J353" s="5">
        <v>24.6</v>
      </c>
      <c r="K353" s="5">
        <v>21.2</v>
      </c>
    </row>
    <row r="354" spans="1:12" ht="16.05" customHeight="1" x14ac:dyDescent="0.25">
      <c r="A354" s="4" t="s">
        <v>18</v>
      </c>
      <c r="B354" s="4" t="s">
        <v>16</v>
      </c>
      <c r="C354" s="46" t="s">
        <v>17</v>
      </c>
      <c r="D354" s="47"/>
      <c r="E354" s="7" t="s">
        <v>17</v>
      </c>
      <c r="F354" s="7" t="s">
        <v>17</v>
      </c>
      <c r="G354" s="7" t="s">
        <v>17</v>
      </c>
      <c r="H354" s="9">
        <v>23.94</v>
      </c>
      <c r="I354" s="9">
        <v>19.53</v>
      </c>
      <c r="J354" s="7" t="s">
        <v>17</v>
      </c>
      <c r="K354" s="7" t="s">
        <v>17</v>
      </c>
    </row>
    <row r="355" spans="1:12" ht="15" customHeight="1" x14ac:dyDescent="0.25">
      <c r="A355" s="4" t="s">
        <v>20</v>
      </c>
      <c r="B355" s="4" t="s">
        <v>12</v>
      </c>
      <c r="C355" s="44">
        <v>25.8</v>
      </c>
      <c r="D355" s="45"/>
      <c r="E355" s="5">
        <v>22.4</v>
      </c>
      <c r="F355" s="5">
        <v>23.6</v>
      </c>
      <c r="G355" s="5">
        <v>20</v>
      </c>
      <c r="H355" s="9">
        <v>20.8</v>
      </c>
      <c r="I355" s="9">
        <v>16.399999999999999</v>
      </c>
      <c r="J355" s="5">
        <v>18</v>
      </c>
      <c r="K355" s="5">
        <v>14.6</v>
      </c>
    </row>
    <row r="356" spans="1:12" ht="15" customHeight="1" x14ac:dyDescent="0.25">
      <c r="A356" s="4" t="s">
        <v>20</v>
      </c>
      <c r="B356" s="4" t="s">
        <v>13</v>
      </c>
      <c r="C356" s="44">
        <v>27.09</v>
      </c>
      <c r="D356" s="45"/>
      <c r="E356" s="5">
        <v>23.52</v>
      </c>
      <c r="F356" s="5">
        <v>24.78</v>
      </c>
      <c r="G356" s="5">
        <v>21</v>
      </c>
      <c r="H356" s="9">
        <v>21.84</v>
      </c>
      <c r="I356" s="9">
        <v>17.22</v>
      </c>
      <c r="J356" s="5">
        <v>18.899999999999999</v>
      </c>
      <c r="K356" s="5">
        <v>15.33</v>
      </c>
    </row>
    <row r="357" spans="1:12" ht="15" customHeight="1" x14ac:dyDescent="0.25">
      <c r="A357" s="4" t="s">
        <v>20</v>
      </c>
      <c r="B357" s="4" t="s">
        <v>14</v>
      </c>
      <c r="C357" s="44">
        <v>28.26</v>
      </c>
      <c r="D357" s="45"/>
      <c r="E357" s="5">
        <v>25.02</v>
      </c>
      <c r="F357" s="5">
        <v>25.56</v>
      </c>
      <c r="G357" s="5">
        <v>22.14</v>
      </c>
      <c r="H357" s="9">
        <v>22.68</v>
      </c>
      <c r="I357" s="9">
        <v>18.18</v>
      </c>
      <c r="J357" s="5">
        <v>19.98</v>
      </c>
      <c r="K357" s="5">
        <v>16.38</v>
      </c>
    </row>
    <row r="358" spans="1:12" ht="15" customHeight="1" x14ac:dyDescent="0.25">
      <c r="A358" s="4" t="s">
        <v>20</v>
      </c>
      <c r="B358" s="4" t="s">
        <v>15</v>
      </c>
      <c r="C358" s="44">
        <v>31.4</v>
      </c>
      <c r="D358" s="45"/>
      <c r="E358" s="5">
        <v>27.8</v>
      </c>
      <c r="F358" s="5">
        <v>28.4</v>
      </c>
      <c r="G358" s="5">
        <v>24.6</v>
      </c>
      <c r="H358" s="9">
        <v>25.2</v>
      </c>
      <c r="I358" s="9">
        <v>20.2</v>
      </c>
      <c r="J358" s="5">
        <v>22.2</v>
      </c>
      <c r="K358" s="5">
        <v>18.2</v>
      </c>
    </row>
    <row r="359" spans="1:12" ht="16.05" customHeight="1" x14ac:dyDescent="0.25">
      <c r="A359" s="4" t="s">
        <v>20</v>
      </c>
      <c r="B359" s="4" t="s">
        <v>16</v>
      </c>
      <c r="C359" s="46" t="s">
        <v>17</v>
      </c>
      <c r="D359" s="47"/>
      <c r="E359" s="7" t="s">
        <v>17</v>
      </c>
      <c r="F359" s="7" t="s">
        <v>17</v>
      </c>
      <c r="G359" s="7" t="s">
        <v>17</v>
      </c>
      <c r="H359" s="9">
        <v>21.84</v>
      </c>
      <c r="I359" s="9">
        <v>17.22</v>
      </c>
      <c r="J359" s="7" t="s">
        <v>17</v>
      </c>
      <c r="K359" s="7" t="s">
        <v>17</v>
      </c>
    </row>
    <row r="360" spans="1:12" ht="16.2" customHeight="1" x14ac:dyDescent="0.25">
      <c r="A360" s="4" t="s">
        <v>21</v>
      </c>
      <c r="B360" s="4" t="s">
        <v>22</v>
      </c>
      <c r="C360" s="44">
        <v>9.9499999999999993</v>
      </c>
      <c r="D360" s="45"/>
      <c r="E360" s="5">
        <v>8.65</v>
      </c>
      <c r="F360" s="5">
        <v>9.9499999999999993</v>
      </c>
      <c r="G360" s="5">
        <v>7.68</v>
      </c>
      <c r="H360" s="9">
        <v>8.42</v>
      </c>
      <c r="I360" s="9">
        <v>6.92</v>
      </c>
      <c r="J360" s="5">
        <v>8.42</v>
      </c>
      <c r="K360" s="5">
        <v>6.75</v>
      </c>
    </row>
    <row r="361" spans="1:12" ht="88.05" customHeight="1" x14ac:dyDescent="0.25">
      <c r="A361" s="41" t="s">
        <v>23</v>
      </c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</row>
    <row r="362" spans="1:12" ht="17.25" customHeight="1" x14ac:dyDescent="0.25">
      <c r="A362" s="35" t="s">
        <v>42</v>
      </c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</row>
    <row r="363" spans="1:12" ht="67.5" customHeight="1" x14ac:dyDescent="0.25">
      <c r="A363" s="1" t="s">
        <v>1</v>
      </c>
      <c r="B363" s="10" t="s">
        <v>2</v>
      </c>
      <c r="C363" s="42" t="s">
        <v>3</v>
      </c>
      <c r="D363" s="43"/>
      <c r="E363" s="3" t="s">
        <v>4</v>
      </c>
      <c r="F363" s="3" t="s">
        <v>5</v>
      </c>
      <c r="G363" s="3" t="s">
        <v>6</v>
      </c>
      <c r="H363" s="3" t="s">
        <v>7</v>
      </c>
      <c r="I363" s="3" t="s">
        <v>8</v>
      </c>
      <c r="J363" s="3" t="s">
        <v>9</v>
      </c>
      <c r="K363" s="3" t="s">
        <v>10</v>
      </c>
    </row>
    <row r="364" spans="1:12" ht="15" customHeight="1" x14ac:dyDescent="0.25">
      <c r="A364" s="4" t="s">
        <v>11</v>
      </c>
      <c r="B364" s="4" t="s">
        <v>12</v>
      </c>
      <c r="C364" s="44">
        <v>34.4</v>
      </c>
      <c r="D364" s="45"/>
      <c r="E364" s="5">
        <v>30.6</v>
      </c>
      <c r="F364" s="5">
        <v>30.8</v>
      </c>
      <c r="G364" s="5">
        <v>27.2</v>
      </c>
      <c r="H364" s="9">
        <v>27.8</v>
      </c>
      <c r="I364" s="9">
        <v>21.4</v>
      </c>
      <c r="J364" s="5">
        <v>26.2</v>
      </c>
      <c r="K364" s="5">
        <v>19.600000000000001</v>
      </c>
    </row>
    <row r="365" spans="1:12" ht="15" customHeight="1" x14ac:dyDescent="0.25">
      <c r="A365" s="4" t="s">
        <v>11</v>
      </c>
      <c r="B365" s="4" t="s">
        <v>13</v>
      </c>
      <c r="C365" s="44">
        <v>36.119999999999997</v>
      </c>
      <c r="D365" s="45"/>
      <c r="E365" s="5">
        <v>32.130000000000003</v>
      </c>
      <c r="F365" s="5">
        <v>32.340000000000003</v>
      </c>
      <c r="G365" s="5">
        <v>28.56</v>
      </c>
      <c r="H365" s="9">
        <v>29.19</v>
      </c>
      <c r="I365" s="9">
        <v>22.47</v>
      </c>
      <c r="J365" s="5">
        <v>27.51</v>
      </c>
      <c r="K365" s="5">
        <v>20.58</v>
      </c>
    </row>
    <row r="366" spans="1:12" ht="15" customHeight="1" x14ac:dyDescent="0.25">
      <c r="A366" s="4" t="s">
        <v>11</v>
      </c>
      <c r="B366" s="4" t="s">
        <v>14</v>
      </c>
      <c r="C366" s="44">
        <v>37.08</v>
      </c>
      <c r="D366" s="45"/>
      <c r="E366" s="5">
        <v>33.299999999999997</v>
      </c>
      <c r="F366" s="5">
        <v>32.96</v>
      </c>
      <c r="G366" s="5">
        <v>29.52</v>
      </c>
      <c r="H366" s="9">
        <v>29.75</v>
      </c>
      <c r="I366" s="9">
        <v>23.4</v>
      </c>
      <c r="J366" s="5">
        <v>28.08</v>
      </c>
      <c r="K366" s="5">
        <v>21.42</v>
      </c>
    </row>
    <row r="367" spans="1:12" ht="15" customHeight="1" x14ac:dyDescent="0.25">
      <c r="A367" s="4" t="s">
        <v>11</v>
      </c>
      <c r="B367" s="4" t="s">
        <v>15</v>
      </c>
      <c r="C367" s="44">
        <v>41.2</v>
      </c>
      <c r="D367" s="45"/>
      <c r="E367" s="5">
        <v>37</v>
      </c>
      <c r="F367" s="5">
        <v>36.6</v>
      </c>
      <c r="G367" s="5">
        <v>32.799999999999997</v>
      </c>
      <c r="H367" s="9">
        <v>33</v>
      </c>
      <c r="I367" s="9">
        <v>26</v>
      </c>
      <c r="J367" s="5">
        <v>31.2</v>
      </c>
      <c r="K367" s="5">
        <v>23.8</v>
      </c>
    </row>
    <row r="368" spans="1:12" ht="16.05" customHeight="1" x14ac:dyDescent="0.25">
      <c r="A368" s="4" t="s">
        <v>11</v>
      </c>
      <c r="B368" s="4" t="s">
        <v>16</v>
      </c>
      <c r="C368" s="46" t="s">
        <v>17</v>
      </c>
      <c r="D368" s="47"/>
      <c r="E368" s="7" t="s">
        <v>17</v>
      </c>
      <c r="F368" s="7" t="s">
        <v>17</v>
      </c>
      <c r="G368" s="7" t="s">
        <v>17</v>
      </c>
      <c r="H368" s="9">
        <v>29.19</v>
      </c>
      <c r="I368" s="9">
        <v>22.47</v>
      </c>
      <c r="J368" s="7" t="s">
        <v>17</v>
      </c>
      <c r="K368" s="7" t="s">
        <v>17</v>
      </c>
    </row>
    <row r="369" spans="1:12" ht="15" customHeight="1" x14ac:dyDescent="0.25">
      <c r="A369" s="4" t="s">
        <v>18</v>
      </c>
      <c r="B369" s="4" t="s">
        <v>12</v>
      </c>
      <c r="C369" s="44">
        <v>30.4</v>
      </c>
      <c r="D369" s="45"/>
      <c r="E369" s="5">
        <v>27.2</v>
      </c>
      <c r="F369" s="5">
        <v>27.8</v>
      </c>
      <c r="G369" s="5">
        <v>24.8</v>
      </c>
      <c r="H369" s="9">
        <v>25.8</v>
      </c>
      <c r="I369" s="9">
        <v>21.2</v>
      </c>
      <c r="J369" s="5">
        <v>23</v>
      </c>
      <c r="K369" s="5">
        <v>19.600000000000001</v>
      </c>
    </row>
    <row r="370" spans="1:12" ht="15" customHeight="1" x14ac:dyDescent="0.25">
      <c r="A370" s="4" t="s">
        <v>18</v>
      </c>
      <c r="B370" s="4" t="s">
        <v>13</v>
      </c>
      <c r="C370" s="44">
        <v>31.92</v>
      </c>
      <c r="D370" s="45"/>
      <c r="E370" s="5">
        <v>28.56</v>
      </c>
      <c r="F370" s="5">
        <v>29.19</v>
      </c>
      <c r="G370" s="5">
        <v>26.04</v>
      </c>
      <c r="H370" s="9">
        <v>27.09</v>
      </c>
      <c r="I370" s="9">
        <v>22.26</v>
      </c>
      <c r="J370" s="5">
        <v>24.15</v>
      </c>
      <c r="K370" s="5">
        <v>20.58</v>
      </c>
    </row>
    <row r="371" spans="1:12" ht="15" customHeight="1" x14ac:dyDescent="0.25">
      <c r="A371" s="4" t="s">
        <v>18</v>
      </c>
      <c r="B371" s="4" t="s">
        <v>14</v>
      </c>
      <c r="C371" s="44">
        <v>32.94</v>
      </c>
      <c r="D371" s="45"/>
      <c r="E371" s="5">
        <v>29.88</v>
      </c>
      <c r="F371" s="5">
        <v>30.06</v>
      </c>
      <c r="G371" s="5">
        <v>27</v>
      </c>
      <c r="H371" s="9">
        <v>27.72</v>
      </c>
      <c r="I371" s="9">
        <v>23.04</v>
      </c>
      <c r="J371" s="5">
        <v>25.02</v>
      </c>
      <c r="K371" s="5">
        <v>21.6</v>
      </c>
    </row>
    <row r="372" spans="1:12" ht="15" customHeight="1" x14ac:dyDescent="0.25">
      <c r="A372" s="4" t="s">
        <v>18</v>
      </c>
      <c r="B372" s="4" t="s">
        <v>15</v>
      </c>
      <c r="C372" s="44">
        <v>36.6</v>
      </c>
      <c r="D372" s="45"/>
      <c r="E372" s="5">
        <v>33.200000000000003</v>
      </c>
      <c r="F372" s="5">
        <v>33.4</v>
      </c>
      <c r="G372" s="5">
        <v>30</v>
      </c>
      <c r="H372" s="9">
        <v>30.8</v>
      </c>
      <c r="I372" s="9">
        <v>25.6</v>
      </c>
      <c r="J372" s="5">
        <v>27.8</v>
      </c>
      <c r="K372" s="5">
        <v>24</v>
      </c>
    </row>
    <row r="373" spans="1:12" ht="16.05" customHeight="1" x14ac:dyDescent="0.25">
      <c r="A373" s="4" t="s">
        <v>18</v>
      </c>
      <c r="B373" s="4" t="s">
        <v>16</v>
      </c>
      <c r="C373" s="46" t="s">
        <v>17</v>
      </c>
      <c r="D373" s="47"/>
      <c r="E373" s="7" t="s">
        <v>17</v>
      </c>
      <c r="F373" s="7" t="s">
        <v>17</v>
      </c>
      <c r="G373" s="7" t="s">
        <v>17</v>
      </c>
      <c r="H373" s="9">
        <v>27.09</v>
      </c>
      <c r="I373" s="9">
        <v>22.26</v>
      </c>
      <c r="J373" s="7" t="s">
        <v>17</v>
      </c>
      <c r="K373" s="7" t="s">
        <v>17</v>
      </c>
    </row>
    <row r="374" spans="1:12" ht="15" customHeight="1" x14ac:dyDescent="0.25">
      <c r="A374" s="4" t="s">
        <v>20</v>
      </c>
      <c r="B374" s="4" t="s">
        <v>12</v>
      </c>
      <c r="C374" s="44">
        <v>29</v>
      </c>
      <c r="D374" s="45"/>
      <c r="E374" s="5">
        <v>25.4</v>
      </c>
      <c r="F374" s="5">
        <v>26.6</v>
      </c>
      <c r="G374" s="5">
        <v>22.6</v>
      </c>
      <c r="H374" s="9">
        <v>23.6</v>
      </c>
      <c r="I374" s="9">
        <v>18.600000000000001</v>
      </c>
      <c r="J374" s="5">
        <v>20.399999999999999</v>
      </c>
      <c r="K374" s="5">
        <v>16.600000000000001</v>
      </c>
    </row>
    <row r="375" spans="1:12" ht="15" customHeight="1" x14ac:dyDescent="0.25">
      <c r="A375" s="4" t="s">
        <v>20</v>
      </c>
      <c r="B375" s="4" t="s">
        <v>13</v>
      </c>
      <c r="C375" s="44">
        <v>30.45</v>
      </c>
      <c r="D375" s="45"/>
      <c r="E375" s="5">
        <v>26.67</v>
      </c>
      <c r="F375" s="5">
        <v>27.93</v>
      </c>
      <c r="G375" s="5">
        <v>23.73</v>
      </c>
      <c r="H375" s="9">
        <v>24.78</v>
      </c>
      <c r="I375" s="9">
        <v>19.53</v>
      </c>
      <c r="J375" s="5">
        <v>21.42</v>
      </c>
      <c r="K375" s="5">
        <v>17.43</v>
      </c>
    </row>
    <row r="376" spans="1:12" ht="15" customHeight="1" x14ac:dyDescent="0.25">
      <c r="A376" s="4" t="s">
        <v>20</v>
      </c>
      <c r="B376" s="4" t="s">
        <v>14</v>
      </c>
      <c r="C376" s="44">
        <v>31.68</v>
      </c>
      <c r="D376" s="45"/>
      <c r="E376" s="5">
        <v>28.08</v>
      </c>
      <c r="F376" s="5">
        <v>28.8</v>
      </c>
      <c r="G376" s="5">
        <v>24.84</v>
      </c>
      <c r="H376" s="9">
        <v>25.56</v>
      </c>
      <c r="I376" s="9">
        <v>20.7</v>
      </c>
      <c r="J376" s="5">
        <v>22.5</v>
      </c>
      <c r="K376" s="5">
        <v>18.72</v>
      </c>
    </row>
    <row r="377" spans="1:12" ht="15" customHeight="1" x14ac:dyDescent="0.25">
      <c r="A377" s="4" t="s">
        <v>20</v>
      </c>
      <c r="B377" s="4" t="s">
        <v>15</v>
      </c>
      <c r="C377" s="44">
        <v>35.200000000000003</v>
      </c>
      <c r="D377" s="45"/>
      <c r="E377" s="5">
        <v>31.2</v>
      </c>
      <c r="F377" s="5">
        <v>32</v>
      </c>
      <c r="G377" s="5">
        <v>27.6</v>
      </c>
      <c r="H377" s="9">
        <v>28.4</v>
      </c>
      <c r="I377" s="9">
        <v>23</v>
      </c>
      <c r="J377" s="5">
        <v>25</v>
      </c>
      <c r="K377" s="5">
        <v>20.8</v>
      </c>
    </row>
    <row r="378" spans="1:12" ht="16.05" customHeight="1" x14ac:dyDescent="0.25">
      <c r="A378" s="4" t="s">
        <v>20</v>
      </c>
      <c r="B378" s="4" t="s">
        <v>16</v>
      </c>
      <c r="C378" s="46" t="s">
        <v>17</v>
      </c>
      <c r="D378" s="47"/>
      <c r="E378" s="7" t="s">
        <v>17</v>
      </c>
      <c r="F378" s="7" t="s">
        <v>17</v>
      </c>
      <c r="G378" s="7" t="s">
        <v>17</v>
      </c>
      <c r="H378" s="9">
        <v>24.78</v>
      </c>
      <c r="I378" s="9">
        <v>19.53</v>
      </c>
      <c r="J378" s="7" t="s">
        <v>17</v>
      </c>
      <c r="K378" s="7" t="s">
        <v>17</v>
      </c>
    </row>
    <row r="379" spans="1:12" ht="16.2" customHeight="1" x14ac:dyDescent="0.25">
      <c r="A379" s="4" t="s">
        <v>21</v>
      </c>
      <c r="B379" s="4" t="s">
        <v>22</v>
      </c>
      <c r="C379" s="44">
        <v>11.5</v>
      </c>
      <c r="D379" s="45"/>
      <c r="E379" s="5">
        <v>10.25</v>
      </c>
      <c r="F379" s="5">
        <v>10</v>
      </c>
      <c r="G379" s="5">
        <v>7.9</v>
      </c>
      <c r="H379" s="9">
        <v>10</v>
      </c>
      <c r="I379" s="9">
        <v>7.75</v>
      </c>
      <c r="J379" s="5">
        <v>9.75</v>
      </c>
      <c r="K379" s="5">
        <v>8.25</v>
      </c>
    </row>
    <row r="380" spans="1:12" ht="88.05" customHeight="1" x14ac:dyDescent="0.25">
      <c r="A380" s="41" t="s">
        <v>23</v>
      </c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</row>
    <row r="381" spans="1:12" ht="17.25" customHeight="1" x14ac:dyDescent="0.25">
      <c r="A381" s="35" t="s">
        <v>43</v>
      </c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</row>
    <row r="382" spans="1:12" ht="67.5" customHeight="1" x14ac:dyDescent="0.25">
      <c r="A382" s="1" t="s">
        <v>1</v>
      </c>
      <c r="B382" s="10" t="s">
        <v>2</v>
      </c>
      <c r="C382" s="42" t="s">
        <v>3</v>
      </c>
      <c r="D382" s="43"/>
      <c r="E382" s="3" t="s">
        <v>4</v>
      </c>
      <c r="F382" s="3" t="s">
        <v>5</v>
      </c>
      <c r="G382" s="3" t="s">
        <v>6</v>
      </c>
      <c r="H382" s="3" t="s">
        <v>7</v>
      </c>
      <c r="I382" s="3" t="s">
        <v>8</v>
      </c>
      <c r="J382" s="3" t="s">
        <v>9</v>
      </c>
      <c r="K382" s="3" t="s">
        <v>10</v>
      </c>
    </row>
    <row r="383" spans="1:12" ht="15" customHeight="1" x14ac:dyDescent="0.25">
      <c r="A383" s="4" t="s">
        <v>11</v>
      </c>
      <c r="B383" s="4" t="s">
        <v>12</v>
      </c>
      <c r="C383" s="44">
        <v>35.6</v>
      </c>
      <c r="D383" s="45"/>
      <c r="E383" s="5">
        <v>31.6</v>
      </c>
      <c r="F383" s="5">
        <v>31.8</v>
      </c>
      <c r="G383" s="5">
        <v>28</v>
      </c>
      <c r="H383" s="9">
        <v>28.6</v>
      </c>
      <c r="I383" s="9">
        <v>21.8</v>
      </c>
      <c r="J383" s="5">
        <v>27</v>
      </c>
      <c r="K383" s="5">
        <v>19.8</v>
      </c>
    </row>
    <row r="384" spans="1:12" ht="15" customHeight="1" x14ac:dyDescent="0.25">
      <c r="A384" s="4" t="s">
        <v>11</v>
      </c>
      <c r="B384" s="4" t="s">
        <v>13</v>
      </c>
      <c r="C384" s="44">
        <v>37.380000000000003</v>
      </c>
      <c r="D384" s="45"/>
      <c r="E384" s="5">
        <v>33.18</v>
      </c>
      <c r="F384" s="5">
        <v>33.39</v>
      </c>
      <c r="G384" s="5">
        <v>29.4</v>
      </c>
      <c r="H384" s="9">
        <v>30.03</v>
      </c>
      <c r="I384" s="9">
        <v>22.89</v>
      </c>
      <c r="J384" s="5">
        <v>28.35</v>
      </c>
      <c r="K384" s="5">
        <v>20.79</v>
      </c>
    </row>
    <row r="385" spans="1:12" ht="15" customHeight="1" x14ac:dyDescent="0.25">
      <c r="A385" s="4" t="s">
        <v>11</v>
      </c>
      <c r="B385" s="4" t="s">
        <v>14</v>
      </c>
      <c r="C385" s="44">
        <v>38.520000000000003</v>
      </c>
      <c r="D385" s="45"/>
      <c r="E385" s="5">
        <v>34.380000000000003</v>
      </c>
      <c r="F385" s="5">
        <v>34.200000000000003</v>
      </c>
      <c r="G385" s="5">
        <v>30.42</v>
      </c>
      <c r="H385" s="9">
        <v>30.78</v>
      </c>
      <c r="I385" s="9">
        <v>23.94</v>
      </c>
      <c r="J385" s="5">
        <v>28.98</v>
      </c>
      <c r="K385" s="5">
        <v>21.96</v>
      </c>
    </row>
    <row r="386" spans="1:12" ht="15" customHeight="1" x14ac:dyDescent="0.25">
      <c r="A386" s="4" t="s">
        <v>11</v>
      </c>
      <c r="B386" s="4" t="s">
        <v>15</v>
      </c>
      <c r="C386" s="44">
        <v>42.8</v>
      </c>
      <c r="D386" s="45"/>
      <c r="E386" s="5">
        <v>38.200000000000003</v>
      </c>
      <c r="F386" s="5">
        <v>38</v>
      </c>
      <c r="G386" s="5">
        <v>33.799999999999997</v>
      </c>
      <c r="H386" s="9">
        <v>34.200000000000003</v>
      </c>
      <c r="I386" s="9">
        <v>26.6</v>
      </c>
      <c r="J386" s="5">
        <v>32.200000000000003</v>
      </c>
      <c r="K386" s="5">
        <v>24.4</v>
      </c>
    </row>
    <row r="387" spans="1:12" ht="16.05" customHeight="1" x14ac:dyDescent="0.25">
      <c r="A387" s="4" t="s">
        <v>11</v>
      </c>
      <c r="B387" s="4" t="s">
        <v>16</v>
      </c>
      <c r="C387" s="46" t="s">
        <v>17</v>
      </c>
      <c r="D387" s="47"/>
      <c r="E387" s="7" t="s">
        <v>17</v>
      </c>
      <c r="F387" s="7" t="s">
        <v>17</v>
      </c>
      <c r="G387" s="7" t="s">
        <v>17</v>
      </c>
      <c r="H387" s="9">
        <v>30.03</v>
      </c>
      <c r="I387" s="9">
        <v>22.89</v>
      </c>
      <c r="J387" s="7" t="s">
        <v>17</v>
      </c>
      <c r="K387" s="7" t="s">
        <v>17</v>
      </c>
    </row>
    <row r="388" spans="1:12" ht="15" customHeight="1" x14ac:dyDescent="0.25">
      <c r="A388" s="4" t="s">
        <v>18</v>
      </c>
      <c r="B388" s="4" t="s">
        <v>12</v>
      </c>
      <c r="C388" s="44">
        <v>31.2</v>
      </c>
      <c r="D388" s="45"/>
      <c r="E388" s="5">
        <v>28</v>
      </c>
      <c r="F388" s="5">
        <v>28.6</v>
      </c>
      <c r="G388" s="5">
        <v>25.4</v>
      </c>
      <c r="H388" s="9">
        <v>26.4</v>
      </c>
      <c r="I388" s="9">
        <v>21.6</v>
      </c>
      <c r="J388" s="5">
        <v>23.4</v>
      </c>
      <c r="K388" s="5">
        <v>19.8</v>
      </c>
    </row>
    <row r="389" spans="1:12" ht="15" customHeight="1" x14ac:dyDescent="0.25">
      <c r="A389" s="4" t="s">
        <v>18</v>
      </c>
      <c r="B389" s="4" t="s">
        <v>13</v>
      </c>
      <c r="C389" s="44">
        <v>32.76</v>
      </c>
      <c r="D389" s="45"/>
      <c r="E389" s="5">
        <v>29.4</v>
      </c>
      <c r="F389" s="5">
        <v>30.03</v>
      </c>
      <c r="G389" s="5">
        <v>26.67</v>
      </c>
      <c r="H389" s="9">
        <v>27.72</v>
      </c>
      <c r="I389" s="9">
        <v>22.68</v>
      </c>
      <c r="J389" s="5">
        <v>24.57</v>
      </c>
      <c r="K389" s="5">
        <v>20.79</v>
      </c>
    </row>
    <row r="390" spans="1:12" ht="15" customHeight="1" x14ac:dyDescent="0.25">
      <c r="A390" s="4" t="s">
        <v>18</v>
      </c>
      <c r="B390" s="4" t="s">
        <v>14</v>
      </c>
      <c r="C390" s="44">
        <v>34.200000000000003</v>
      </c>
      <c r="D390" s="45"/>
      <c r="E390" s="5">
        <v>30.96</v>
      </c>
      <c r="F390" s="5">
        <v>31.14</v>
      </c>
      <c r="G390" s="5">
        <v>27.72</v>
      </c>
      <c r="H390" s="9">
        <v>28.44</v>
      </c>
      <c r="I390" s="9">
        <v>23.76</v>
      </c>
      <c r="J390" s="5">
        <v>25.56</v>
      </c>
      <c r="K390" s="5">
        <v>21.96</v>
      </c>
    </row>
    <row r="391" spans="1:12" ht="15" customHeight="1" x14ac:dyDescent="0.25">
      <c r="A391" s="4" t="s">
        <v>18</v>
      </c>
      <c r="B391" s="4" t="s">
        <v>15</v>
      </c>
      <c r="C391" s="44">
        <v>38</v>
      </c>
      <c r="D391" s="45"/>
      <c r="E391" s="5">
        <v>34.4</v>
      </c>
      <c r="F391" s="5">
        <v>34.6</v>
      </c>
      <c r="G391" s="5">
        <v>30.8</v>
      </c>
      <c r="H391" s="9">
        <v>31.6</v>
      </c>
      <c r="I391" s="9">
        <v>26.4</v>
      </c>
      <c r="J391" s="5">
        <v>28.4</v>
      </c>
      <c r="K391" s="5">
        <v>24.4</v>
      </c>
    </row>
    <row r="392" spans="1:12" ht="16.05" customHeight="1" x14ac:dyDescent="0.25">
      <c r="A392" s="4" t="s">
        <v>18</v>
      </c>
      <c r="B392" s="4" t="s">
        <v>16</v>
      </c>
      <c r="C392" s="46" t="s">
        <v>17</v>
      </c>
      <c r="D392" s="47"/>
      <c r="E392" s="7" t="s">
        <v>17</v>
      </c>
      <c r="F392" s="7" t="s">
        <v>17</v>
      </c>
      <c r="G392" s="7" t="s">
        <v>17</v>
      </c>
      <c r="H392" s="9">
        <v>27.72</v>
      </c>
      <c r="I392" s="9">
        <v>22.68</v>
      </c>
      <c r="J392" s="7" t="s">
        <v>17</v>
      </c>
      <c r="K392" s="7" t="s">
        <v>17</v>
      </c>
    </row>
    <row r="393" spans="1:12" ht="15" customHeight="1" x14ac:dyDescent="0.25">
      <c r="A393" s="4" t="s">
        <v>20</v>
      </c>
      <c r="B393" s="4" t="s">
        <v>12</v>
      </c>
      <c r="C393" s="44">
        <v>29.8</v>
      </c>
      <c r="D393" s="45"/>
      <c r="E393" s="5">
        <v>26</v>
      </c>
      <c r="F393" s="5">
        <v>27.2</v>
      </c>
      <c r="G393" s="5">
        <v>23.2</v>
      </c>
      <c r="H393" s="9">
        <v>24</v>
      </c>
      <c r="I393" s="9">
        <v>19</v>
      </c>
      <c r="J393" s="5">
        <v>20.8</v>
      </c>
      <c r="K393" s="5">
        <v>16.8</v>
      </c>
    </row>
    <row r="394" spans="1:12" ht="15" customHeight="1" x14ac:dyDescent="0.25">
      <c r="A394" s="4" t="s">
        <v>20</v>
      </c>
      <c r="B394" s="4" t="s">
        <v>13</v>
      </c>
      <c r="C394" s="44">
        <v>31.29</v>
      </c>
      <c r="D394" s="45"/>
      <c r="E394" s="5">
        <v>27.3</v>
      </c>
      <c r="F394" s="5">
        <v>28.56</v>
      </c>
      <c r="G394" s="5">
        <v>24.36</v>
      </c>
      <c r="H394" s="9">
        <v>25.2</v>
      </c>
      <c r="I394" s="9">
        <v>19.95</v>
      </c>
      <c r="J394" s="5">
        <v>21.84</v>
      </c>
      <c r="K394" s="5">
        <v>17.64</v>
      </c>
    </row>
    <row r="395" spans="1:12" ht="15" customHeight="1" x14ac:dyDescent="0.25">
      <c r="A395" s="4" t="s">
        <v>20</v>
      </c>
      <c r="B395" s="4" t="s">
        <v>14</v>
      </c>
      <c r="C395" s="44">
        <v>32.76</v>
      </c>
      <c r="D395" s="45"/>
      <c r="E395" s="5">
        <v>28.8</v>
      </c>
      <c r="F395" s="5">
        <v>29.7</v>
      </c>
      <c r="G395" s="5">
        <v>25.56</v>
      </c>
      <c r="H395" s="9">
        <v>26.28</v>
      </c>
      <c r="I395" s="9">
        <v>21.06</v>
      </c>
      <c r="J395" s="5">
        <v>23.04</v>
      </c>
      <c r="K395" s="5">
        <v>19.079999999999998</v>
      </c>
    </row>
    <row r="396" spans="1:12" ht="15" customHeight="1" x14ac:dyDescent="0.25">
      <c r="A396" s="4" t="s">
        <v>20</v>
      </c>
      <c r="B396" s="4" t="s">
        <v>15</v>
      </c>
      <c r="C396" s="44">
        <v>36.4</v>
      </c>
      <c r="D396" s="45"/>
      <c r="E396" s="5">
        <v>32</v>
      </c>
      <c r="F396" s="5">
        <v>33</v>
      </c>
      <c r="G396" s="5">
        <v>28.4</v>
      </c>
      <c r="H396" s="9">
        <v>29.2</v>
      </c>
      <c r="I396" s="9">
        <v>23.4</v>
      </c>
      <c r="J396" s="5">
        <v>25.6</v>
      </c>
      <c r="K396" s="5">
        <v>21.2</v>
      </c>
    </row>
    <row r="397" spans="1:12" ht="16.05" customHeight="1" x14ac:dyDescent="0.25">
      <c r="A397" s="4" t="s">
        <v>20</v>
      </c>
      <c r="B397" s="4" t="s">
        <v>16</v>
      </c>
      <c r="C397" s="46" t="s">
        <v>17</v>
      </c>
      <c r="D397" s="47"/>
      <c r="E397" s="7" t="s">
        <v>17</v>
      </c>
      <c r="F397" s="7" t="s">
        <v>17</v>
      </c>
      <c r="G397" s="7" t="s">
        <v>17</v>
      </c>
      <c r="H397" s="9">
        <v>25.2</v>
      </c>
      <c r="I397" s="9">
        <v>19.95</v>
      </c>
      <c r="J397" s="7" t="s">
        <v>17</v>
      </c>
      <c r="K397" s="7" t="s">
        <v>17</v>
      </c>
    </row>
    <row r="398" spans="1:12" ht="16.2" customHeight="1" x14ac:dyDescent="0.25">
      <c r="A398" s="4" t="s">
        <v>21</v>
      </c>
      <c r="B398" s="4" t="s">
        <v>22</v>
      </c>
      <c r="C398" s="44">
        <v>10.24</v>
      </c>
      <c r="D398" s="45"/>
      <c r="E398" s="5">
        <v>9.4499999999999993</v>
      </c>
      <c r="F398" s="5">
        <v>9.73</v>
      </c>
      <c r="G398" s="5">
        <v>7.88</v>
      </c>
      <c r="H398" s="9">
        <v>9.73</v>
      </c>
      <c r="I398" s="9">
        <v>6.59</v>
      </c>
      <c r="J398" s="5">
        <v>8.49</v>
      </c>
      <c r="K398" s="5">
        <v>5.28</v>
      </c>
    </row>
    <row r="399" spans="1:12" ht="88.05" customHeight="1" x14ac:dyDescent="0.25">
      <c r="A399" s="41" t="s">
        <v>23</v>
      </c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</row>
    <row r="400" spans="1:12" ht="17.25" customHeight="1" x14ac:dyDescent="0.25">
      <c r="A400" s="35" t="s">
        <v>44</v>
      </c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</row>
    <row r="401" spans="1:11" ht="67.5" customHeight="1" x14ac:dyDescent="0.25">
      <c r="A401" s="1" t="s">
        <v>1</v>
      </c>
      <c r="B401" s="10" t="s">
        <v>2</v>
      </c>
      <c r="C401" s="42" t="s">
        <v>3</v>
      </c>
      <c r="D401" s="43"/>
      <c r="E401" s="3" t="s">
        <v>4</v>
      </c>
      <c r="F401" s="3" t="s">
        <v>5</v>
      </c>
      <c r="G401" s="3" t="s">
        <v>6</v>
      </c>
      <c r="H401" s="3" t="s">
        <v>7</v>
      </c>
      <c r="I401" s="3" t="s">
        <v>8</v>
      </c>
      <c r="J401" s="3" t="s">
        <v>9</v>
      </c>
      <c r="K401" s="3" t="s">
        <v>10</v>
      </c>
    </row>
    <row r="402" spans="1:11" ht="15" customHeight="1" x14ac:dyDescent="0.25">
      <c r="A402" s="4" t="s">
        <v>11</v>
      </c>
      <c r="B402" s="4" t="s">
        <v>12</v>
      </c>
      <c r="C402" s="44">
        <v>44.4</v>
      </c>
      <c r="D402" s="45"/>
      <c r="E402" s="5">
        <v>39.200000000000003</v>
      </c>
      <c r="F402" s="5">
        <v>39.6</v>
      </c>
      <c r="G402" s="5">
        <v>34.6</v>
      </c>
      <c r="H402" s="9">
        <v>35.4</v>
      </c>
      <c r="I402" s="9">
        <v>26.8</v>
      </c>
      <c r="J402" s="5">
        <v>33.200000000000003</v>
      </c>
      <c r="K402" s="5">
        <v>24.2</v>
      </c>
    </row>
    <row r="403" spans="1:11" ht="15" customHeight="1" x14ac:dyDescent="0.25">
      <c r="A403" s="4" t="s">
        <v>11</v>
      </c>
      <c r="B403" s="4" t="s">
        <v>13</v>
      </c>
      <c r="C403" s="44">
        <v>46.62</v>
      </c>
      <c r="D403" s="45"/>
      <c r="E403" s="5">
        <v>41.16</v>
      </c>
      <c r="F403" s="5">
        <v>41.58</v>
      </c>
      <c r="G403" s="5">
        <v>36.33</v>
      </c>
      <c r="H403" s="9">
        <v>37.17</v>
      </c>
      <c r="I403" s="9">
        <v>28.14</v>
      </c>
      <c r="J403" s="5">
        <v>34.86</v>
      </c>
      <c r="K403" s="5">
        <v>25.41</v>
      </c>
    </row>
    <row r="404" spans="1:11" ht="15" customHeight="1" x14ac:dyDescent="0.25">
      <c r="A404" s="4" t="s">
        <v>11</v>
      </c>
      <c r="B404" s="4" t="s">
        <v>14</v>
      </c>
      <c r="C404" s="44">
        <v>48.24</v>
      </c>
      <c r="D404" s="45"/>
      <c r="E404" s="5">
        <v>43.02</v>
      </c>
      <c r="F404" s="5">
        <v>42.66</v>
      </c>
      <c r="G404" s="5">
        <v>37.799999999999997</v>
      </c>
      <c r="H404" s="9">
        <v>38.159999999999997</v>
      </c>
      <c r="I404" s="9">
        <v>29.7</v>
      </c>
      <c r="J404" s="5">
        <v>36</v>
      </c>
      <c r="K404" s="5">
        <v>27</v>
      </c>
    </row>
    <row r="405" spans="1:11" ht="15" customHeight="1" x14ac:dyDescent="0.25">
      <c r="A405" s="4" t="s">
        <v>11</v>
      </c>
      <c r="B405" s="4" t="s">
        <v>15</v>
      </c>
      <c r="C405" s="44">
        <v>53.6</v>
      </c>
      <c r="D405" s="45"/>
      <c r="E405" s="5">
        <v>47.8</v>
      </c>
      <c r="F405" s="5">
        <v>47.4</v>
      </c>
      <c r="G405" s="5">
        <v>42</v>
      </c>
      <c r="H405" s="9">
        <v>42.4</v>
      </c>
      <c r="I405" s="9">
        <v>33</v>
      </c>
      <c r="J405" s="5">
        <v>40</v>
      </c>
      <c r="K405" s="5">
        <v>30</v>
      </c>
    </row>
    <row r="406" spans="1:11" ht="16.05" customHeight="1" x14ac:dyDescent="0.25">
      <c r="A406" s="4" t="s">
        <v>11</v>
      </c>
      <c r="B406" s="4" t="s">
        <v>16</v>
      </c>
      <c r="C406" s="46" t="s">
        <v>17</v>
      </c>
      <c r="D406" s="47"/>
      <c r="E406" s="7" t="s">
        <v>17</v>
      </c>
      <c r="F406" s="7" t="s">
        <v>17</v>
      </c>
      <c r="G406" s="7" t="s">
        <v>17</v>
      </c>
      <c r="H406" s="9">
        <v>37.17</v>
      </c>
      <c r="I406" s="9">
        <v>28.14</v>
      </c>
      <c r="J406" s="7" t="s">
        <v>17</v>
      </c>
      <c r="K406" s="7" t="s">
        <v>17</v>
      </c>
    </row>
    <row r="407" spans="1:11" ht="15" customHeight="1" x14ac:dyDescent="0.25">
      <c r="A407" s="4" t="s">
        <v>18</v>
      </c>
      <c r="B407" s="4" t="s">
        <v>12</v>
      </c>
      <c r="C407" s="44">
        <v>38.799999999999997</v>
      </c>
      <c r="D407" s="45"/>
      <c r="E407" s="5">
        <v>34.6</v>
      </c>
      <c r="F407" s="5">
        <v>35.4</v>
      </c>
      <c r="G407" s="5">
        <v>31.2</v>
      </c>
      <c r="H407" s="9">
        <v>32.6</v>
      </c>
      <c r="I407" s="9">
        <v>26.4</v>
      </c>
      <c r="J407" s="5">
        <v>28.8</v>
      </c>
      <c r="K407" s="5">
        <v>24.2</v>
      </c>
    </row>
    <row r="408" spans="1:11" ht="15" customHeight="1" x14ac:dyDescent="0.25">
      <c r="A408" s="4" t="s">
        <v>18</v>
      </c>
      <c r="B408" s="4" t="s">
        <v>13</v>
      </c>
      <c r="C408" s="44">
        <v>40.74</v>
      </c>
      <c r="D408" s="45"/>
      <c r="E408" s="5">
        <v>36.33</v>
      </c>
      <c r="F408" s="5">
        <v>37.17</v>
      </c>
      <c r="G408" s="5">
        <v>32.76</v>
      </c>
      <c r="H408" s="9">
        <v>34.229999999999997</v>
      </c>
      <c r="I408" s="9">
        <v>27.72</v>
      </c>
      <c r="J408" s="5">
        <v>30.24</v>
      </c>
      <c r="K408" s="5">
        <v>25.41</v>
      </c>
    </row>
    <row r="409" spans="1:11" ht="15" customHeight="1" x14ac:dyDescent="0.25">
      <c r="A409" s="4" t="s">
        <v>18</v>
      </c>
      <c r="B409" s="4" t="s">
        <v>14</v>
      </c>
      <c r="C409" s="44">
        <v>42.66</v>
      </c>
      <c r="D409" s="45"/>
      <c r="E409" s="5">
        <v>38.520000000000003</v>
      </c>
      <c r="F409" s="5">
        <v>38.700000000000003</v>
      </c>
      <c r="G409" s="5">
        <v>34.380000000000003</v>
      </c>
      <c r="H409" s="9">
        <v>35.28</v>
      </c>
      <c r="I409" s="9">
        <v>29.16</v>
      </c>
      <c r="J409" s="5">
        <v>31.68</v>
      </c>
      <c r="K409" s="5">
        <v>27</v>
      </c>
    </row>
    <row r="410" spans="1:11" ht="15" customHeight="1" x14ac:dyDescent="0.25">
      <c r="A410" s="4" t="s">
        <v>18</v>
      </c>
      <c r="B410" s="4" t="s">
        <v>15</v>
      </c>
      <c r="C410" s="44">
        <v>47.4</v>
      </c>
      <c r="D410" s="45"/>
      <c r="E410" s="5">
        <v>42.8</v>
      </c>
      <c r="F410" s="5">
        <v>43</v>
      </c>
      <c r="G410" s="5">
        <v>38.200000000000003</v>
      </c>
      <c r="H410" s="9">
        <v>39.200000000000003</v>
      </c>
      <c r="I410" s="9">
        <v>32.4</v>
      </c>
      <c r="J410" s="5">
        <v>35.200000000000003</v>
      </c>
      <c r="K410" s="5">
        <v>30</v>
      </c>
    </row>
    <row r="411" spans="1:11" ht="16.05" customHeight="1" x14ac:dyDescent="0.25">
      <c r="A411" s="4" t="s">
        <v>18</v>
      </c>
      <c r="B411" s="4" t="s">
        <v>16</v>
      </c>
      <c r="C411" s="46" t="s">
        <v>17</v>
      </c>
      <c r="D411" s="47"/>
      <c r="E411" s="7" t="s">
        <v>17</v>
      </c>
      <c r="F411" s="7" t="s">
        <v>17</v>
      </c>
      <c r="G411" s="7" t="s">
        <v>17</v>
      </c>
      <c r="H411" s="9">
        <v>34.229999999999997</v>
      </c>
      <c r="I411" s="9">
        <v>27.72</v>
      </c>
      <c r="J411" s="7" t="s">
        <v>17</v>
      </c>
      <c r="K411" s="7" t="s">
        <v>17</v>
      </c>
    </row>
    <row r="412" spans="1:11" ht="15" customHeight="1" x14ac:dyDescent="0.25">
      <c r="A412" s="4" t="s">
        <v>20</v>
      </c>
      <c r="B412" s="4" t="s">
        <v>12</v>
      </c>
      <c r="C412" s="44">
        <v>37</v>
      </c>
      <c r="D412" s="45"/>
      <c r="E412" s="5">
        <v>32</v>
      </c>
      <c r="F412" s="5">
        <v>33.6</v>
      </c>
      <c r="G412" s="5">
        <v>28.4</v>
      </c>
      <c r="H412" s="9">
        <v>29.6</v>
      </c>
      <c r="I412" s="9">
        <v>23</v>
      </c>
      <c r="J412" s="5">
        <v>25.4</v>
      </c>
      <c r="K412" s="5">
        <v>20.399999999999999</v>
      </c>
    </row>
    <row r="413" spans="1:11" ht="15" customHeight="1" x14ac:dyDescent="0.25">
      <c r="A413" s="4" t="s">
        <v>20</v>
      </c>
      <c r="B413" s="4" t="s">
        <v>13</v>
      </c>
      <c r="C413" s="44">
        <v>38.85</v>
      </c>
      <c r="D413" s="45"/>
      <c r="E413" s="5">
        <v>33.6</v>
      </c>
      <c r="F413" s="5">
        <v>35.28</v>
      </c>
      <c r="G413" s="5">
        <v>29.82</v>
      </c>
      <c r="H413" s="9">
        <v>31.08</v>
      </c>
      <c r="I413" s="9">
        <v>24.15</v>
      </c>
      <c r="J413" s="5">
        <v>26.67</v>
      </c>
      <c r="K413" s="5">
        <v>21.42</v>
      </c>
    </row>
    <row r="414" spans="1:11" ht="15" customHeight="1" x14ac:dyDescent="0.25">
      <c r="A414" s="4" t="s">
        <v>20</v>
      </c>
      <c r="B414" s="4" t="s">
        <v>14</v>
      </c>
      <c r="C414" s="44">
        <v>40.86</v>
      </c>
      <c r="D414" s="45"/>
      <c r="E414" s="5">
        <v>35.82</v>
      </c>
      <c r="F414" s="5">
        <v>36.9</v>
      </c>
      <c r="G414" s="5">
        <v>31.68</v>
      </c>
      <c r="H414" s="9">
        <v>32.4</v>
      </c>
      <c r="I414" s="9">
        <v>25.92</v>
      </c>
      <c r="J414" s="5">
        <v>28.44</v>
      </c>
      <c r="K414" s="5">
        <v>23.22</v>
      </c>
    </row>
    <row r="415" spans="1:11" ht="15" customHeight="1" x14ac:dyDescent="0.25">
      <c r="A415" s="4" t="s">
        <v>20</v>
      </c>
      <c r="B415" s="4" t="s">
        <v>15</v>
      </c>
      <c r="C415" s="44">
        <v>45.4</v>
      </c>
      <c r="D415" s="45"/>
      <c r="E415" s="5">
        <v>39.799999999999997</v>
      </c>
      <c r="F415" s="5">
        <v>41</v>
      </c>
      <c r="G415" s="5">
        <v>35.200000000000003</v>
      </c>
      <c r="H415" s="9">
        <v>36</v>
      </c>
      <c r="I415" s="9">
        <v>28.8</v>
      </c>
      <c r="J415" s="5">
        <v>31.6</v>
      </c>
      <c r="K415" s="5">
        <v>25.8</v>
      </c>
    </row>
    <row r="416" spans="1:11" ht="16.05" customHeight="1" x14ac:dyDescent="0.25">
      <c r="A416" s="4" t="s">
        <v>20</v>
      </c>
      <c r="B416" s="4" t="s">
        <v>16</v>
      </c>
      <c r="C416" s="46" t="s">
        <v>17</v>
      </c>
      <c r="D416" s="47"/>
      <c r="E416" s="7" t="s">
        <v>17</v>
      </c>
      <c r="F416" s="7" t="s">
        <v>17</v>
      </c>
      <c r="G416" s="7" t="s">
        <v>17</v>
      </c>
      <c r="H416" s="9">
        <v>31.08</v>
      </c>
      <c r="I416" s="9">
        <v>24.15</v>
      </c>
      <c r="J416" s="7" t="s">
        <v>17</v>
      </c>
      <c r="K416" s="7" t="s">
        <v>17</v>
      </c>
    </row>
    <row r="417" spans="1:12" ht="16.2" customHeight="1" x14ac:dyDescent="0.25">
      <c r="A417" s="4" t="s">
        <v>21</v>
      </c>
      <c r="B417" s="4" t="s">
        <v>22</v>
      </c>
      <c r="C417" s="44">
        <v>10</v>
      </c>
      <c r="D417" s="45"/>
      <c r="E417" s="5">
        <v>8</v>
      </c>
      <c r="F417" s="5">
        <v>10</v>
      </c>
      <c r="G417" s="5">
        <v>8</v>
      </c>
      <c r="H417" s="9">
        <v>10</v>
      </c>
      <c r="I417" s="9">
        <v>8</v>
      </c>
      <c r="J417" s="5">
        <v>10</v>
      </c>
      <c r="K417" s="5">
        <v>8</v>
      </c>
    </row>
    <row r="418" spans="1:12" ht="88.05" customHeight="1" x14ac:dyDescent="0.25">
      <c r="A418" s="41" t="s">
        <v>23</v>
      </c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</row>
    <row r="419" spans="1:12" ht="17.25" customHeight="1" x14ac:dyDescent="0.25">
      <c r="A419" s="35" t="s">
        <v>45</v>
      </c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</row>
    <row r="420" spans="1:12" ht="67.5" customHeight="1" x14ac:dyDescent="0.25">
      <c r="A420" s="1" t="s">
        <v>1</v>
      </c>
      <c r="B420" s="10" t="s">
        <v>2</v>
      </c>
      <c r="C420" s="42" t="s">
        <v>3</v>
      </c>
      <c r="D420" s="43"/>
      <c r="E420" s="3" t="s">
        <v>4</v>
      </c>
      <c r="F420" s="3" t="s">
        <v>5</v>
      </c>
      <c r="G420" s="3" t="s">
        <v>6</v>
      </c>
      <c r="H420" s="3" t="s">
        <v>7</v>
      </c>
      <c r="I420" s="3" t="s">
        <v>8</v>
      </c>
      <c r="J420" s="3" t="s">
        <v>9</v>
      </c>
      <c r="K420" s="3" t="s">
        <v>10</v>
      </c>
    </row>
    <row r="421" spans="1:12" ht="15" customHeight="1" x14ac:dyDescent="0.25">
      <c r="A421" s="4" t="s">
        <v>11</v>
      </c>
      <c r="B421" s="4" t="s">
        <v>12</v>
      </c>
      <c r="C421" s="44">
        <v>32.200000000000003</v>
      </c>
      <c r="D421" s="45"/>
      <c r="E421" s="5">
        <v>29</v>
      </c>
      <c r="F421" s="5">
        <v>29.2</v>
      </c>
      <c r="G421" s="5">
        <v>26.2</v>
      </c>
      <c r="H421" s="9">
        <v>26.8</v>
      </c>
      <c r="I421" s="9">
        <v>21.2</v>
      </c>
      <c r="J421" s="5">
        <v>25.4</v>
      </c>
      <c r="K421" s="5">
        <v>19.600000000000001</v>
      </c>
    </row>
    <row r="422" spans="1:12" ht="15" customHeight="1" x14ac:dyDescent="0.25">
      <c r="A422" s="4" t="s">
        <v>11</v>
      </c>
      <c r="B422" s="4" t="s">
        <v>13</v>
      </c>
      <c r="C422" s="44">
        <v>33.81</v>
      </c>
      <c r="D422" s="45"/>
      <c r="E422" s="5">
        <v>30.45</v>
      </c>
      <c r="F422" s="5">
        <v>30.66</v>
      </c>
      <c r="G422" s="5">
        <v>27.51</v>
      </c>
      <c r="H422" s="9">
        <v>28.14</v>
      </c>
      <c r="I422" s="9">
        <v>22.26</v>
      </c>
      <c r="J422" s="5">
        <v>26.67</v>
      </c>
      <c r="K422" s="5">
        <v>20.58</v>
      </c>
    </row>
    <row r="423" spans="1:12" ht="15" customHeight="1" x14ac:dyDescent="0.25">
      <c r="A423" s="4" t="s">
        <v>11</v>
      </c>
      <c r="B423" s="4" t="s">
        <v>14</v>
      </c>
      <c r="C423" s="44">
        <v>34.46</v>
      </c>
      <c r="D423" s="45"/>
      <c r="E423" s="5">
        <v>31.03</v>
      </c>
      <c r="F423" s="5">
        <v>31.25</v>
      </c>
      <c r="G423" s="5">
        <v>28.04</v>
      </c>
      <c r="H423" s="9">
        <v>28.68</v>
      </c>
      <c r="I423" s="9">
        <v>22.69</v>
      </c>
      <c r="J423" s="5">
        <v>27.18</v>
      </c>
      <c r="K423" s="5">
        <v>21.06</v>
      </c>
    </row>
    <row r="424" spans="1:12" ht="15" customHeight="1" x14ac:dyDescent="0.25">
      <c r="A424" s="4" t="s">
        <v>11</v>
      </c>
      <c r="B424" s="4" t="s">
        <v>15</v>
      </c>
      <c r="C424" s="44">
        <v>37.799999999999997</v>
      </c>
      <c r="D424" s="45"/>
      <c r="E424" s="5">
        <v>34.200000000000003</v>
      </c>
      <c r="F424" s="5">
        <v>34</v>
      </c>
      <c r="G424" s="5">
        <v>30.8</v>
      </c>
      <c r="H424" s="9">
        <v>31</v>
      </c>
      <c r="I424" s="9">
        <v>25.2</v>
      </c>
      <c r="J424" s="5">
        <v>29.6</v>
      </c>
      <c r="K424" s="5">
        <v>23.4</v>
      </c>
    </row>
    <row r="425" spans="1:12" ht="16.05" customHeight="1" x14ac:dyDescent="0.25">
      <c r="A425" s="4" t="s">
        <v>11</v>
      </c>
      <c r="B425" s="4" t="s">
        <v>16</v>
      </c>
      <c r="C425" s="48" t="s">
        <v>19</v>
      </c>
      <c r="D425" s="49"/>
      <c r="E425" s="8" t="s">
        <v>19</v>
      </c>
      <c r="F425" s="8" t="s">
        <v>19</v>
      </c>
      <c r="G425" s="8" t="s">
        <v>19</v>
      </c>
      <c r="H425" s="9">
        <v>28.14</v>
      </c>
      <c r="I425" s="9">
        <v>22.26</v>
      </c>
      <c r="J425" s="8" t="s">
        <v>19</v>
      </c>
      <c r="K425" s="8" t="s">
        <v>19</v>
      </c>
    </row>
    <row r="426" spans="1:12" ht="15" customHeight="1" x14ac:dyDescent="0.25">
      <c r="A426" s="4" t="s">
        <v>18</v>
      </c>
      <c r="B426" s="4" t="s">
        <v>12</v>
      </c>
      <c r="C426" s="44">
        <v>28.8</v>
      </c>
      <c r="D426" s="45"/>
      <c r="E426" s="5">
        <v>26.2</v>
      </c>
      <c r="F426" s="5">
        <v>26.6</v>
      </c>
      <c r="G426" s="5">
        <v>24</v>
      </c>
      <c r="H426" s="9">
        <v>24.8</v>
      </c>
      <c r="I426" s="9">
        <v>21</v>
      </c>
      <c r="J426" s="5">
        <v>22.6</v>
      </c>
      <c r="K426" s="5">
        <v>19.600000000000001</v>
      </c>
    </row>
    <row r="427" spans="1:12" ht="15" customHeight="1" x14ac:dyDescent="0.25">
      <c r="A427" s="4" t="s">
        <v>18</v>
      </c>
      <c r="B427" s="4" t="s">
        <v>13</v>
      </c>
      <c r="C427" s="44">
        <v>30.24</v>
      </c>
      <c r="D427" s="45"/>
      <c r="E427" s="5">
        <v>27.51</v>
      </c>
      <c r="F427" s="5">
        <v>27.93</v>
      </c>
      <c r="G427" s="5">
        <v>25.2</v>
      </c>
      <c r="H427" s="9">
        <v>26.04</v>
      </c>
      <c r="I427" s="9">
        <v>22.05</v>
      </c>
      <c r="J427" s="5">
        <v>23.73</v>
      </c>
      <c r="K427" s="5">
        <v>20.58</v>
      </c>
    </row>
    <row r="428" spans="1:12" ht="15" customHeight="1" x14ac:dyDescent="0.25">
      <c r="A428" s="4" t="s">
        <v>18</v>
      </c>
      <c r="B428" s="4" t="s">
        <v>14</v>
      </c>
      <c r="C428" s="44">
        <v>30.82</v>
      </c>
      <c r="D428" s="45"/>
      <c r="E428" s="5">
        <v>28.08</v>
      </c>
      <c r="F428" s="5">
        <v>28.47</v>
      </c>
      <c r="G428" s="5">
        <v>25.68</v>
      </c>
      <c r="H428" s="9">
        <v>26.54</v>
      </c>
      <c r="I428" s="9">
        <v>22.47</v>
      </c>
      <c r="J428" s="5">
        <v>24.19</v>
      </c>
      <c r="K428" s="5">
        <v>21.06</v>
      </c>
    </row>
    <row r="429" spans="1:12" ht="15" customHeight="1" x14ac:dyDescent="0.25">
      <c r="A429" s="4" t="s">
        <v>18</v>
      </c>
      <c r="B429" s="4" t="s">
        <v>15</v>
      </c>
      <c r="C429" s="44">
        <v>34</v>
      </c>
      <c r="D429" s="45"/>
      <c r="E429" s="5">
        <v>31.2</v>
      </c>
      <c r="F429" s="5">
        <v>31.4</v>
      </c>
      <c r="G429" s="5">
        <v>28.4</v>
      </c>
      <c r="H429" s="9">
        <v>29</v>
      </c>
      <c r="I429" s="9">
        <v>24.8</v>
      </c>
      <c r="J429" s="5">
        <v>26.6</v>
      </c>
      <c r="K429" s="5">
        <v>23.4</v>
      </c>
    </row>
    <row r="430" spans="1:12" ht="16.05" customHeight="1" x14ac:dyDescent="0.25">
      <c r="A430" s="4" t="s">
        <v>18</v>
      </c>
      <c r="B430" s="4" t="s">
        <v>16</v>
      </c>
      <c r="C430" s="48" t="s">
        <v>19</v>
      </c>
      <c r="D430" s="49"/>
      <c r="E430" s="8" t="s">
        <v>19</v>
      </c>
      <c r="F430" s="8" t="s">
        <v>19</v>
      </c>
      <c r="G430" s="8" t="s">
        <v>19</v>
      </c>
      <c r="H430" s="9">
        <v>26.04</v>
      </c>
      <c r="I430" s="9">
        <v>22.05</v>
      </c>
      <c r="J430" s="8" t="s">
        <v>19</v>
      </c>
      <c r="K430" s="8" t="s">
        <v>19</v>
      </c>
    </row>
    <row r="431" spans="1:12" ht="15" customHeight="1" x14ac:dyDescent="0.25">
      <c r="A431" s="4" t="s">
        <v>20</v>
      </c>
      <c r="B431" s="4" t="s">
        <v>12</v>
      </c>
      <c r="C431" s="44">
        <v>27.6</v>
      </c>
      <c r="D431" s="45"/>
      <c r="E431" s="5">
        <v>24.6</v>
      </c>
      <c r="F431" s="5">
        <v>25.6</v>
      </c>
      <c r="G431" s="5">
        <v>22.2</v>
      </c>
      <c r="H431" s="9">
        <v>23</v>
      </c>
      <c r="I431" s="9">
        <v>18.8</v>
      </c>
      <c r="J431" s="5">
        <v>20.399999999999999</v>
      </c>
      <c r="K431" s="5">
        <v>17.2</v>
      </c>
    </row>
    <row r="432" spans="1:12" ht="15" customHeight="1" x14ac:dyDescent="0.25">
      <c r="A432" s="4" t="s">
        <v>20</v>
      </c>
      <c r="B432" s="4" t="s">
        <v>13</v>
      </c>
      <c r="C432" s="44">
        <v>28.98</v>
      </c>
      <c r="D432" s="45"/>
      <c r="E432" s="5">
        <v>25.83</v>
      </c>
      <c r="F432" s="5">
        <v>26.88</v>
      </c>
      <c r="G432" s="5">
        <v>23.31</v>
      </c>
      <c r="H432" s="9">
        <v>24.15</v>
      </c>
      <c r="I432" s="9">
        <v>19.739999999999998</v>
      </c>
      <c r="J432" s="5">
        <v>21.42</v>
      </c>
      <c r="K432" s="5">
        <v>18.059999999999999</v>
      </c>
    </row>
    <row r="433" spans="1:12" ht="15" customHeight="1" x14ac:dyDescent="0.25">
      <c r="A433" s="4" t="s">
        <v>20</v>
      </c>
      <c r="B433" s="4" t="s">
        <v>14</v>
      </c>
      <c r="C433" s="44">
        <v>29.54</v>
      </c>
      <c r="D433" s="45"/>
      <c r="E433" s="5">
        <v>26.46</v>
      </c>
      <c r="F433" s="5">
        <v>27.4</v>
      </c>
      <c r="G433" s="5">
        <v>23.94</v>
      </c>
      <c r="H433" s="9">
        <v>24.61</v>
      </c>
      <c r="I433" s="9">
        <v>20.34</v>
      </c>
      <c r="J433" s="5">
        <v>21.83</v>
      </c>
      <c r="K433" s="5">
        <v>18.54</v>
      </c>
    </row>
    <row r="434" spans="1:12" ht="15" customHeight="1" x14ac:dyDescent="0.25">
      <c r="A434" s="4" t="s">
        <v>20</v>
      </c>
      <c r="B434" s="4" t="s">
        <v>15</v>
      </c>
      <c r="C434" s="44">
        <v>32.799999999999997</v>
      </c>
      <c r="D434" s="45"/>
      <c r="E434" s="5">
        <v>29.4</v>
      </c>
      <c r="F434" s="5">
        <v>30.2</v>
      </c>
      <c r="G434" s="5">
        <v>26.6</v>
      </c>
      <c r="H434" s="9">
        <v>27.2</v>
      </c>
      <c r="I434" s="9">
        <v>22.6</v>
      </c>
      <c r="J434" s="5">
        <v>24.2</v>
      </c>
      <c r="K434" s="5">
        <v>20.6</v>
      </c>
    </row>
    <row r="435" spans="1:12" ht="16.05" customHeight="1" x14ac:dyDescent="0.25">
      <c r="A435" s="4" t="s">
        <v>20</v>
      </c>
      <c r="B435" s="4" t="s">
        <v>16</v>
      </c>
      <c r="C435" s="48" t="s">
        <v>19</v>
      </c>
      <c r="D435" s="49"/>
      <c r="E435" s="8" t="s">
        <v>19</v>
      </c>
      <c r="F435" s="8" t="s">
        <v>19</v>
      </c>
      <c r="G435" s="8" t="s">
        <v>19</v>
      </c>
      <c r="H435" s="9">
        <v>24.15</v>
      </c>
      <c r="I435" s="9">
        <v>19.739999999999998</v>
      </c>
      <c r="J435" s="8" t="s">
        <v>19</v>
      </c>
      <c r="K435" s="8" t="s">
        <v>19</v>
      </c>
    </row>
    <row r="436" spans="1:12" ht="16.2" customHeight="1" x14ac:dyDescent="0.25">
      <c r="A436" s="4" t="s">
        <v>21</v>
      </c>
      <c r="B436" s="4" t="s">
        <v>22</v>
      </c>
      <c r="C436" s="44">
        <v>13.5</v>
      </c>
      <c r="D436" s="45"/>
      <c r="E436" s="5">
        <v>11.25</v>
      </c>
      <c r="F436" s="5">
        <v>10</v>
      </c>
      <c r="G436" s="5">
        <v>8.6</v>
      </c>
      <c r="H436" s="9">
        <v>10</v>
      </c>
      <c r="I436" s="9">
        <v>6.75</v>
      </c>
      <c r="J436" s="5">
        <v>10</v>
      </c>
      <c r="K436" s="5">
        <v>6.75</v>
      </c>
    </row>
    <row r="437" spans="1:12" ht="88.05" customHeight="1" x14ac:dyDescent="0.25">
      <c r="A437" s="41" t="s">
        <v>23</v>
      </c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</row>
    <row r="438" spans="1:12" ht="17.25" customHeight="1" x14ac:dyDescent="0.25">
      <c r="A438" s="35" t="s">
        <v>46</v>
      </c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</row>
    <row r="439" spans="1:12" ht="67.5" customHeight="1" x14ac:dyDescent="0.25">
      <c r="A439" s="1" t="s">
        <v>1</v>
      </c>
      <c r="B439" s="10" t="s">
        <v>2</v>
      </c>
      <c r="C439" s="42" t="s">
        <v>3</v>
      </c>
      <c r="D439" s="43"/>
      <c r="E439" s="3" t="s">
        <v>4</v>
      </c>
      <c r="F439" s="3" t="s">
        <v>5</v>
      </c>
      <c r="G439" s="3" t="s">
        <v>6</v>
      </c>
      <c r="H439" s="3" t="s">
        <v>7</v>
      </c>
      <c r="I439" s="3" t="s">
        <v>8</v>
      </c>
      <c r="J439" s="3" t="s">
        <v>9</v>
      </c>
      <c r="K439" s="3" t="s">
        <v>10</v>
      </c>
    </row>
    <row r="440" spans="1:12" ht="15" customHeight="1" x14ac:dyDescent="0.25">
      <c r="A440" s="4" t="s">
        <v>11</v>
      </c>
      <c r="B440" s="4" t="s">
        <v>12</v>
      </c>
      <c r="C440" s="44">
        <v>31.2</v>
      </c>
      <c r="D440" s="45"/>
      <c r="E440" s="5">
        <v>27.8</v>
      </c>
      <c r="F440" s="5">
        <v>28</v>
      </c>
      <c r="G440" s="5">
        <v>24.6</v>
      </c>
      <c r="H440" s="9">
        <v>25.2</v>
      </c>
      <c r="I440" s="9">
        <v>19.2</v>
      </c>
      <c r="J440" s="5">
        <v>23.6</v>
      </c>
      <c r="K440" s="5">
        <v>17.600000000000001</v>
      </c>
    </row>
    <row r="441" spans="1:12" ht="15" customHeight="1" x14ac:dyDescent="0.25">
      <c r="A441" s="4" t="s">
        <v>11</v>
      </c>
      <c r="B441" s="4" t="s">
        <v>13</v>
      </c>
      <c r="C441" s="44">
        <v>32.76</v>
      </c>
      <c r="D441" s="45"/>
      <c r="E441" s="5">
        <v>29.19</v>
      </c>
      <c r="F441" s="5">
        <v>29.4</v>
      </c>
      <c r="G441" s="5">
        <v>25.83</v>
      </c>
      <c r="H441" s="9">
        <v>26.46</v>
      </c>
      <c r="I441" s="9">
        <v>20.16</v>
      </c>
      <c r="J441" s="5">
        <v>24.78</v>
      </c>
      <c r="K441" s="5">
        <v>18.48</v>
      </c>
    </row>
    <row r="442" spans="1:12" ht="15" customHeight="1" x14ac:dyDescent="0.25">
      <c r="A442" s="4" t="s">
        <v>11</v>
      </c>
      <c r="B442" s="4" t="s">
        <v>14</v>
      </c>
      <c r="C442" s="44">
        <v>33.659999999999997</v>
      </c>
      <c r="D442" s="45"/>
      <c r="E442" s="5">
        <v>30.24</v>
      </c>
      <c r="F442" s="5">
        <v>29.99</v>
      </c>
      <c r="G442" s="5">
        <v>26.64</v>
      </c>
      <c r="H442" s="9">
        <v>27</v>
      </c>
      <c r="I442" s="9">
        <v>21.06</v>
      </c>
      <c r="J442" s="5">
        <v>25.56</v>
      </c>
      <c r="K442" s="5">
        <v>19.440000000000001</v>
      </c>
    </row>
    <row r="443" spans="1:12" ht="15" customHeight="1" x14ac:dyDescent="0.25">
      <c r="A443" s="4" t="s">
        <v>11</v>
      </c>
      <c r="B443" s="4" t="s">
        <v>15</v>
      </c>
      <c r="C443" s="44">
        <v>37.4</v>
      </c>
      <c r="D443" s="45"/>
      <c r="E443" s="5">
        <v>33.6</v>
      </c>
      <c r="F443" s="5">
        <v>33.200000000000003</v>
      </c>
      <c r="G443" s="5">
        <v>29.6</v>
      </c>
      <c r="H443" s="9">
        <v>30</v>
      </c>
      <c r="I443" s="9">
        <v>23.4</v>
      </c>
      <c r="J443" s="5">
        <v>28.4</v>
      </c>
      <c r="K443" s="5">
        <v>21.6</v>
      </c>
    </row>
    <row r="444" spans="1:12" ht="16.05" customHeight="1" x14ac:dyDescent="0.25">
      <c r="A444" s="4" t="s">
        <v>11</v>
      </c>
      <c r="B444" s="4" t="s">
        <v>16</v>
      </c>
      <c r="C444" s="46" t="s">
        <v>17</v>
      </c>
      <c r="D444" s="47"/>
      <c r="E444" s="7" t="s">
        <v>17</v>
      </c>
      <c r="F444" s="7" t="s">
        <v>17</v>
      </c>
      <c r="G444" s="7" t="s">
        <v>17</v>
      </c>
      <c r="H444" s="9">
        <v>26.46</v>
      </c>
      <c r="I444" s="9">
        <v>20.16</v>
      </c>
      <c r="J444" s="7" t="s">
        <v>17</v>
      </c>
      <c r="K444" s="7" t="s">
        <v>17</v>
      </c>
    </row>
    <row r="445" spans="1:12" ht="15" customHeight="1" x14ac:dyDescent="0.25">
      <c r="A445" s="4" t="s">
        <v>18</v>
      </c>
      <c r="B445" s="4" t="s">
        <v>12</v>
      </c>
      <c r="C445" s="44">
        <v>27.4</v>
      </c>
      <c r="D445" s="45"/>
      <c r="E445" s="5">
        <v>24.6</v>
      </c>
      <c r="F445" s="5">
        <v>25.2</v>
      </c>
      <c r="G445" s="5">
        <v>22.2</v>
      </c>
      <c r="H445" s="9">
        <v>23.2</v>
      </c>
      <c r="I445" s="9">
        <v>19</v>
      </c>
      <c r="J445" s="5">
        <v>20.8</v>
      </c>
      <c r="K445" s="5">
        <v>17.600000000000001</v>
      </c>
    </row>
    <row r="446" spans="1:12" ht="15" customHeight="1" x14ac:dyDescent="0.25">
      <c r="A446" s="4" t="s">
        <v>18</v>
      </c>
      <c r="B446" s="4" t="s">
        <v>13</v>
      </c>
      <c r="C446" s="44">
        <v>28.77</v>
      </c>
      <c r="D446" s="45"/>
      <c r="E446" s="5">
        <v>25.83</v>
      </c>
      <c r="F446" s="5">
        <v>26.46</v>
      </c>
      <c r="G446" s="5">
        <v>23.31</v>
      </c>
      <c r="H446" s="9">
        <v>24.36</v>
      </c>
      <c r="I446" s="9">
        <v>19.95</v>
      </c>
      <c r="J446" s="5">
        <v>21.84</v>
      </c>
      <c r="K446" s="5">
        <v>18.48</v>
      </c>
    </row>
    <row r="447" spans="1:12" ht="15" customHeight="1" x14ac:dyDescent="0.25">
      <c r="A447" s="4" t="s">
        <v>18</v>
      </c>
      <c r="B447" s="4" t="s">
        <v>14</v>
      </c>
      <c r="C447" s="44">
        <v>29.88</v>
      </c>
      <c r="D447" s="45"/>
      <c r="E447" s="5">
        <v>27.18</v>
      </c>
      <c r="F447" s="5">
        <v>27.18</v>
      </c>
      <c r="G447" s="5">
        <v>24.3</v>
      </c>
      <c r="H447" s="9">
        <v>25.02</v>
      </c>
      <c r="I447" s="9">
        <v>20.88</v>
      </c>
      <c r="J447" s="5">
        <v>22.5</v>
      </c>
      <c r="K447" s="5">
        <v>19.440000000000001</v>
      </c>
    </row>
    <row r="448" spans="1:12" ht="15" customHeight="1" x14ac:dyDescent="0.25">
      <c r="A448" s="4" t="s">
        <v>18</v>
      </c>
      <c r="B448" s="4" t="s">
        <v>15</v>
      </c>
      <c r="C448" s="44">
        <v>33.200000000000003</v>
      </c>
      <c r="D448" s="45"/>
      <c r="E448" s="5">
        <v>30.2</v>
      </c>
      <c r="F448" s="5">
        <v>30.2</v>
      </c>
      <c r="G448" s="5">
        <v>27</v>
      </c>
      <c r="H448" s="9">
        <v>27.8</v>
      </c>
      <c r="I448" s="9">
        <v>23.2</v>
      </c>
      <c r="J448" s="5">
        <v>25</v>
      </c>
      <c r="K448" s="5">
        <v>21.6</v>
      </c>
    </row>
    <row r="449" spans="1:12" ht="16.05" customHeight="1" x14ac:dyDescent="0.25">
      <c r="A449" s="4" t="s">
        <v>18</v>
      </c>
      <c r="B449" s="4" t="s">
        <v>16</v>
      </c>
      <c r="C449" s="46" t="s">
        <v>17</v>
      </c>
      <c r="D449" s="47"/>
      <c r="E449" s="7" t="s">
        <v>17</v>
      </c>
      <c r="F449" s="7" t="s">
        <v>17</v>
      </c>
      <c r="G449" s="7" t="s">
        <v>17</v>
      </c>
      <c r="H449" s="9">
        <v>24.36</v>
      </c>
      <c r="I449" s="9">
        <v>19.95</v>
      </c>
      <c r="J449" s="7" t="s">
        <v>17</v>
      </c>
      <c r="K449" s="7" t="s">
        <v>17</v>
      </c>
    </row>
    <row r="450" spans="1:12" ht="15" customHeight="1" x14ac:dyDescent="0.25">
      <c r="A450" s="4" t="s">
        <v>20</v>
      </c>
      <c r="B450" s="4" t="s">
        <v>12</v>
      </c>
      <c r="C450" s="44">
        <v>26.2</v>
      </c>
      <c r="D450" s="45"/>
      <c r="E450" s="5">
        <v>22.8</v>
      </c>
      <c r="F450" s="5">
        <v>24</v>
      </c>
      <c r="G450" s="5">
        <v>20.399999999999999</v>
      </c>
      <c r="H450" s="9">
        <v>21.2</v>
      </c>
      <c r="I450" s="9">
        <v>16.8</v>
      </c>
      <c r="J450" s="5">
        <v>18.399999999999999</v>
      </c>
      <c r="K450" s="5">
        <v>15</v>
      </c>
    </row>
    <row r="451" spans="1:12" ht="15" customHeight="1" x14ac:dyDescent="0.25">
      <c r="A451" s="4" t="s">
        <v>20</v>
      </c>
      <c r="B451" s="4" t="s">
        <v>13</v>
      </c>
      <c r="C451" s="44">
        <v>27.51</v>
      </c>
      <c r="D451" s="45"/>
      <c r="E451" s="5">
        <v>23.94</v>
      </c>
      <c r="F451" s="5">
        <v>25.2</v>
      </c>
      <c r="G451" s="5">
        <v>21.42</v>
      </c>
      <c r="H451" s="9">
        <v>22.26</v>
      </c>
      <c r="I451" s="9">
        <v>17.64</v>
      </c>
      <c r="J451" s="5">
        <v>19.32</v>
      </c>
      <c r="K451" s="5">
        <v>15.75</v>
      </c>
    </row>
    <row r="452" spans="1:12" ht="15" customHeight="1" x14ac:dyDescent="0.25">
      <c r="A452" s="4" t="s">
        <v>20</v>
      </c>
      <c r="B452" s="4" t="s">
        <v>14</v>
      </c>
      <c r="C452" s="44">
        <v>28.62</v>
      </c>
      <c r="D452" s="45"/>
      <c r="E452" s="5">
        <v>25.38</v>
      </c>
      <c r="F452" s="5">
        <v>26.1</v>
      </c>
      <c r="G452" s="5">
        <v>22.5</v>
      </c>
      <c r="H452" s="9">
        <v>23.04</v>
      </c>
      <c r="I452" s="9">
        <v>18.54</v>
      </c>
      <c r="J452" s="5">
        <v>20.34</v>
      </c>
      <c r="K452" s="5">
        <v>16.739999999999998</v>
      </c>
    </row>
    <row r="453" spans="1:12" ht="15" customHeight="1" x14ac:dyDescent="0.25">
      <c r="A453" s="4" t="s">
        <v>20</v>
      </c>
      <c r="B453" s="4" t="s">
        <v>15</v>
      </c>
      <c r="C453" s="44">
        <v>31.8</v>
      </c>
      <c r="D453" s="45"/>
      <c r="E453" s="5">
        <v>28.2</v>
      </c>
      <c r="F453" s="5">
        <v>29</v>
      </c>
      <c r="G453" s="5">
        <v>25</v>
      </c>
      <c r="H453" s="9">
        <v>25.6</v>
      </c>
      <c r="I453" s="9">
        <v>20.6</v>
      </c>
      <c r="J453" s="5">
        <v>22.6</v>
      </c>
      <c r="K453" s="5">
        <v>18.600000000000001</v>
      </c>
    </row>
    <row r="454" spans="1:12" ht="16.05" customHeight="1" x14ac:dyDescent="0.25">
      <c r="A454" s="4" t="s">
        <v>20</v>
      </c>
      <c r="B454" s="4" t="s">
        <v>16</v>
      </c>
      <c r="C454" s="46" t="s">
        <v>17</v>
      </c>
      <c r="D454" s="47"/>
      <c r="E454" s="7" t="s">
        <v>17</v>
      </c>
      <c r="F454" s="7" t="s">
        <v>17</v>
      </c>
      <c r="G454" s="7" t="s">
        <v>17</v>
      </c>
      <c r="H454" s="9">
        <v>22.26</v>
      </c>
      <c r="I454" s="9">
        <v>17.64</v>
      </c>
      <c r="J454" s="7" t="s">
        <v>17</v>
      </c>
      <c r="K454" s="7" t="s">
        <v>17</v>
      </c>
    </row>
    <row r="455" spans="1:12" ht="16.2" customHeight="1" x14ac:dyDescent="0.25">
      <c r="A455" s="4" t="s">
        <v>21</v>
      </c>
      <c r="B455" s="4" t="s">
        <v>22</v>
      </c>
      <c r="C455" s="44">
        <v>12.97</v>
      </c>
      <c r="D455" s="45"/>
      <c r="E455" s="5">
        <v>11.72</v>
      </c>
      <c r="F455" s="5">
        <v>12.97</v>
      </c>
      <c r="G455" s="5">
        <v>11.72</v>
      </c>
      <c r="H455" s="9">
        <v>10.87</v>
      </c>
      <c r="I455" s="9">
        <v>7.53</v>
      </c>
      <c r="J455" s="5">
        <v>10.87</v>
      </c>
      <c r="K455" s="5">
        <v>6.48</v>
      </c>
    </row>
    <row r="456" spans="1:12" ht="88.05" customHeight="1" x14ac:dyDescent="0.25">
      <c r="A456" s="41" t="s">
        <v>23</v>
      </c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</row>
    <row r="457" spans="1:12" ht="17.25" customHeight="1" x14ac:dyDescent="0.25">
      <c r="A457" s="35" t="s">
        <v>47</v>
      </c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</row>
    <row r="458" spans="1:12" ht="67.5" customHeight="1" x14ac:dyDescent="0.25">
      <c r="A458" s="1" t="s">
        <v>1</v>
      </c>
      <c r="B458" s="10" t="s">
        <v>2</v>
      </c>
      <c r="C458" s="42" t="s">
        <v>3</v>
      </c>
      <c r="D458" s="43"/>
      <c r="E458" s="3" t="s">
        <v>4</v>
      </c>
      <c r="F458" s="3" t="s">
        <v>5</v>
      </c>
      <c r="G458" s="3" t="s">
        <v>6</v>
      </c>
      <c r="H458" s="3" t="s">
        <v>7</v>
      </c>
      <c r="I458" s="3" t="s">
        <v>8</v>
      </c>
      <c r="J458" s="3" t="s">
        <v>9</v>
      </c>
      <c r="K458" s="3" t="s">
        <v>10</v>
      </c>
    </row>
    <row r="459" spans="1:12" ht="15" customHeight="1" x14ac:dyDescent="0.25">
      <c r="A459" s="4" t="s">
        <v>11</v>
      </c>
      <c r="B459" s="4" t="s">
        <v>12</v>
      </c>
      <c r="C459" s="44">
        <v>31.4</v>
      </c>
      <c r="D459" s="45"/>
      <c r="E459" s="5">
        <v>28.2</v>
      </c>
      <c r="F459" s="5">
        <v>28.4</v>
      </c>
      <c r="G459" s="5">
        <v>25.4</v>
      </c>
      <c r="H459" s="9">
        <v>26</v>
      </c>
      <c r="I459" s="9">
        <v>20.6</v>
      </c>
      <c r="J459" s="5">
        <v>24.6</v>
      </c>
      <c r="K459" s="5">
        <v>19</v>
      </c>
    </row>
    <row r="460" spans="1:12" ht="15" customHeight="1" x14ac:dyDescent="0.25">
      <c r="A460" s="4" t="s">
        <v>11</v>
      </c>
      <c r="B460" s="4" t="s">
        <v>13</v>
      </c>
      <c r="C460" s="44">
        <v>32.97</v>
      </c>
      <c r="D460" s="45"/>
      <c r="E460" s="5">
        <v>29.61</v>
      </c>
      <c r="F460" s="5">
        <v>29.82</v>
      </c>
      <c r="G460" s="5">
        <v>26.67</v>
      </c>
      <c r="H460" s="9">
        <v>27.3</v>
      </c>
      <c r="I460" s="9">
        <v>21.63</v>
      </c>
      <c r="J460" s="5">
        <v>25.83</v>
      </c>
      <c r="K460" s="5">
        <v>19.95</v>
      </c>
    </row>
    <row r="461" spans="1:12" ht="15" customHeight="1" x14ac:dyDescent="0.25">
      <c r="A461" s="4" t="s">
        <v>11</v>
      </c>
      <c r="B461" s="4" t="s">
        <v>14</v>
      </c>
      <c r="C461" s="44">
        <v>33.630000000000003</v>
      </c>
      <c r="D461" s="45"/>
      <c r="E461" s="5">
        <v>30.21</v>
      </c>
      <c r="F461" s="5">
        <v>30.42</v>
      </c>
      <c r="G461" s="5">
        <v>27.21</v>
      </c>
      <c r="H461" s="9">
        <v>27.85</v>
      </c>
      <c r="I461" s="9">
        <v>22.07</v>
      </c>
      <c r="J461" s="5">
        <v>26.35</v>
      </c>
      <c r="K461" s="5">
        <v>20.350000000000001</v>
      </c>
    </row>
    <row r="462" spans="1:12" ht="15" customHeight="1" x14ac:dyDescent="0.25">
      <c r="A462" s="4" t="s">
        <v>11</v>
      </c>
      <c r="B462" s="4" t="s">
        <v>15</v>
      </c>
      <c r="C462" s="44">
        <v>36.799999999999997</v>
      </c>
      <c r="D462" s="45"/>
      <c r="E462" s="5">
        <v>33.4</v>
      </c>
      <c r="F462" s="5">
        <v>33.200000000000003</v>
      </c>
      <c r="G462" s="5">
        <v>30</v>
      </c>
      <c r="H462" s="9">
        <v>30.2</v>
      </c>
      <c r="I462" s="9">
        <v>24.4</v>
      </c>
      <c r="J462" s="5">
        <v>28.8</v>
      </c>
      <c r="K462" s="5">
        <v>22.6</v>
      </c>
    </row>
    <row r="463" spans="1:12" ht="16.05" customHeight="1" x14ac:dyDescent="0.25">
      <c r="A463" s="4" t="s">
        <v>11</v>
      </c>
      <c r="B463" s="4" t="s">
        <v>16</v>
      </c>
      <c r="C463" s="46" t="s">
        <v>17</v>
      </c>
      <c r="D463" s="47"/>
      <c r="E463" s="7" t="s">
        <v>17</v>
      </c>
      <c r="F463" s="7" t="s">
        <v>17</v>
      </c>
      <c r="G463" s="7" t="s">
        <v>17</v>
      </c>
      <c r="H463" s="9">
        <v>27.3</v>
      </c>
      <c r="I463" s="9">
        <v>21.63</v>
      </c>
      <c r="J463" s="7" t="s">
        <v>17</v>
      </c>
      <c r="K463" s="7" t="s">
        <v>17</v>
      </c>
    </row>
    <row r="464" spans="1:12" ht="15" customHeight="1" x14ac:dyDescent="0.25">
      <c r="A464" s="4" t="s">
        <v>18</v>
      </c>
      <c r="B464" s="4" t="s">
        <v>12</v>
      </c>
      <c r="C464" s="44">
        <v>28</v>
      </c>
      <c r="D464" s="45"/>
      <c r="E464" s="5">
        <v>25.4</v>
      </c>
      <c r="F464" s="5">
        <v>26</v>
      </c>
      <c r="G464" s="5">
        <v>23.4</v>
      </c>
      <c r="H464" s="9">
        <v>24.2</v>
      </c>
      <c r="I464" s="9">
        <v>20.399999999999999</v>
      </c>
      <c r="J464" s="5">
        <v>21.8</v>
      </c>
      <c r="K464" s="5">
        <v>19</v>
      </c>
    </row>
    <row r="465" spans="1:12" ht="15" customHeight="1" x14ac:dyDescent="0.25">
      <c r="A465" s="4" t="s">
        <v>18</v>
      </c>
      <c r="B465" s="4" t="s">
        <v>13</v>
      </c>
      <c r="C465" s="44">
        <v>29.4</v>
      </c>
      <c r="D465" s="45"/>
      <c r="E465" s="5">
        <v>26.67</v>
      </c>
      <c r="F465" s="5">
        <v>27.3</v>
      </c>
      <c r="G465" s="5">
        <v>24.57</v>
      </c>
      <c r="H465" s="9">
        <v>25.41</v>
      </c>
      <c r="I465" s="9">
        <v>21.42</v>
      </c>
      <c r="J465" s="5">
        <v>22.89</v>
      </c>
      <c r="K465" s="5">
        <v>19.95</v>
      </c>
    </row>
    <row r="466" spans="1:12" ht="15" customHeight="1" x14ac:dyDescent="0.25">
      <c r="A466" s="4" t="s">
        <v>18</v>
      </c>
      <c r="B466" s="4" t="s">
        <v>14</v>
      </c>
      <c r="C466" s="44">
        <v>29.99</v>
      </c>
      <c r="D466" s="45"/>
      <c r="E466" s="5">
        <v>27.36</v>
      </c>
      <c r="F466" s="5">
        <v>27.85</v>
      </c>
      <c r="G466" s="5">
        <v>25.07</v>
      </c>
      <c r="H466" s="9">
        <v>25.92</v>
      </c>
      <c r="I466" s="9">
        <v>21.85</v>
      </c>
      <c r="J466" s="5">
        <v>23.35</v>
      </c>
      <c r="K466" s="5">
        <v>20.350000000000001</v>
      </c>
    </row>
    <row r="467" spans="1:12" ht="15" customHeight="1" x14ac:dyDescent="0.25">
      <c r="A467" s="4" t="s">
        <v>18</v>
      </c>
      <c r="B467" s="4" t="s">
        <v>15</v>
      </c>
      <c r="C467" s="44">
        <v>33.200000000000003</v>
      </c>
      <c r="D467" s="45"/>
      <c r="E467" s="5">
        <v>30.4</v>
      </c>
      <c r="F467" s="5">
        <v>30.6</v>
      </c>
      <c r="G467" s="5">
        <v>27.6</v>
      </c>
      <c r="H467" s="9">
        <v>28.4</v>
      </c>
      <c r="I467" s="9">
        <v>24.2</v>
      </c>
      <c r="J467" s="5">
        <v>25.8</v>
      </c>
      <c r="K467" s="5">
        <v>22.6</v>
      </c>
    </row>
    <row r="468" spans="1:12" ht="16.05" customHeight="1" x14ac:dyDescent="0.25">
      <c r="A468" s="4" t="s">
        <v>18</v>
      </c>
      <c r="B468" s="4" t="s">
        <v>16</v>
      </c>
      <c r="C468" s="46" t="s">
        <v>17</v>
      </c>
      <c r="D468" s="47"/>
      <c r="E468" s="7" t="s">
        <v>17</v>
      </c>
      <c r="F468" s="7" t="s">
        <v>17</v>
      </c>
      <c r="G468" s="7" t="s">
        <v>17</v>
      </c>
      <c r="H468" s="9">
        <v>25.41</v>
      </c>
      <c r="I468" s="9">
        <v>21.42</v>
      </c>
      <c r="J468" s="7" t="s">
        <v>17</v>
      </c>
      <c r="K468" s="7" t="s">
        <v>17</v>
      </c>
    </row>
    <row r="469" spans="1:12" ht="15" customHeight="1" x14ac:dyDescent="0.25">
      <c r="A469" s="4" t="s">
        <v>20</v>
      </c>
      <c r="B469" s="4" t="s">
        <v>12</v>
      </c>
      <c r="C469" s="44">
        <v>27</v>
      </c>
      <c r="D469" s="45"/>
      <c r="E469" s="5">
        <v>23.8</v>
      </c>
      <c r="F469" s="5">
        <v>24.8</v>
      </c>
      <c r="G469" s="5">
        <v>21.6</v>
      </c>
      <c r="H469" s="9">
        <v>22.4</v>
      </c>
      <c r="I469" s="9">
        <v>18.2</v>
      </c>
      <c r="J469" s="5">
        <v>19.8</v>
      </c>
      <c r="K469" s="5">
        <v>16.600000000000001</v>
      </c>
    </row>
    <row r="470" spans="1:12" ht="15" customHeight="1" x14ac:dyDescent="0.25">
      <c r="A470" s="4" t="s">
        <v>20</v>
      </c>
      <c r="B470" s="4" t="s">
        <v>13</v>
      </c>
      <c r="C470" s="44">
        <v>28.35</v>
      </c>
      <c r="D470" s="45"/>
      <c r="E470" s="5">
        <v>24.99</v>
      </c>
      <c r="F470" s="5">
        <v>26.04</v>
      </c>
      <c r="G470" s="5">
        <v>22.68</v>
      </c>
      <c r="H470" s="9">
        <v>23.52</v>
      </c>
      <c r="I470" s="9">
        <v>19.11</v>
      </c>
      <c r="J470" s="5">
        <v>20.79</v>
      </c>
      <c r="K470" s="5">
        <v>17.43</v>
      </c>
    </row>
    <row r="471" spans="1:12" ht="15" customHeight="1" x14ac:dyDescent="0.25">
      <c r="A471" s="4" t="s">
        <v>20</v>
      </c>
      <c r="B471" s="4" t="s">
        <v>14</v>
      </c>
      <c r="C471" s="44">
        <v>28.92</v>
      </c>
      <c r="D471" s="45"/>
      <c r="E471" s="5">
        <v>25.74</v>
      </c>
      <c r="F471" s="5">
        <v>26.57</v>
      </c>
      <c r="G471" s="5">
        <v>23.22</v>
      </c>
      <c r="H471" s="9">
        <v>24</v>
      </c>
      <c r="I471" s="9">
        <v>19.62</v>
      </c>
      <c r="J471" s="5">
        <v>21.24</v>
      </c>
      <c r="K471" s="5">
        <v>18</v>
      </c>
    </row>
    <row r="472" spans="1:12" ht="15" customHeight="1" x14ac:dyDescent="0.25">
      <c r="A472" s="4" t="s">
        <v>20</v>
      </c>
      <c r="B472" s="4" t="s">
        <v>15</v>
      </c>
      <c r="C472" s="44">
        <v>32</v>
      </c>
      <c r="D472" s="45"/>
      <c r="E472" s="5">
        <v>28.6</v>
      </c>
      <c r="F472" s="5">
        <v>29.4</v>
      </c>
      <c r="G472" s="5">
        <v>25.8</v>
      </c>
      <c r="H472" s="9">
        <v>26.4</v>
      </c>
      <c r="I472" s="9">
        <v>21.8</v>
      </c>
      <c r="J472" s="5">
        <v>23.6</v>
      </c>
      <c r="K472" s="5">
        <v>20</v>
      </c>
    </row>
    <row r="473" spans="1:12" ht="16.05" customHeight="1" x14ac:dyDescent="0.25">
      <c r="A473" s="4" t="s">
        <v>20</v>
      </c>
      <c r="B473" s="4" t="s">
        <v>16</v>
      </c>
      <c r="C473" s="46" t="s">
        <v>17</v>
      </c>
      <c r="D473" s="47"/>
      <c r="E473" s="7" t="s">
        <v>17</v>
      </c>
      <c r="F473" s="7" t="s">
        <v>17</v>
      </c>
      <c r="G473" s="7" t="s">
        <v>17</v>
      </c>
      <c r="H473" s="9">
        <v>23.52</v>
      </c>
      <c r="I473" s="9">
        <v>19.11</v>
      </c>
      <c r="J473" s="7" t="s">
        <v>17</v>
      </c>
      <c r="K473" s="7" t="s">
        <v>17</v>
      </c>
    </row>
    <row r="474" spans="1:12" ht="16.2" customHeight="1" x14ac:dyDescent="0.25">
      <c r="A474" s="4" t="s">
        <v>21</v>
      </c>
      <c r="B474" s="4" t="s">
        <v>22</v>
      </c>
      <c r="C474" s="44">
        <v>8.06</v>
      </c>
      <c r="D474" s="45"/>
      <c r="E474" s="5">
        <v>7.72</v>
      </c>
      <c r="F474" s="5">
        <v>7.87</v>
      </c>
      <c r="G474" s="5">
        <v>7.62</v>
      </c>
      <c r="H474" s="9">
        <v>7.72</v>
      </c>
      <c r="I474" s="9">
        <v>7.11</v>
      </c>
      <c r="J474" s="5">
        <v>7.32</v>
      </c>
      <c r="K474" s="5">
        <v>5.72</v>
      </c>
    </row>
    <row r="475" spans="1:12" ht="88.05" customHeight="1" x14ac:dyDescent="0.25">
      <c r="A475" s="41" t="s">
        <v>23</v>
      </c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</row>
    <row r="476" spans="1:12" ht="17.25" customHeight="1" x14ac:dyDescent="0.25">
      <c r="A476" s="35" t="s">
        <v>48</v>
      </c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</row>
    <row r="477" spans="1:12" ht="67.5" customHeight="1" x14ac:dyDescent="0.25">
      <c r="A477" s="1" t="s">
        <v>1</v>
      </c>
      <c r="B477" s="10" t="s">
        <v>2</v>
      </c>
      <c r="C477" s="42" t="s">
        <v>3</v>
      </c>
      <c r="D477" s="43"/>
      <c r="E477" s="3" t="s">
        <v>4</v>
      </c>
      <c r="F477" s="3" t="s">
        <v>5</v>
      </c>
      <c r="G477" s="3" t="s">
        <v>6</v>
      </c>
      <c r="H477" s="3" t="s">
        <v>7</v>
      </c>
      <c r="I477" s="3" t="s">
        <v>8</v>
      </c>
      <c r="J477" s="3" t="s">
        <v>9</v>
      </c>
      <c r="K477" s="3" t="s">
        <v>10</v>
      </c>
    </row>
    <row r="478" spans="1:12" ht="15" customHeight="1" x14ac:dyDescent="0.25">
      <c r="A478" s="4" t="s">
        <v>11</v>
      </c>
      <c r="B478" s="4" t="s">
        <v>12</v>
      </c>
      <c r="C478" s="44">
        <v>45.2</v>
      </c>
      <c r="D478" s="45"/>
      <c r="E478" s="5">
        <v>40.200000000000003</v>
      </c>
      <c r="F478" s="5">
        <v>40.6</v>
      </c>
      <c r="G478" s="5">
        <v>36</v>
      </c>
      <c r="H478" s="9">
        <v>36.799999999999997</v>
      </c>
      <c r="I478" s="9">
        <v>28.4</v>
      </c>
      <c r="J478" s="5">
        <v>34.6</v>
      </c>
      <c r="K478" s="5">
        <v>26</v>
      </c>
    </row>
    <row r="479" spans="1:12" ht="15" customHeight="1" x14ac:dyDescent="0.25">
      <c r="A479" s="4" t="s">
        <v>11</v>
      </c>
      <c r="B479" s="4" t="s">
        <v>13</v>
      </c>
      <c r="C479" s="44">
        <v>47.46</v>
      </c>
      <c r="D479" s="45"/>
      <c r="E479" s="5">
        <v>42.21</v>
      </c>
      <c r="F479" s="5">
        <v>42.63</v>
      </c>
      <c r="G479" s="5">
        <v>37.799999999999997</v>
      </c>
      <c r="H479" s="9">
        <v>38.64</v>
      </c>
      <c r="I479" s="9">
        <v>29.82</v>
      </c>
      <c r="J479" s="5">
        <v>36.33</v>
      </c>
      <c r="K479" s="5">
        <v>27.3</v>
      </c>
    </row>
    <row r="480" spans="1:12" ht="15" customHeight="1" x14ac:dyDescent="0.25">
      <c r="A480" s="4" t="s">
        <v>11</v>
      </c>
      <c r="B480" s="4" t="s">
        <v>14</v>
      </c>
      <c r="C480" s="44">
        <v>48.42</v>
      </c>
      <c r="D480" s="45"/>
      <c r="E480" s="5">
        <v>43.56</v>
      </c>
      <c r="F480" s="5">
        <v>43.45</v>
      </c>
      <c r="G480" s="5">
        <v>38.700000000000003</v>
      </c>
      <c r="H480" s="9">
        <v>39.380000000000003</v>
      </c>
      <c r="I480" s="9">
        <v>30.96</v>
      </c>
      <c r="J480" s="5">
        <v>37.08</v>
      </c>
      <c r="K480" s="5">
        <v>28.44</v>
      </c>
    </row>
    <row r="481" spans="1:12" ht="15" customHeight="1" x14ac:dyDescent="0.25">
      <c r="A481" s="4" t="s">
        <v>11</v>
      </c>
      <c r="B481" s="4" t="s">
        <v>15</v>
      </c>
      <c r="C481" s="44">
        <v>53.8</v>
      </c>
      <c r="D481" s="45"/>
      <c r="E481" s="5">
        <v>48.4</v>
      </c>
      <c r="F481" s="5">
        <v>48</v>
      </c>
      <c r="G481" s="5">
        <v>43</v>
      </c>
      <c r="H481" s="9">
        <v>43.4</v>
      </c>
      <c r="I481" s="9">
        <v>34.4</v>
      </c>
      <c r="J481" s="5">
        <v>41.2</v>
      </c>
      <c r="K481" s="5">
        <v>31.6</v>
      </c>
    </row>
    <row r="482" spans="1:12" ht="16.05" customHeight="1" x14ac:dyDescent="0.25">
      <c r="A482" s="4" t="s">
        <v>11</v>
      </c>
      <c r="B482" s="4" t="s">
        <v>16</v>
      </c>
      <c r="C482" s="46" t="s">
        <v>17</v>
      </c>
      <c r="D482" s="47"/>
      <c r="E482" s="7" t="s">
        <v>17</v>
      </c>
      <c r="F482" s="7" t="s">
        <v>17</v>
      </c>
      <c r="G482" s="7" t="s">
        <v>17</v>
      </c>
      <c r="H482" s="9">
        <v>38.64</v>
      </c>
      <c r="I482" s="9">
        <v>29.82</v>
      </c>
      <c r="J482" s="7" t="s">
        <v>17</v>
      </c>
      <c r="K482" s="7" t="s">
        <v>17</v>
      </c>
    </row>
    <row r="483" spans="1:12" ht="15" customHeight="1" x14ac:dyDescent="0.25">
      <c r="A483" s="4" t="s">
        <v>18</v>
      </c>
      <c r="B483" s="4" t="s">
        <v>12</v>
      </c>
      <c r="C483" s="44">
        <v>40</v>
      </c>
      <c r="D483" s="45"/>
      <c r="E483" s="5">
        <v>36</v>
      </c>
      <c r="F483" s="5">
        <v>36.6</v>
      </c>
      <c r="G483" s="5">
        <v>32.6</v>
      </c>
      <c r="H483" s="9">
        <v>34</v>
      </c>
      <c r="I483" s="9">
        <v>28</v>
      </c>
      <c r="J483" s="5">
        <v>30.4</v>
      </c>
      <c r="K483" s="5">
        <v>26</v>
      </c>
    </row>
    <row r="484" spans="1:12" ht="15" customHeight="1" x14ac:dyDescent="0.25">
      <c r="A484" s="4" t="s">
        <v>18</v>
      </c>
      <c r="B484" s="4" t="s">
        <v>13</v>
      </c>
      <c r="C484" s="44">
        <v>42</v>
      </c>
      <c r="D484" s="45"/>
      <c r="E484" s="5">
        <v>37.799999999999997</v>
      </c>
      <c r="F484" s="5">
        <v>38.43</v>
      </c>
      <c r="G484" s="5">
        <v>34.229999999999997</v>
      </c>
      <c r="H484" s="9">
        <v>35.700000000000003</v>
      </c>
      <c r="I484" s="9">
        <v>29.4</v>
      </c>
      <c r="J484" s="5">
        <v>31.92</v>
      </c>
      <c r="K484" s="5">
        <v>27.3</v>
      </c>
    </row>
    <row r="485" spans="1:12" ht="15" customHeight="1" x14ac:dyDescent="0.25">
      <c r="A485" s="4" t="s">
        <v>18</v>
      </c>
      <c r="B485" s="4" t="s">
        <v>14</v>
      </c>
      <c r="C485" s="44">
        <v>43.2</v>
      </c>
      <c r="D485" s="45"/>
      <c r="E485" s="5">
        <v>39.24</v>
      </c>
      <c r="F485" s="5">
        <v>39.42</v>
      </c>
      <c r="G485" s="5">
        <v>35.46</v>
      </c>
      <c r="H485" s="9">
        <v>36.380000000000003</v>
      </c>
      <c r="I485" s="9">
        <v>30.42</v>
      </c>
      <c r="J485" s="5">
        <v>32.94</v>
      </c>
      <c r="K485" s="5">
        <v>28.44</v>
      </c>
    </row>
    <row r="486" spans="1:12" ht="15" customHeight="1" x14ac:dyDescent="0.25">
      <c r="A486" s="4" t="s">
        <v>18</v>
      </c>
      <c r="B486" s="4" t="s">
        <v>15</v>
      </c>
      <c r="C486" s="44">
        <v>48</v>
      </c>
      <c r="D486" s="45"/>
      <c r="E486" s="5">
        <v>43.6</v>
      </c>
      <c r="F486" s="5">
        <v>43.8</v>
      </c>
      <c r="G486" s="5">
        <v>39.4</v>
      </c>
      <c r="H486" s="9">
        <v>40.4</v>
      </c>
      <c r="I486" s="9">
        <v>33.799999999999997</v>
      </c>
      <c r="J486" s="5">
        <v>36.6</v>
      </c>
      <c r="K486" s="5">
        <v>31.6</v>
      </c>
    </row>
    <row r="487" spans="1:12" ht="16.05" customHeight="1" x14ac:dyDescent="0.25">
      <c r="A487" s="4" t="s">
        <v>18</v>
      </c>
      <c r="B487" s="4" t="s">
        <v>16</v>
      </c>
      <c r="C487" s="46" t="s">
        <v>17</v>
      </c>
      <c r="D487" s="47"/>
      <c r="E487" s="7" t="s">
        <v>17</v>
      </c>
      <c r="F487" s="7" t="s">
        <v>17</v>
      </c>
      <c r="G487" s="7" t="s">
        <v>17</v>
      </c>
      <c r="H487" s="9">
        <v>35.700000000000003</v>
      </c>
      <c r="I487" s="9">
        <v>29.4</v>
      </c>
      <c r="J487" s="7" t="s">
        <v>17</v>
      </c>
      <c r="K487" s="7" t="s">
        <v>17</v>
      </c>
    </row>
    <row r="488" spans="1:12" ht="15" customHeight="1" x14ac:dyDescent="0.25">
      <c r="A488" s="4" t="s">
        <v>20</v>
      </c>
      <c r="B488" s="4" t="s">
        <v>12</v>
      </c>
      <c r="C488" s="44">
        <v>38.200000000000003</v>
      </c>
      <c r="D488" s="45"/>
      <c r="E488" s="5">
        <v>33.4</v>
      </c>
      <c r="F488" s="5">
        <v>35</v>
      </c>
      <c r="G488" s="5">
        <v>30</v>
      </c>
      <c r="H488" s="9">
        <v>31.2</v>
      </c>
      <c r="I488" s="9">
        <v>24.8</v>
      </c>
      <c r="J488" s="5">
        <v>27.2</v>
      </c>
      <c r="K488" s="5">
        <v>22.2</v>
      </c>
    </row>
    <row r="489" spans="1:12" ht="15" customHeight="1" x14ac:dyDescent="0.25">
      <c r="A489" s="4" t="s">
        <v>20</v>
      </c>
      <c r="B489" s="4" t="s">
        <v>13</v>
      </c>
      <c r="C489" s="44">
        <v>40.11</v>
      </c>
      <c r="D489" s="45"/>
      <c r="E489" s="5">
        <v>35.07</v>
      </c>
      <c r="F489" s="5">
        <v>36.75</v>
      </c>
      <c r="G489" s="5">
        <v>31.5</v>
      </c>
      <c r="H489" s="9">
        <v>32.76</v>
      </c>
      <c r="I489" s="9">
        <v>26.04</v>
      </c>
      <c r="J489" s="5">
        <v>28.56</v>
      </c>
      <c r="K489" s="5">
        <v>23.31</v>
      </c>
    </row>
    <row r="490" spans="1:12" ht="15" customHeight="1" x14ac:dyDescent="0.25">
      <c r="A490" s="4" t="s">
        <v>20</v>
      </c>
      <c r="B490" s="4" t="s">
        <v>14</v>
      </c>
      <c r="C490" s="44">
        <v>41.58</v>
      </c>
      <c r="D490" s="45"/>
      <c r="E490" s="5">
        <v>36.9</v>
      </c>
      <c r="F490" s="5">
        <v>37.799999999999997</v>
      </c>
      <c r="G490" s="5">
        <v>32.76</v>
      </c>
      <c r="H490" s="9">
        <v>33.659999999999997</v>
      </c>
      <c r="I490" s="9">
        <v>27.36</v>
      </c>
      <c r="J490" s="5">
        <v>29.7</v>
      </c>
      <c r="K490" s="5">
        <v>24.84</v>
      </c>
    </row>
    <row r="491" spans="1:12" ht="15" customHeight="1" x14ac:dyDescent="0.25">
      <c r="A491" s="4" t="s">
        <v>20</v>
      </c>
      <c r="B491" s="4" t="s">
        <v>15</v>
      </c>
      <c r="C491" s="44">
        <v>46.2</v>
      </c>
      <c r="D491" s="45"/>
      <c r="E491" s="5">
        <v>41</v>
      </c>
      <c r="F491" s="5">
        <v>42</v>
      </c>
      <c r="G491" s="5">
        <v>36.4</v>
      </c>
      <c r="H491" s="9">
        <v>37.4</v>
      </c>
      <c r="I491" s="9">
        <v>30.4</v>
      </c>
      <c r="J491" s="5">
        <v>33</v>
      </c>
      <c r="K491" s="5">
        <v>27.6</v>
      </c>
    </row>
    <row r="492" spans="1:12" ht="16.05" customHeight="1" x14ac:dyDescent="0.25">
      <c r="A492" s="4" t="s">
        <v>20</v>
      </c>
      <c r="B492" s="4" t="s">
        <v>16</v>
      </c>
      <c r="C492" s="46" t="s">
        <v>17</v>
      </c>
      <c r="D492" s="47"/>
      <c r="E492" s="7" t="s">
        <v>17</v>
      </c>
      <c r="F492" s="7" t="s">
        <v>17</v>
      </c>
      <c r="G492" s="7" t="s">
        <v>17</v>
      </c>
      <c r="H492" s="9">
        <v>32.76</v>
      </c>
      <c r="I492" s="9">
        <v>26.04</v>
      </c>
      <c r="J492" s="7" t="s">
        <v>17</v>
      </c>
      <c r="K492" s="7" t="s">
        <v>17</v>
      </c>
    </row>
    <row r="493" spans="1:12" ht="16.2" customHeight="1" x14ac:dyDescent="0.25">
      <c r="A493" s="4" t="s">
        <v>21</v>
      </c>
      <c r="B493" s="4" t="s">
        <v>22</v>
      </c>
      <c r="C493" s="44">
        <v>15</v>
      </c>
      <c r="D493" s="45"/>
      <c r="E493" s="5">
        <v>11.5</v>
      </c>
      <c r="F493" s="5">
        <v>14</v>
      </c>
      <c r="G493" s="5">
        <v>11</v>
      </c>
      <c r="H493" s="9">
        <v>14</v>
      </c>
      <c r="I493" s="9">
        <v>8.5</v>
      </c>
      <c r="J493" s="5">
        <v>13</v>
      </c>
      <c r="K493" s="5">
        <v>8.5</v>
      </c>
    </row>
    <row r="494" spans="1:12" ht="88.05" customHeight="1" x14ac:dyDescent="0.25">
      <c r="A494" s="41" t="s">
        <v>23</v>
      </c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</row>
    <row r="495" spans="1:12" ht="17.25" customHeight="1" x14ac:dyDescent="0.25">
      <c r="A495" s="35" t="s">
        <v>49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</row>
    <row r="496" spans="1:12" ht="67.5" customHeight="1" x14ac:dyDescent="0.25">
      <c r="A496" s="1" t="s">
        <v>1</v>
      </c>
      <c r="B496" s="10" t="s">
        <v>2</v>
      </c>
      <c r="C496" s="42" t="s">
        <v>3</v>
      </c>
      <c r="D496" s="43"/>
      <c r="E496" s="3" t="s">
        <v>4</v>
      </c>
      <c r="F496" s="3" t="s">
        <v>5</v>
      </c>
      <c r="G496" s="3" t="s">
        <v>6</v>
      </c>
      <c r="H496" s="3" t="s">
        <v>7</v>
      </c>
      <c r="I496" s="3" t="s">
        <v>8</v>
      </c>
      <c r="J496" s="3" t="s">
        <v>9</v>
      </c>
      <c r="K496" s="3" t="s">
        <v>10</v>
      </c>
    </row>
    <row r="497" spans="1:11" ht="15" customHeight="1" x14ac:dyDescent="0.25">
      <c r="A497" s="4" t="s">
        <v>11</v>
      </c>
      <c r="B497" s="4" t="s">
        <v>12</v>
      </c>
      <c r="C497" s="44">
        <v>30.4</v>
      </c>
      <c r="D497" s="45"/>
      <c r="E497" s="5">
        <v>27.2</v>
      </c>
      <c r="F497" s="5">
        <v>27.4</v>
      </c>
      <c r="G497" s="5">
        <v>24.4</v>
      </c>
      <c r="H497" s="9">
        <v>24.8</v>
      </c>
      <c r="I497" s="5">
        <v>21.06</v>
      </c>
      <c r="J497" s="5">
        <v>23.4</v>
      </c>
      <c r="K497" s="5">
        <v>17.600000000000001</v>
      </c>
    </row>
    <row r="498" spans="1:11" ht="15" customHeight="1" x14ac:dyDescent="0.25">
      <c r="A498" s="4" t="s">
        <v>11</v>
      </c>
      <c r="B498" s="4" t="s">
        <v>13</v>
      </c>
      <c r="C498" s="44">
        <v>31.92</v>
      </c>
      <c r="D498" s="45"/>
      <c r="E498" s="5">
        <v>28.56</v>
      </c>
      <c r="F498" s="5">
        <v>28.77</v>
      </c>
      <c r="G498" s="5">
        <v>25.62</v>
      </c>
      <c r="H498" s="9">
        <v>26.04</v>
      </c>
      <c r="I498" s="5">
        <v>22.12</v>
      </c>
      <c r="J498" s="5">
        <v>24.57</v>
      </c>
      <c r="K498" s="5">
        <v>18.48</v>
      </c>
    </row>
    <row r="499" spans="1:11" ht="15" customHeight="1" x14ac:dyDescent="0.25">
      <c r="A499" s="4" t="s">
        <v>11</v>
      </c>
      <c r="B499" s="4" t="s">
        <v>14</v>
      </c>
      <c r="C499" s="44">
        <v>32.58</v>
      </c>
      <c r="D499" s="45"/>
      <c r="E499" s="5">
        <v>29.34</v>
      </c>
      <c r="F499" s="5">
        <v>29.35</v>
      </c>
      <c r="G499" s="5">
        <v>26.14</v>
      </c>
      <c r="H499" s="9">
        <v>26.57</v>
      </c>
      <c r="I499" s="5">
        <v>22.57</v>
      </c>
      <c r="J499" s="5">
        <v>25.2</v>
      </c>
      <c r="K499" s="5">
        <v>19.260000000000002</v>
      </c>
    </row>
    <row r="500" spans="1:11" ht="15" customHeight="1" x14ac:dyDescent="0.25">
      <c r="A500" s="4" t="s">
        <v>11</v>
      </c>
      <c r="B500" s="4" t="s">
        <v>15</v>
      </c>
      <c r="C500" s="44">
        <v>36.200000000000003</v>
      </c>
      <c r="D500" s="45"/>
      <c r="E500" s="5">
        <v>32.6</v>
      </c>
      <c r="F500" s="5">
        <v>32.4</v>
      </c>
      <c r="G500" s="5">
        <v>29</v>
      </c>
      <c r="H500" s="9">
        <v>29.45</v>
      </c>
      <c r="I500" s="5">
        <v>23.2</v>
      </c>
      <c r="J500" s="5">
        <v>27.99</v>
      </c>
      <c r="K500" s="5">
        <v>21.4</v>
      </c>
    </row>
    <row r="501" spans="1:11" ht="16.05" customHeight="1" x14ac:dyDescent="0.25">
      <c r="A501" s="4" t="s">
        <v>11</v>
      </c>
      <c r="B501" s="4" t="s">
        <v>16</v>
      </c>
      <c r="C501" s="46" t="s">
        <v>17</v>
      </c>
      <c r="D501" s="47"/>
      <c r="E501" s="7" t="s">
        <v>17</v>
      </c>
      <c r="F501" s="7" t="s">
        <v>17</v>
      </c>
      <c r="G501" s="7" t="s">
        <v>17</v>
      </c>
      <c r="H501" s="9">
        <v>26.04</v>
      </c>
      <c r="I501" s="5">
        <v>22.3</v>
      </c>
      <c r="J501" s="7" t="s">
        <v>17</v>
      </c>
      <c r="K501" s="7" t="s">
        <v>17</v>
      </c>
    </row>
    <row r="502" spans="1:11" ht="15" customHeight="1" x14ac:dyDescent="0.25">
      <c r="A502" s="4" t="s">
        <v>18</v>
      </c>
      <c r="B502" s="4" t="s">
        <v>12</v>
      </c>
      <c r="C502" s="44">
        <v>27</v>
      </c>
      <c r="D502" s="45"/>
      <c r="E502" s="5">
        <v>25.09</v>
      </c>
      <c r="F502" s="5">
        <v>24.8</v>
      </c>
      <c r="G502" s="5">
        <v>22.2</v>
      </c>
      <c r="H502" s="9">
        <v>23</v>
      </c>
      <c r="I502" s="5">
        <v>20.03</v>
      </c>
      <c r="J502" s="5">
        <v>20.86</v>
      </c>
      <c r="K502" s="5">
        <v>17.600000000000001</v>
      </c>
    </row>
    <row r="503" spans="1:11" ht="15" customHeight="1" x14ac:dyDescent="0.25">
      <c r="A503" s="4" t="s">
        <v>18</v>
      </c>
      <c r="B503" s="4" t="s">
        <v>13</v>
      </c>
      <c r="C503" s="44">
        <v>28.35</v>
      </c>
      <c r="D503" s="45"/>
      <c r="E503" s="5">
        <v>26.35</v>
      </c>
      <c r="F503" s="5">
        <v>26.04</v>
      </c>
      <c r="G503" s="5">
        <v>23.31</v>
      </c>
      <c r="H503" s="9">
        <v>24.15</v>
      </c>
      <c r="I503" s="5">
        <v>21.04</v>
      </c>
      <c r="J503" s="5">
        <v>21.91</v>
      </c>
      <c r="K503" s="5">
        <v>18.48</v>
      </c>
    </row>
    <row r="504" spans="1:11" ht="15" customHeight="1" x14ac:dyDescent="0.25">
      <c r="A504" s="4" t="s">
        <v>18</v>
      </c>
      <c r="B504" s="4" t="s">
        <v>14</v>
      </c>
      <c r="C504" s="44">
        <v>29.16</v>
      </c>
      <c r="D504" s="45"/>
      <c r="E504" s="5">
        <v>26.88</v>
      </c>
      <c r="F504" s="5">
        <v>26.64</v>
      </c>
      <c r="G504" s="5">
        <v>23.94</v>
      </c>
      <c r="H504" s="9">
        <v>24.75</v>
      </c>
      <c r="I504" s="5">
        <v>21.47</v>
      </c>
      <c r="J504" s="5">
        <v>22.52</v>
      </c>
      <c r="K504" s="5">
        <v>19.260000000000002</v>
      </c>
    </row>
    <row r="505" spans="1:11" ht="15" customHeight="1" x14ac:dyDescent="0.25">
      <c r="A505" s="4" t="s">
        <v>18</v>
      </c>
      <c r="B505" s="4" t="s">
        <v>15</v>
      </c>
      <c r="C505" s="44">
        <v>32.4</v>
      </c>
      <c r="D505" s="45"/>
      <c r="E505" s="5">
        <v>29.4</v>
      </c>
      <c r="F505" s="5">
        <v>29.6</v>
      </c>
      <c r="G505" s="5">
        <v>26.6</v>
      </c>
      <c r="H505" s="9">
        <v>27.5</v>
      </c>
      <c r="I505" s="5">
        <v>23.58</v>
      </c>
      <c r="J505" s="5">
        <v>25.02</v>
      </c>
      <c r="K505" s="5">
        <v>21.4</v>
      </c>
    </row>
    <row r="506" spans="1:11" ht="16.05" customHeight="1" x14ac:dyDescent="0.25">
      <c r="A506" s="4" t="s">
        <v>18</v>
      </c>
      <c r="B506" s="4" t="s">
        <v>16</v>
      </c>
      <c r="C506" s="46" t="s">
        <v>17</v>
      </c>
      <c r="D506" s="47"/>
      <c r="E506" s="7" t="s">
        <v>17</v>
      </c>
      <c r="F506" s="7" t="s">
        <v>17</v>
      </c>
      <c r="G506" s="7" t="s">
        <v>17</v>
      </c>
      <c r="H506" s="9">
        <v>24.15</v>
      </c>
      <c r="I506" s="5">
        <v>21.21</v>
      </c>
      <c r="J506" s="7" t="s">
        <v>17</v>
      </c>
      <c r="K506" s="7" t="s">
        <v>17</v>
      </c>
    </row>
    <row r="507" spans="1:11" ht="15" customHeight="1" x14ac:dyDescent="0.25">
      <c r="A507" s="4" t="s">
        <v>20</v>
      </c>
      <c r="B507" s="4" t="s">
        <v>12</v>
      </c>
      <c r="C507" s="44">
        <v>25.8</v>
      </c>
      <c r="D507" s="45"/>
      <c r="E507" s="5">
        <v>23.91</v>
      </c>
      <c r="F507" s="5">
        <v>23.8</v>
      </c>
      <c r="G507" s="5">
        <v>20.7</v>
      </c>
      <c r="H507" s="9">
        <v>21.2</v>
      </c>
      <c r="I507" s="5">
        <v>18.96</v>
      </c>
      <c r="J507" s="5">
        <v>19.68</v>
      </c>
      <c r="K507" s="5">
        <v>15.2</v>
      </c>
    </row>
    <row r="508" spans="1:11" ht="15" customHeight="1" x14ac:dyDescent="0.25">
      <c r="A508" s="4" t="s">
        <v>20</v>
      </c>
      <c r="B508" s="4" t="s">
        <v>13</v>
      </c>
      <c r="C508" s="44">
        <v>27.09</v>
      </c>
      <c r="D508" s="45"/>
      <c r="E508" s="5">
        <v>25.11</v>
      </c>
      <c r="F508" s="5">
        <v>24.99</v>
      </c>
      <c r="G508" s="5">
        <v>21.74</v>
      </c>
      <c r="H508" s="9">
        <v>22.26</v>
      </c>
      <c r="I508" s="5">
        <v>19.91</v>
      </c>
      <c r="J508" s="5">
        <v>20.67</v>
      </c>
      <c r="K508" s="5">
        <v>15.96</v>
      </c>
    </row>
    <row r="509" spans="1:11" ht="15" customHeight="1" x14ac:dyDescent="0.25">
      <c r="A509" s="4" t="s">
        <v>20</v>
      </c>
      <c r="B509" s="4" t="s">
        <v>14</v>
      </c>
      <c r="C509" s="44">
        <v>27.9</v>
      </c>
      <c r="D509" s="45"/>
      <c r="E509" s="5">
        <v>25.62</v>
      </c>
      <c r="F509" s="5">
        <v>25.56</v>
      </c>
      <c r="G509" s="5">
        <v>22.18</v>
      </c>
      <c r="H509" s="9">
        <v>23.52</v>
      </c>
      <c r="I509" s="5">
        <v>20.309999999999999</v>
      </c>
      <c r="J509" s="5">
        <v>21.09</v>
      </c>
      <c r="K509" s="5">
        <v>16.96</v>
      </c>
    </row>
    <row r="510" spans="1:11" ht="15" customHeight="1" x14ac:dyDescent="0.25">
      <c r="A510" s="4" t="s">
        <v>20</v>
      </c>
      <c r="B510" s="4" t="s">
        <v>15</v>
      </c>
      <c r="C510" s="44">
        <v>31</v>
      </c>
      <c r="D510" s="45"/>
      <c r="E510" s="5">
        <v>27.6</v>
      </c>
      <c r="F510" s="5">
        <v>28.4</v>
      </c>
      <c r="G510" s="5">
        <v>24.6</v>
      </c>
      <c r="H510" s="9">
        <v>26.13</v>
      </c>
      <c r="I510" s="5">
        <v>21.31</v>
      </c>
      <c r="J510" s="5">
        <v>23.19</v>
      </c>
      <c r="K510" s="5">
        <v>18.84</v>
      </c>
    </row>
    <row r="511" spans="1:11" ht="16.05" customHeight="1" x14ac:dyDescent="0.25">
      <c r="A511" s="4" t="s">
        <v>20</v>
      </c>
      <c r="B511" s="4" t="s">
        <v>16</v>
      </c>
      <c r="C511" s="46" t="s">
        <v>17</v>
      </c>
      <c r="D511" s="47"/>
      <c r="E511" s="7" t="s">
        <v>17</v>
      </c>
      <c r="F511" s="7" t="s">
        <v>17</v>
      </c>
      <c r="G511" s="7" t="s">
        <v>17</v>
      </c>
      <c r="H511" s="9">
        <v>22.26</v>
      </c>
      <c r="I511" s="8" t="s">
        <v>19</v>
      </c>
      <c r="J511" s="7" t="s">
        <v>17</v>
      </c>
      <c r="K511" s="7" t="s">
        <v>17</v>
      </c>
    </row>
    <row r="512" spans="1:11" ht="16.2" customHeight="1" x14ac:dyDescent="0.25">
      <c r="A512" s="4" t="s">
        <v>21</v>
      </c>
      <c r="B512" s="4" t="s">
        <v>22</v>
      </c>
      <c r="C512" s="44">
        <v>15.87</v>
      </c>
      <c r="D512" s="45"/>
      <c r="E512" s="5">
        <v>13.16</v>
      </c>
      <c r="F512" s="5">
        <v>14.47</v>
      </c>
      <c r="G512" s="5">
        <v>11.85</v>
      </c>
      <c r="H512" s="9">
        <v>13.38</v>
      </c>
      <c r="I512" s="5">
        <v>10.91</v>
      </c>
      <c r="J512" s="5">
        <v>12.54</v>
      </c>
      <c r="K512" s="5">
        <v>8.06</v>
      </c>
    </row>
    <row r="513" spans="1:12" ht="88.05" customHeight="1" x14ac:dyDescent="0.25">
      <c r="A513" s="41" t="s">
        <v>23</v>
      </c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</row>
    <row r="514" spans="1:12" ht="17.25" customHeight="1" x14ac:dyDescent="0.25">
      <c r="A514" s="35" t="s">
        <v>50</v>
      </c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</row>
    <row r="515" spans="1:12" ht="67.5" customHeight="1" x14ac:dyDescent="0.25">
      <c r="A515" s="1" t="s">
        <v>1</v>
      </c>
      <c r="B515" s="50" t="s">
        <v>2</v>
      </c>
      <c r="C515" s="51"/>
      <c r="D515" s="3" t="s">
        <v>3</v>
      </c>
      <c r="E515" s="3" t="s">
        <v>4</v>
      </c>
      <c r="F515" s="3" t="s">
        <v>5</v>
      </c>
      <c r="G515" s="3" t="s">
        <v>6</v>
      </c>
      <c r="H515" s="3" t="s">
        <v>7</v>
      </c>
      <c r="I515" s="3" t="s">
        <v>8</v>
      </c>
      <c r="J515" s="3" t="s">
        <v>9</v>
      </c>
      <c r="K515" s="3" t="s">
        <v>10</v>
      </c>
    </row>
    <row r="516" spans="1:12" ht="15" customHeight="1" x14ac:dyDescent="0.25">
      <c r="A516" s="4" t="s">
        <v>11</v>
      </c>
      <c r="B516" s="38" t="s">
        <v>12</v>
      </c>
      <c r="C516" s="39"/>
      <c r="D516" s="5">
        <v>28.6</v>
      </c>
      <c r="E516" s="5">
        <v>25.2</v>
      </c>
      <c r="F516" s="5">
        <v>25.4</v>
      </c>
      <c r="G516" s="5">
        <v>22.4</v>
      </c>
      <c r="H516" s="9">
        <v>22.8</v>
      </c>
      <c r="I516" s="9">
        <v>17.399999999999999</v>
      </c>
      <c r="J516" s="5">
        <v>21.4</v>
      </c>
      <c r="K516" s="5">
        <v>15.8</v>
      </c>
    </row>
    <row r="517" spans="1:12" ht="15" customHeight="1" x14ac:dyDescent="0.25">
      <c r="A517" s="4" t="s">
        <v>11</v>
      </c>
      <c r="B517" s="38" t="s">
        <v>13</v>
      </c>
      <c r="C517" s="39"/>
      <c r="D517" s="5">
        <v>30.03</v>
      </c>
      <c r="E517" s="5">
        <v>26.46</v>
      </c>
      <c r="F517" s="5">
        <v>26.67</v>
      </c>
      <c r="G517" s="5">
        <v>23.52</v>
      </c>
      <c r="H517" s="9">
        <v>23.94</v>
      </c>
      <c r="I517" s="9">
        <v>18.27</v>
      </c>
      <c r="J517" s="5">
        <v>22.47</v>
      </c>
      <c r="K517" s="5">
        <v>16.59</v>
      </c>
    </row>
    <row r="518" spans="1:12" ht="15" customHeight="1" x14ac:dyDescent="0.25">
      <c r="A518" s="4" t="s">
        <v>11</v>
      </c>
      <c r="B518" s="38" t="s">
        <v>14</v>
      </c>
      <c r="C518" s="39"/>
      <c r="D518" s="5">
        <v>31.82</v>
      </c>
      <c r="E518" s="5">
        <v>27.72</v>
      </c>
      <c r="F518" s="5">
        <v>28.99</v>
      </c>
      <c r="G518" s="5">
        <v>25.19</v>
      </c>
      <c r="H518" s="9">
        <v>26.49</v>
      </c>
      <c r="I518" s="9">
        <v>19.16</v>
      </c>
      <c r="J518" s="5">
        <v>24.74</v>
      </c>
      <c r="K518" s="5">
        <v>17.46</v>
      </c>
    </row>
    <row r="519" spans="1:12" ht="15" customHeight="1" x14ac:dyDescent="0.25">
      <c r="A519" s="4" t="s">
        <v>11</v>
      </c>
      <c r="B519" s="38" t="s">
        <v>15</v>
      </c>
      <c r="C519" s="39"/>
      <c r="D519" s="5">
        <v>35.35</v>
      </c>
      <c r="E519" s="5">
        <v>30.8</v>
      </c>
      <c r="F519" s="5">
        <v>32.21</v>
      </c>
      <c r="G519" s="5">
        <v>27.98</v>
      </c>
      <c r="H519" s="9">
        <v>29.43</v>
      </c>
      <c r="I519" s="9">
        <v>21.28</v>
      </c>
      <c r="J519" s="5">
        <v>27.48</v>
      </c>
      <c r="K519" s="5">
        <v>19.399999999999999</v>
      </c>
    </row>
    <row r="520" spans="1:12" ht="16.05" customHeight="1" x14ac:dyDescent="0.25">
      <c r="A520" s="4" t="s">
        <v>11</v>
      </c>
      <c r="B520" s="38" t="s">
        <v>16</v>
      </c>
      <c r="C520" s="39"/>
      <c r="D520" s="7" t="s">
        <v>17</v>
      </c>
      <c r="E520" s="7" t="s">
        <v>17</v>
      </c>
      <c r="F520" s="7" t="s">
        <v>17</v>
      </c>
      <c r="G520" s="7" t="s">
        <v>17</v>
      </c>
      <c r="H520" s="9">
        <v>23.94</v>
      </c>
      <c r="I520" s="9">
        <v>18.27</v>
      </c>
      <c r="J520" s="7" t="s">
        <v>17</v>
      </c>
      <c r="K520" s="7" t="s">
        <v>17</v>
      </c>
    </row>
    <row r="521" spans="1:12" ht="15" customHeight="1" x14ac:dyDescent="0.25">
      <c r="A521" s="4" t="s">
        <v>18</v>
      </c>
      <c r="B521" s="38" t="s">
        <v>12</v>
      </c>
      <c r="C521" s="39"/>
      <c r="D521" s="5">
        <v>25</v>
      </c>
      <c r="E521" s="5">
        <v>22.4</v>
      </c>
      <c r="F521" s="5">
        <v>22.8</v>
      </c>
      <c r="G521" s="5">
        <v>20.2</v>
      </c>
      <c r="H521" s="9">
        <v>21</v>
      </c>
      <c r="I521" s="9">
        <v>17</v>
      </c>
      <c r="J521" s="5">
        <v>18.600000000000001</v>
      </c>
      <c r="K521" s="5">
        <v>15.8</v>
      </c>
    </row>
    <row r="522" spans="1:12" ht="15" customHeight="1" x14ac:dyDescent="0.25">
      <c r="A522" s="4" t="s">
        <v>18</v>
      </c>
      <c r="B522" s="38" t="s">
        <v>13</v>
      </c>
      <c r="C522" s="39"/>
      <c r="D522" s="5">
        <v>26.25</v>
      </c>
      <c r="E522" s="5">
        <v>23.52</v>
      </c>
      <c r="F522" s="5">
        <v>23.94</v>
      </c>
      <c r="G522" s="5">
        <v>21.21</v>
      </c>
      <c r="H522" s="9">
        <v>22.05</v>
      </c>
      <c r="I522" s="9">
        <v>17.850000000000001</v>
      </c>
      <c r="J522" s="5">
        <v>19.53</v>
      </c>
      <c r="K522" s="5">
        <v>16.59</v>
      </c>
    </row>
    <row r="523" spans="1:12" ht="15" customHeight="1" x14ac:dyDescent="0.25">
      <c r="A523" s="4" t="s">
        <v>18</v>
      </c>
      <c r="B523" s="38" t="s">
        <v>14</v>
      </c>
      <c r="C523" s="39"/>
      <c r="D523" s="5">
        <v>27.36</v>
      </c>
      <c r="E523" s="5">
        <v>24.84</v>
      </c>
      <c r="F523" s="5">
        <v>25.02</v>
      </c>
      <c r="G523" s="5">
        <v>22.23</v>
      </c>
      <c r="H523" s="9">
        <v>23.63</v>
      </c>
      <c r="I523" s="9">
        <v>19.28</v>
      </c>
      <c r="J523" s="5">
        <v>21.42</v>
      </c>
      <c r="K523" s="5">
        <v>17.46</v>
      </c>
    </row>
    <row r="524" spans="1:12" ht="15" customHeight="1" x14ac:dyDescent="0.25">
      <c r="A524" s="4" t="s">
        <v>18</v>
      </c>
      <c r="B524" s="38" t="s">
        <v>15</v>
      </c>
      <c r="C524" s="39"/>
      <c r="D524" s="5">
        <v>30.4</v>
      </c>
      <c r="E524" s="5">
        <v>27.6</v>
      </c>
      <c r="F524" s="5">
        <v>27.8</v>
      </c>
      <c r="G524" s="5">
        <v>24.69</v>
      </c>
      <c r="H524" s="9">
        <v>26.25</v>
      </c>
      <c r="I524" s="9">
        <v>21.42</v>
      </c>
      <c r="J524" s="5">
        <v>23.8</v>
      </c>
      <c r="K524" s="5">
        <v>19.399999999999999</v>
      </c>
    </row>
    <row r="525" spans="1:12" ht="16.05" customHeight="1" x14ac:dyDescent="0.25">
      <c r="A525" s="4" t="s">
        <v>18</v>
      </c>
      <c r="B525" s="38" t="s">
        <v>16</v>
      </c>
      <c r="C525" s="39"/>
      <c r="D525" s="7" t="s">
        <v>17</v>
      </c>
      <c r="E525" s="7" t="s">
        <v>17</v>
      </c>
      <c r="F525" s="7" t="s">
        <v>17</v>
      </c>
      <c r="G525" s="7" t="s">
        <v>17</v>
      </c>
      <c r="H525" s="9">
        <v>22.05</v>
      </c>
      <c r="I525" s="9">
        <v>17.850000000000001</v>
      </c>
      <c r="J525" s="7" t="s">
        <v>17</v>
      </c>
      <c r="K525" s="7" t="s">
        <v>17</v>
      </c>
    </row>
    <row r="526" spans="1:12" ht="15" customHeight="1" x14ac:dyDescent="0.25">
      <c r="A526" s="4" t="s">
        <v>20</v>
      </c>
      <c r="B526" s="38" t="s">
        <v>12</v>
      </c>
      <c r="C526" s="39"/>
      <c r="D526" s="5">
        <v>23.8</v>
      </c>
      <c r="E526" s="5">
        <v>20.6</v>
      </c>
      <c r="F526" s="5">
        <v>21.8</v>
      </c>
      <c r="G526" s="5">
        <v>18.399999999999999</v>
      </c>
      <c r="H526" s="9">
        <v>19.2</v>
      </c>
      <c r="I526" s="9">
        <v>15</v>
      </c>
      <c r="J526" s="5">
        <v>16.600000000000001</v>
      </c>
      <c r="K526" s="5">
        <v>13.4</v>
      </c>
    </row>
    <row r="527" spans="1:12" ht="15" customHeight="1" x14ac:dyDescent="0.25">
      <c r="A527" s="4" t="s">
        <v>20</v>
      </c>
      <c r="B527" s="38" t="s">
        <v>13</v>
      </c>
      <c r="C527" s="39"/>
      <c r="D527" s="5">
        <v>24.99</v>
      </c>
      <c r="E527" s="5">
        <v>21.63</v>
      </c>
      <c r="F527" s="5">
        <v>22.89</v>
      </c>
      <c r="G527" s="5">
        <v>19.32</v>
      </c>
      <c r="H527" s="9">
        <v>20.399999999999999</v>
      </c>
      <c r="I527" s="9">
        <v>15.75</v>
      </c>
      <c r="J527" s="5">
        <v>17.43</v>
      </c>
      <c r="K527" s="5">
        <v>14.07</v>
      </c>
    </row>
    <row r="528" spans="1:12" ht="15" customHeight="1" x14ac:dyDescent="0.25">
      <c r="A528" s="4" t="s">
        <v>20</v>
      </c>
      <c r="B528" s="38" t="s">
        <v>14</v>
      </c>
      <c r="C528" s="39"/>
      <c r="D528" s="5">
        <v>26.28</v>
      </c>
      <c r="E528" s="5">
        <v>23.04</v>
      </c>
      <c r="F528" s="5">
        <v>24.48</v>
      </c>
      <c r="G528" s="5">
        <v>20.87</v>
      </c>
      <c r="H528" s="9">
        <v>22.66</v>
      </c>
      <c r="I528" s="9">
        <v>17.07</v>
      </c>
      <c r="J528" s="5">
        <v>19.350000000000001</v>
      </c>
      <c r="K528" s="5">
        <v>15.12</v>
      </c>
    </row>
    <row r="529" spans="1:12" ht="15" customHeight="1" x14ac:dyDescent="0.25">
      <c r="A529" s="4" t="s">
        <v>20</v>
      </c>
      <c r="B529" s="38" t="s">
        <v>15</v>
      </c>
      <c r="C529" s="39"/>
      <c r="D529" s="5">
        <v>29.2</v>
      </c>
      <c r="E529" s="5">
        <v>25.6</v>
      </c>
      <c r="F529" s="5">
        <v>27.19</v>
      </c>
      <c r="G529" s="5">
        <v>23.18</v>
      </c>
      <c r="H529" s="9">
        <v>25.17</v>
      </c>
      <c r="I529" s="9">
        <v>18.96</v>
      </c>
      <c r="J529" s="5">
        <v>21.5</v>
      </c>
      <c r="K529" s="5">
        <v>16.8</v>
      </c>
    </row>
    <row r="530" spans="1:12" ht="16.05" customHeight="1" x14ac:dyDescent="0.25">
      <c r="A530" s="4" t="s">
        <v>20</v>
      </c>
      <c r="B530" s="38" t="s">
        <v>16</v>
      </c>
      <c r="C530" s="39"/>
      <c r="D530" s="7" t="s">
        <v>17</v>
      </c>
      <c r="E530" s="7" t="s">
        <v>17</v>
      </c>
      <c r="F530" s="7" t="s">
        <v>17</v>
      </c>
      <c r="G530" s="7" t="s">
        <v>17</v>
      </c>
      <c r="H530" s="9">
        <v>20.16</v>
      </c>
      <c r="I530" s="9">
        <v>15.75</v>
      </c>
      <c r="J530" s="7" t="s">
        <v>17</v>
      </c>
      <c r="K530" s="7" t="s">
        <v>17</v>
      </c>
    </row>
    <row r="531" spans="1:12" ht="16.2" customHeight="1" x14ac:dyDescent="0.25">
      <c r="A531" s="4" t="s">
        <v>21</v>
      </c>
      <c r="B531" s="38" t="s">
        <v>22</v>
      </c>
      <c r="C531" s="39"/>
      <c r="D531" s="5">
        <v>10.19</v>
      </c>
      <c r="E531" s="5">
        <v>5.72</v>
      </c>
      <c r="F531" s="5">
        <v>9.34</v>
      </c>
      <c r="G531" s="5">
        <v>6.46</v>
      </c>
      <c r="H531" s="9">
        <v>8.93</v>
      </c>
      <c r="I531" s="9">
        <v>5.87</v>
      </c>
      <c r="J531" s="5">
        <v>8.2899999999999991</v>
      </c>
      <c r="K531" s="5">
        <v>6.41</v>
      </c>
    </row>
    <row r="532" spans="1:12" ht="88.05" customHeight="1" x14ac:dyDescent="0.25">
      <c r="A532" s="41" t="s">
        <v>23</v>
      </c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</row>
  </sheetData>
  <mergeCells count="532">
    <mergeCell ref="A532:L53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A514:L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A513:L513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487:D487"/>
    <mergeCell ref="C488:D488"/>
    <mergeCell ref="C489:D489"/>
    <mergeCell ref="C490:D490"/>
    <mergeCell ref="C491:D491"/>
    <mergeCell ref="C492:D492"/>
    <mergeCell ref="C493:D493"/>
    <mergeCell ref="A494:L494"/>
    <mergeCell ref="A495:L495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69:D469"/>
    <mergeCell ref="C470:D470"/>
    <mergeCell ref="C471:D471"/>
    <mergeCell ref="C472:D472"/>
    <mergeCell ref="C473:D473"/>
    <mergeCell ref="C474:D474"/>
    <mergeCell ref="A475:L475"/>
    <mergeCell ref="A476:L476"/>
    <mergeCell ref="C477:D477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51:D451"/>
    <mergeCell ref="C452:D452"/>
    <mergeCell ref="C453:D453"/>
    <mergeCell ref="C454:D454"/>
    <mergeCell ref="C455:D455"/>
    <mergeCell ref="A456:L456"/>
    <mergeCell ref="A457:L457"/>
    <mergeCell ref="C458:D458"/>
    <mergeCell ref="C459:D459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33:D433"/>
    <mergeCell ref="C434:D434"/>
    <mergeCell ref="C435:D435"/>
    <mergeCell ref="C436:D436"/>
    <mergeCell ref="A437:L437"/>
    <mergeCell ref="A438:L438"/>
    <mergeCell ref="C439:D439"/>
    <mergeCell ref="C440:D440"/>
    <mergeCell ref="C441:D441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15:D415"/>
    <mergeCell ref="C416:D416"/>
    <mergeCell ref="C417:D417"/>
    <mergeCell ref="A418:L418"/>
    <mergeCell ref="A419:L419"/>
    <mergeCell ref="C420:D420"/>
    <mergeCell ref="C421:D421"/>
    <mergeCell ref="C422:D422"/>
    <mergeCell ref="C423:D423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397:D397"/>
    <mergeCell ref="C398:D398"/>
    <mergeCell ref="A399:L399"/>
    <mergeCell ref="A400:L400"/>
    <mergeCell ref="C401:D401"/>
    <mergeCell ref="C402:D402"/>
    <mergeCell ref="C403:D403"/>
    <mergeCell ref="C404:D404"/>
    <mergeCell ref="C405:D405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79:D379"/>
    <mergeCell ref="A380:L380"/>
    <mergeCell ref="A381:L381"/>
    <mergeCell ref="C382:D382"/>
    <mergeCell ref="C383:D383"/>
    <mergeCell ref="C384:D384"/>
    <mergeCell ref="C385:D385"/>
    <mergeCell ref="C386:D386"/>
    <mergeCell ref="C387:D387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A361:L361"/>
    <mergeCell ref="A362:L362"/>
    <mergeCell ref="C363:D363"/>
    <mergeCell ref="C364:D364"/>
    <mergeCell ref="C365:D365"/>
    <mergeCell ref="C366:D366"/>
    <mergeCell ref="C367:D367"/>
    <mergeCell ref="C368:D368"/>
    <mergeCell ref="C369:D369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A343:L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A342:L342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16:D316"/>
    <mergeCell ref="C317:D317"/>
    <mergeCell ref="C318:D318"/>
    <mergeCell ref="C319:D319"/>
    <mergeCell ref="C320:D320"/>
    <mergeCell ref="C321:D321"/>
    <mergeCell ref="C322:D322"/>
    <mergeCell ref="A323:L323"/>
    <mergeCell ref="A324:L324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298:D298"/>
    <mergeCell ref="C299:D299"/>
    <mergeCell ref="C300:D300"/>
    <mergeCell ref="C301:D301"/>
    <mergeCell ref="C302:D302"/>
    <mergeCell ref="C303:D303"/>
    <mergeCell ref="A304:L304"/>
    <mergeCell ref="A305:L305"/>
    <mergeCell ref="C306:D306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80:D280"/>
    <mergeCell ref="C281:D281"/>
    <mergeCell ref="C282:D282"/>
    <mergeCell ref="C283:D283"/>
    <mergeCell ref="C284:D284"/>
    <mergeCell ref="A285:L285"/>
    <mergeCell ref="A286:L286"/>
    <mergeCell ref="C287:D287"/>
    <mergeCell ref="C288:D288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62:D262"/>
    <mergeCell ref="C263:D263"/>
    <mergeCell ref="C264:D264"/>
    <mergeCell ref="C265:D265"/>
    <mergeCell ref="A266:L266"/>
    <mergeCell ref="A267:L267"/>
    <mergeCell ref="C268:D268"/>
    <mergeCell ref="C269:D269"/>
    <mergeCell ref="C270:D270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44:D244"/>
    <mergeCell ref="C245:D245"/>
    <mergeCell ref="C246:D246"/>
    <mergeCell ref="A247:L247"/>
    <mergeCell ref="A248:L248"/>
    <mergeCell ref="C249:D249"/>
    <mergeCell ref="C250:D250"/>
    <mergeCell ref="C251:D251"/>
    <mergeCell ref="C252:D252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26:D226"/>
    <mergeCell ref="C227:D227"/>
    <mergeCell ref="A228:L228"/>
    <mergeCell ref="A229:L229"/>
    <mergeCell ref="C230:D230"/>
    <mergeCell ref="C231:D231"/>
    <mergeCell ref="C232:D232"/>
    <mergeCell ref="C233:D233"/>
    <mergeCell ref="C234:D234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08:D208"/>
    <mergeCell ref="A209:L209"/>
    <mergeCell ref="A210:L210"/>
    <mergeCell ref="C211:D211"/>
    <mergeCell ref="C212:D212"/>
    <mergeCell ref="C213:D213"/>
    <mergeCell ref="C214:D214"/>
    <mergeCell ref="C215:D215"/>
    <mergeCell ref="C216:D216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A190:L190"/>
    <mergeCell ref="A191:L191"/>
    <mergeCell ref="C192:D192"/>
    <mergeCell ref="C193:D193"/>
    <mergeCell ref="C194:D194"/>
    <mergeCell ref="C195:D195"/>
    <mergeCell ref="C196:D196"/>
    <mergeCell ref="C197:D197"/>
    <mergeCell ref="C198:D198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A172:L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A171:L171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45:D145"/>
    <mergeCell ref="C146:D146"/>
    <mergeCell ref="C147:D147"/>
    <mergeCell ref="C148:D148"/>
    <mergeCell ref="C149:D149"/>
    <mergeCell ref="C150:D150"/>
    <mergeCell ref="C151:D151"/>
    <mergeCell ref="A152:L152"/>
    <mergeCell ref="A153:L153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27:D127"/>
    <mergeCell ref="C128:D128"/>
    <mergeCell ref="C129:D129"/>
    <mergeCell ref="C130:D130"/>
    <mergeCell ref="C131:D131"/>
    <mergeCell ref="C132:D132"/>
    <mergeCell ref="A133:L133"/>
    <mergeCell ref="A134:L134"/>
    <mergeCell ref="C135:D135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09:D109"/>
    <mergeCell ref="C110:D110"/>
    <mergeCell ref="C111:D111"/>
    <mergeCell ref="C112:D112"/>
    <mergeCell ref="C113:D113"/>
    <mergeCell ref="A114:L114"/>
    <mergeCell ref="A115:L115"/>
    <mergeCell ref="C116:D116"/>
    <mergeCell ref="C117:D117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91:D91"/>
    <mergeCell ref="C92:D92"/>
    <mergeCell ref="C93:D93"/>
    <mergeCell ref="C94:D94"/>
    <mergeCell ref="A95:L95"/>
    <mergeCell ref="A96:L96"/>
    <mergeCell ref="C97:D97"/>
    <mergeCell ref="C98:D98"/>
    <mergeCell ref="C99:D99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3:D73"/>
    <mergeCell ref="C74:D74"/>
    <mergeCell ref="C75:D75"/>
    <mergeCell ref="A76:L76"/>
    <mergeCell ref="A77:L77"/>
    <mergeCell ref="C78:D78"/>
    <mergeCell ref="C79:D79"/>
    <mergeCell ref="C80:D80"/>
    <mergeCell ref="C81:D81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55:D55"/>
    <mergeCell ref="C56:D56"/>
    <mergeCell ref="A57:L57"/>
    <mergeCell ref="A58:L58"/>
    <mergeCell ref="C59:D59"/>
    <mergeCell ref="C60:D60"/>
    <mergeCell ref="C61:D61"/>
    <mergeCell ref="C62:D62"/>
    <mergeCell ref="C63:D63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7:D37"/>
    <mergeCell ref="A38:L38"/>
    <mergeCell ref="A39:L39"/>
    <mergeCell ref="C40:D40"/>
    <mergeCell ref="C41:D41"/>
    <mergeCell ref="C42:D42"/>
    <mergeCell ref="C43:D43"/>
    <mergeCell ref="C44:D44"/>
    <mergeCell ref="C45:D4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19:L19"/>
    <mergeCell ref="A20:L20"/>
    <mergeCell ref="C21:D21"/>
    <mergeCell ref="C22:D22"/>
    <mergeCell ref="C23:D23"/>
    <mergeCell ref="C24:D24"/>
    <mergeCell ref="C25:D25"/>
    <mergeCell ref="C26:D26"/>
    <mergeCell ref="C27:D27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A1:L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2F27-524B-452C-92A6-29729C4FF1A5}">
  <dimension ref="A1:K449"/>
  <sheetViews>
    <sheetView workbookViewId="0">
      <pane ySplit="1" topLeftCell="A440" activePane="bottomLeft" state="frozen"/>
      <selection pane="bottomLeft" activeCell="C448" sqref="C448"/>
    </sheetView>
  </sheetViews>
  <sheetFormatPr defaultRowHeight="13.2" x14ac:dyDescent="0.25"/>
  <cols>
    <col min="1" max="1" width="13.88671875" bestFit="1" customWidth="1"/>
    <col min="2" max="2" width="16.21875" customWidth="1"/>
    <col min="3" max="3" width="14.77734375" customWidth="1"/>
    <col min="4" max="4" width="9.77734375" style="34" customWidth="1"/>
    <col min="5" max="5" width="10.44140625" style="34" customWidth="1"/>
    <col min="6" max="6" width="11.5546875" style="34" customWidth="1"/>
    <col min="7" max="7" width="11.33203125" style="34" customWidth="1"/>
    <col min="8" max="8" width="13.109375" style="34" customWidth="1"/>
    <col min="9" max="9" width="13.21875" style="34" customWidth="1"/>
    <col min="10" max="10" width="13.88671875" style="34" customWidth="1"/>
    <col min="11" max="11" width="14" style="34" customWidth="1"/>
    <col min="12" max="12" width="30.21875" customWidth="1"/>
  </cols>
  <sheetData>
    <row r="1" spans="1:11" ht="24" customHeight="1" x14ac:dyDescent="0.25">
      <c r="A1" s="16" t="s">
        <v>98</v>
      </c>
      <c r="B1" s="18" t="s">
        <v>1</v>
      </c>
      <c r="C1" s="19" t="s">
        <v>2</v>
      </c>
      <c r="D1" s="25" t="s">
        <v>122</v>
      </c>
      <c r="E1" s="25" t="s">
        <v>123</v>
      </c>
      <c r="F1" s="25" t="s">
        <v>124</v>
      </c>
      <c r="G1" s="25" t="s">
        <v>125</v>
      </c>
      <c r="H1" s="25" t="s">
        <v>126</v>
      </c>
      <c r="I1" s="25" t="s">
        <v>127</v>
      </c>
      <c r="J1" s="25" t="s">
        <v>128</v>
      </c>
      <c r="K1" s="25" t="s">
        <v>129</v>
      </c>
    </row>
    <row r="2" spans="1:11" ht="15" customHeight="1" x14ac:dyDescent="0.25">
      <c r="A2" s="22" t="s">
        <v>52</v>
      </c>
      <c r="B2" s="23" t="s">
        <v>113</v>
      </c>
      <c r="C2" s="24" t="s">
        <v>12</v>
      </c>
      <c r="D2" s="26">
        <v>39.4</v>
      </c>
      <c r="E2" s="27">
        <v>35.6</v>
      </c>
      <c r="F2" s="27">
        <v>35.799999999999997</v>
      </c>
      <c r="G2" s="27">
        <v>32</v>
      </c>
      <c r="H2" s="27">
        <v>32.6</v>
      </c>
      <c r="I2" s="27">
        <v>25.8</v>
      </c>
      <c r="J2" s="27">
        <v>30.8</v>
      </c>
      <c r="K2" s="28">
        <v>23.6</v>
      </c>
    </row>
    <row r="3" spans="1:11" ht="15" customHeight="1" x14ac:dyDescent="0.25">
      <c r="A3" s="22" t="s">
        <v>52</v>
      </c>
      <c r="B3" s="23" t="s">
        <v>113</v>
      </c>
      <c r="C3" s="24" t="s">
        <v>13</v>
      </c>
      <c r="D3" s="26">
        <v>41.37</v>
      </c>
      <c r="E3" s="27">
        <v>37.380000000000003</v>
      </c>
      <c r="F3" s="27">
        <v>37.590000000000003</v>
      </c>
      <c r="G3" s="27">
        <v>33.6</v>
      </c>
      <c r="H3" s="27">
        <v>34.229999999999997</v>
      </c>
      <c r="I3" s="27">
        <v>27.09</v>
      </c>
      <c r="J3" s="27">
        <v>32.340000000000003</v>
      </c>
      <c r="K3" s="28">
        <v>24.78</v>
      </c>
    </row>
    <row r="4" spans="1:11" ht="15" customHeight="1" x14ac:dyDescent="0.25">
      <c r="A4" s="22" t="s">
        <v>52</v>
      </c>
      <c r="B4" s="23" t="s">
        <v>113</v>
      </c>
      <c r="C4" s="24" t="s">
        <v>14</v>
      </c>
      <c r="D4" s="26">
        <v>42.2</v>
      </c>
      <c r="E4" s="27">
        <v>38.130000000000003</v>
      </c>
      <c r="F4" s="27">
        <v>38.35</v>
      </c>
      <c r="G4" s="27">
        <v>34.28</v>
      </c>
      <c r="H4" s="27">
        <v>34.92</v>
      </c>
      <c r="I4" s="27">
        <v>27.64</v>
      </c>
      <c r="J4" s="27">
        <v>32.99</v>
      </c>
      <c r="K4" s="28">
        <v>25.56</v>
      </c>
    </row>
    <row r="5" spans="1:11" ht="15" customHeight="1" x14ac:dyDescent="0.25">
      <c r="A5" s="22" t="s">
        <v>52</v>
      </c>
      <c r="B5" s="23" t="s">
        <v>113</v>
      </c>
      <c r="C5" s="24" t="s">
        <v>15</v>
      </c>
      <c r="D5" s="26">
        <v>46.4</v>
      </c>
      <c r="E5" s="27">
        <v>42.2</v>
      </c>
      <c r="F5" s="27">
        <v>41.8</v>
      </c>
      <c r="G5" s="27">
        <v>37.799999999999997</v>
      </c>
      <c r="H5" s="27">
        <v>38</v>
      </c>
      <c r="I5" s="27">
        <v>30.6</v>
      </c>
      <c r="J5" s="27">
        <v>36.200000000000003</v>
      </c>
      <c r="K5" s="28">
        <v>28.4</v>
      </c>
    </row>
    <row r="6" spans="1:11" ht="16.05" customHeight="1" x14ac:dyDescent="0.25">
      <c r="A6" s="22" t="s">
        <v>52</v>
      </c>
      <c r="B6" s="23" t="s">
        <v>113</v>
      </c>
      <c r="C6" s="24" t="s">
        <v>16</v>
      </c>
      <c r="D6" s="29" t="s">
        <v>17</v>
      </c>
      <c r="E6" s="30" t="s">
        <v>17</v>
      </c>
      <c r="F6" s="30" t="s">
        <v>17</v>
      </c>
      <c r="G6" s="30" t="s">
        <v>17</v>
      </c>
      <c r="H6" s="27">
        <v>34.229999999999997</v>
      </c>
      <c r="I6" s="27">
        <v>27.09</v>
      </c>
      <c r="J6" s="30" t="s">
        <v>17</v>
      </c>
      <c r="K6" s="31" t="s">
        <v>17</v>
      </c>
    </row>
    <row r="7" spans="1:11" ht="15" customHeight="1" x14ac:dyDescent="0.25">
      <c r="A7" s="17" t="s">
        <v>52</v>
      </c>
      <c r="B7" s="20" t="s">
        <v>18</v>
      </c>
      <c r="C7" s="21" t="s">
        <v>12</v>
      </c>
      <c r="D7" s="27">
        <v>35.200000000000003</v>
      </c>
      <c r="E7" s="27">
        <v>32</v>
      </c>
      <c r="F7" s="27">
        <v>32.6</v>
      </c>
      <c r="G7" s="27">
        <v>29.2</v>
      </c>
      <c r="H7" s="27">
        <v>30.4</v>
      </c>
      <c r="I7" s="27">
        <v>25.4</v>
      </c>
      <c r="J7" s="27">
        <v>27.4</v>
      </c>
      <c r="K7" s="28">
        <v>23.6</v>
      </c>
    </row>
    <row r="8" spans="1:11" ht="15" customHeight="1" x14ac:dyDescent="0.25">
      <c r="A8" s="17" t="s">
        <v>52</v>
      </c>
      <c r="B8" s="4" t="s">
        <v>18</v>
      </c>
      <c r="C8" s="15" t="s">
        <v>13</v>
      </c>
      <c r="D8" s="27">
        <v>36.96</v>
      </c>
      <c r="E8" s="27">
        <v>33.6</v>
      </c>
      <c r="F8" s="27">
        <v>34.229999999999997</v>
      </c>
      <c r="G8" s="27">
        <v>30.66</v>
      </c>
      <c r="H8" s="27">
        <v>31.92</v>
      </c>
      <c r="I8" s="27">
        <v>26.67</v>
      </c>
      <c r="J8" s="27">
        <v>28.77</v>
      </c>
      <c r="K8" s="28">
        <v>24.78</v>
      </c>
    </row>
    <row r="9" spans="1:11" ht="15" customHeight="1" x14ac:dyDescent="0.25">
      <c r="A9" s="17" t="s">
        <v>52</v>
      </c>
      <c r="B9" s="4" t="s">
        <v>18</v>
      </c>
      <c r="C9" s="15" t="s">
        <v>14</v>
      </c>
      <c r="D9" s="27">
        <v>37.700000000000003</v>
      </c>
      <c r="E9" s="27">
        <v>34.380000000000003</v>
      </c>
      <c r="F9" s="27">
        <v>34.92</v>
      </c>
      <c r="G9" s="27">
        <v>31.32</v>
      </c>
      <c r="H9" s="27">
        <v>32.56</v>
      </c>
      <c r="I9" s="27">
        <v>27.21</v>
      </c>
      <c r="J9" s="27">
        <v>29.35</v>
      </c>
      <c r="K9" s="28">
        <v>25.56</v>
      </c>
    </row>
    <row r="10" spans="1:11" ht="15" customHeight="1" x14ac:dyDescent="0.25">
      <c r="A10" s="17" t="s">
        <v>52</v>
      </c>
      <c r="B10" s="4" t="s">
        <v>18</v>
      </c>
      <c r="C10" s="15" t="s">
        <v>15</v>
      </c>
      <c r="D10" s="27">
        <v>41.8</v>
      </c>
      <c r="E10" s="27">
        <v>38.200000000000003</v>
      </c>
      <c r="F10" s="27">
        <v>38.4</v>
      </c>
      <c r="G10" s="27">
        <v>34.799999999999997</v>
      </c>
      <c r="H10" s="27">
        <v>35.6</v>
      </c>
      <c r="I10" s="27">
        <v>30.2</v>
      </c>
      <c r="J10" s="27">
        <v>32.4</v>
      </c>
      <c r="K10" s="28">
        <v>28.4</v>
      </c>
    </row>
    <row r="11" spans="1:11" ht="16.05" customHeight="1" x14ac:dyDescent="0.25">
      <c r="A11" s="17" t="s">
        <v>52</v>
      </c>
      <c r="B11" s="4" t="s">
        <v>18</v>
      </c>
      <c r="C11" s="15" t="s">
        <v>16</v>
      </c>
      <c r="D11" s="32" t="s">
        <v>19</v>
      </c>
      <c r="E11" s="32" t="s">
        <v>19</v>
      </c>
      <c r="F11" s="32" t="s">
        <v>19</v>
      </c>
      <c r="G11" s="32" t="s">
        <v>19</v>
      </c>
      <c r="H11" s="27">
        <v>31.92</v>
      </c>
      <c r="I11" s="27">
        <v>26.67</v>
      </c>
      <c r="J11" s="32" t="s">
        <v>19</v>
      </c>
      <c r="K11" s="33" t="s">
        <v>19</v>
      </c>
    </row>
    <row r="12" spans="1:11" ht="15" customHeight="1" x14ac:dyDescent="0.25">
      <c r="A12" s="17" t="s">
        <v>52</v>
      </c>
      <c r="B12" s="4" t="s">
        <v>20</v>
      </c>
      <c r="C12" s="15" t="s">
        <v>12</v>
      </c>
      <c r="D12" s="27">
        <v>33.799999999999997</v>
      </c>
      <c r="E12" s="27">
        <v>30</v>
      </c>
      <c r="F12" s="27">
        <v>31.2</v>
      </c>
      <c r="G12" s="27">
        <v>27</v>
      </c>
      <c r="H12" s="27">
        <v>28</v>
      </c>
      <c r="I12" s="27">
        <v>22.8</v>
      </c>
      <c r="J12" s="27">
        <v>24.8</v>
      </c>
      <c r="K12" s="28">
        <v>20.6</v>
      </c>
    </row>
    <row r="13" spans="1:11" ht="15" customHeight="1" x14ac:dyDescent="0.25">
      <c r="A13" s="17" t="s">
        <v>52</v>
      </c>
      <c r="B13" s="4" t="s">
        <v>20</v>
      </c>
      <c r="C13" s="15" t="s">
        <v>13</v>
      </c>
      <c r="D13" s="27">
        <v>35.49</v>
      </c>
      <c r="E13" s="27">
        <v>31.5</v>
      </c>
      <c r="F13" s="27">
        <v>32.76</v>
      </c>
      <c r="G13" s="27">
        <v>28.35</v>
      </c>
      <c r="H13" s="27">
        <v>29.4</v>
      </c>
      <c r="I13" s="27">
        <v>23.94</v>
      </c>
      <c r="J13" s="27">
        <v>26.04</v>
      </c>
      <c r="K13" s="28">
        <v>21.63</v>
      </c>
    </row>
    <row r="14" spans="1:11" ht="15" customHeight="1" x14ac:dyDescent="0.25">
      <c r="A14" s="17" t="s">
        <v>52</v>
      </c>
      <c r="B14" s="4" t="s">
        <v>20</v>
      </c>
      <c r="C14" s="15" t="s">
        <v>14</v>
      </c>
      <c r="D14" s="27">
        <v>36.200000000000003</v>
      </c>
      <c r="E14" s="27">
        <v>32.4</v>
      </c>
      <c r="F14" s="27">
        <v>33.42</v>
      </c>
      <c r="G14" s="27">
        <v>29.16</v>
      </c>
      <c r="H14" s="27">
        <v>29.99</v>
      </c>
      <c r="I14" s="27">
        <v>24.66</v>
      </c>
      <c r="J14" s="27">
        <v>26.64</v>
      </c>
      <c r="K14" s="28">
        <v>22.5</v>
      </c>
    </row>
    <row r="15" spans="1:11" ht="15" customHeight="1" x14ac:dyDescent="0.25">
      <c r="A15" s="17" t="s">
        <v>52</v>
      </c>
      <c r="B15" s="4" t="s">
        <v>20</v>
      </c>
      <c r="C15" s="15" t="s">
        <v>15</v>
      </c>
      <c r="D15" s="27">
        <v>40.200000000000003</v>
      </c>
      <c r="E15" s="27">
        <v>36</v>
      </c>
      <c r="F15" s="27">
        <v>36.799999999999997</v>
      </c>
      <c r="G15" s="27">
        <v>32.4</v>
      </c>
      <c r="H15" s="27">
        <v>33</v>
      </c>
      <c r="I15" s="27">
        <v>27.4</v>
      </c>
      <c r="J15" s="27">
        <v>29.6</v>
      </c>
      <c r="K15" s="28">
        <v>25</v>
      </c>
    </row>
    <row r="16" spans="1:11" ht="16.05" customHeight="1" x14ac:dyDescent="0.25">
      <c r="A16" s="17" t="s">
        <v>52</v>
      </c>
      <c r="B16" s="4" t="s">
        <v>20</v>
      </c>
      <c r="C16" s="15" t="s">
        <v>16</v>
      </c>
      <c r="D16" s="30" t="s">
        <v>17</v>
      </c>
      <c r="E16" s="30" t="s">
        <v>17</v>
      </c>
      <c r="F16" s="30" t="s">
        <v>17</v>
      </c>
      <c r="G16" s="30" t="s">
        <v>17</v>
      </c>
      <c r="H16" s="27">
        <v>29.4</v>
      </c>
      <c r="I16" s="27">
        <v>23.94</v>
      </c>
      <c r="J16" s="30" t="s">
        <v>17</v>
      </c>
      <c r="K16" s="31" t="s">
        <v>17</v>
      </c>
    </row>
    <row r="17" spans="1:11" ht="16.2" customHeight="1" x14ac:dyDescent="0.25">
      <c r="A17" s="17" t="s">
        <v>52</v>
      </c>
      <c r="B17" s="4" t="s">
        <v>21</v>
      </c>
      <c r="C17" s="15" t="s">
        <v>22</v>
      </c>
      <c r="D17" s="27">
        <v>18.61</v>
      </c>
      <c r="E17" s="27">
        <v>15.19</v>
      </c>
      <c r="F17" s="27">
        <v>17.93</v>
      </c>
      <c r="G17" s="27">
        <v>14.46</v>
      </c>
      <c r="H17" s="27">
        <v>13.84</v>
      </c>
      <c r="I17" s="27">
        <v>12.19</v>
      </c>
      <c r="J17" s="27">
        <v>13.84</v>
      </c>
      <c r="K17" s="28">
        <v>9.68</v>
      </c>
    </row>
    <row r="18" spans="1:11" ht="15" customHeight="1" x14ac:dyDescent="0.25">
      <c r="A18" t="s">
        <v>70</v>
      </c>
      <c r="B18" s="4" t="s">
        <v>11</v>
      </c>
      <c r="C18" s="4" t="s">
        <v>12</v>
      </c>
      <c r="D18" s="28">
        <v>29.4</v>
      </c>
      <c r="E18" s="27">
        <v>26.2</v>
      </c>
      <c r="F18" s="27">
        <v>26.4</v>
      </c>
      <c r="G18" s="27">
        <v>23.4</v>
      </c>
      <c r="H18" s="27">
        <v>23.8</v>
      </c>
      <c r="I18" s="27">
        <v>18.2</v>
      </c>
      <c r="J18" s="27">
        <v>22.4</v>
      </c>
      <c r="K18" s="28">
        <v>16.600000000000001</v>
      </c>
    </row>
    <row r="19" spans="1:11" ht="15" customHeight="1" x14ac:dyDescent="0.25">
      <c r="A19" t="s">
        <v>70</v>
      </c>
      <c r="B19" s="4" t="s">
        <v>11</v>
      </c>
      <c r="C19" s="4" t="s">
        <v>13</v>
      </c>
      <c r="D19" s="28">
        <v>30.87</v>
      </c>
      <c r="E19" s="27">
        <v>27.51</v>
      </c>
      <c r="F19" s="27">
        <v>27.72</v>
      </c>
      <c r="G19" s="27">
        <v>24.57</v>
      </c>
      <c r="H19" s="27">
        <v>24.99</v>
      </c>
      <c r="I19" s="27">
        <v>19.11</v>
      </c>
      <c r="J19" s="27">
        <v>23.52</v>
      </c>
      <c r="K19" s="28">
        <v>17.43</v>
      </c>
    </row>
    <row r="20" spans="1:11" ht="15" customHeight="1" x14ac:dyDescent="0.25">
      <c r="A20" t="s">
        <v>70</v>
      </c>
      <c r="B20" s="4" t="s">
        <v>11</v>
      </c>
      <c r="C20" s="4" t="s">
        <v>14</v>
      </c>
      <c r="D20" s="28">
        <v>31.68</v>
      </c>
      <c r="E20" s="27">
        <v>28.44</v>
      </c>
      <c r="F20" s="27">
        <v>28.28</v>
      </c>
      <c r="G20" s="27">
        <v>25.2</v>
      </c>
      <c r="H20" s="27">
        <v>25.49</v>
      </c>
      <c r="I20" s="27">
        <v>19.98</v>
      </c>
      <c r="J20" s="27">
        <v>24.12</v>
      </c>
      <c r="K20" s="28">
        <v>18.36</v>
      </c>
    </row>
    <row r="21" spans="1:11" ht="15" customHeight="1" x14ac:dyDescent="0.25">
      <c r="A21" t="s">
        <v>70</v>
      </c>
      <c r="B21" s="4" t="s">
        <v>11</v>
      </c>
      <c r="C21" s="4" t="s">
        <v>15</v>
      </c>
      <c r="D21" s="28">
        <v>35.200000000000003</v>
      </c>
      <c r="E21" s="27">
        <v>31.6</v>
      </c>
      <c r="F21" s="27">
        <v>31.4</v>
      </c>
      <c r="G21" s="27">
        <v>28</v>
      </c>
      <c r="H21" s="27">
        <v>28.2</v>
      </c>
      <c r="I21" s="27">
        <v>22.2</v>
      </c>
      <c r="J21" s="27">
        <v>26.8</v>
      </c>
      <c r="K21" s="28">
        <v>20.399999999999999</v>
      </c>
    </row>
    <row r="22" spans="1:11" ht="16.05" customHeight="1" x14ac:dyDescent="0.25">
      <c r="A22" t="s">
        <v>70</v>
      </c>
      <c r="B22" s="4" t="s">
        <v>11</v>
      </c>
      <c r="C22" s="4" t="s">
        <v>16</v>
      </c>
      <c r="D22" s="31" t="s">
        <v>17</v>
      </c>
      <c r="E22" s="30" t="s">
        <v>17</v>
      </c>
      <c r="F22" s="30" t="s">
        <v>17</v>
      </c>
      <c r="G22" s="30" t="s">
        <v>17</v>
      </c>
      <c r="H22" s="27">
        <v>24.99</v>
      </c>
      <c r="I22" s="27">
        <v>19.11</v>
      </c>
      <c r="J22" s="30" t="s">
        <v>17</v>
      </c>
      <c r="K22" s="31" t="s">
        <v>17</v>
      </c>
    </row>
    <row r="23" spans="1:11" ht="14.7" customHeight="1" x14ac:dyDescent="0.25">
      <c r="A23" t="s">
        <v>70</v>
      </c>
      <c r="B23" s="4" t="s">
        <v>18</v>
      </c>
      <c r="C23" s="4" t="s">
        <v>12</v>
      </c>
      <c r="D23" s="28">
        <v>26</v>
      </c>
      <c r="E23" s="27">
        <v>23.2</v>
      </c>
      <c r="F23" s="27">
        <v>23.8</v>
      </c>
      <c r="G23" s="27">
        <v>21</v>
      </c>
      <c r="H23" s="27">
        <v>22</v>
      </c>
      <c r="I23" s="27">
        <v>18</v>
      </c>
      <c r="J23" s="27">
        <v>19.600000000000001</v>
      </c>
      <c r="K23" s="28">
        <v>16.600000000000001</v>
      </c>
    </row>
    <row r="24" spans="1:11" ht="15" customHeight="1" x14ac:dyDescent="0.25">
      <c r="A24" t="s">
        <v>70</v>
      </c>
      <c r="B24" s="4" t="s">
        <v>18</v>
      </c>
      <c r="C24" s="4" t="s">
        <v>13</v>
      </c>
      <c r="D24" s="28">
        <v>27.3</v>
      </c>
      <c r="E24" s="27">
        <v>24.36</v>
      </c>
      <c r="F24" s="27">
        <v>24.99</v>
      </c>
      <c r="G24" s="27">
        <v>22.05</v>
      </c>
      <c r="H24" s="27">
        <v>23.1</v>
      </c>
      <c r="I24" s="27">
        <v>18.899999999999999</v>
      </c>
      <c r="J24" s="27">
        <v>20.58</v>
      </c>
      <c r="K24" s="28">
        <v>17.43</v>
      </c>
    </row>
    <row r="25" spans="1:11" ht="15" customHeight="1" x14ac:dyDescent="0.25">
      <c r="A25" t="s">
        <v>70</v>
      </c>
      <c r="B25" s="4" t="s">
        <v>18</v>
      </c>
      <c r="C25" s="4" t="s">
        <v>14</v>
      </c>
      <c r="D25" s="28">
        <v>28.26</v>
      </c>
      <c r="E25" s="27">
        <v>25.56</v>
      </c>
      <c r="F25" s="27">
        <v>25.74</v>
      </c>
      <c r="G25" s="27">
        <v>23.04</v>
      </c>
      <c r="H25" s="27">
        <v>23.58</v>
      </c>
      <c r="I25" s="27">
        <v>19.62</v>
      </c>
      <c r="J25" s="27">
        <v>21.24</v>
      </c>
      <c r="K25" s="28">
        <v>18.36</v>
      </c>
    </row>
    <row r="26" spans="1:11" ht="15" customHeight="1" x14ac:dyDescent="0.25">
      <c r="A26" t="s">
        <v>70</v>
      </c>
      <c r="B26" s="4" t="s">
        <v>18</v>
      </c>
      <c r="C26" s="4" t="s">
        <v>15</v>
      </c>
      <c r="D26" s="28">
        <v>31.4</v>
      </c>
      <c r="E26" s="27">
        <v>28.4</v>
      </c>
      <c r="F26" s="27">
        <v>28.6</v>
      </c>
      <c r="G26" s="27">
        <v>25.6</v>
      </c>
      <c r="H26" s="27">
        <v>26.2</v>
      </c>
      <c r="I26" s="27">
        <v>21.8</v>
      </c>
      <c r="J26" s="27">
        <v>23.6</v>
      </c>
      <c r="K26" s="28">
        <v>20.399999999999999</v>
      </c>
    </row>
    <row r="27" spans="1:11" ht="16.05" customHeight="1" x14ac:dyDescent="0.25">
      <c r="A27" t="s">
        <v>70</v>
      </c>
      <c r="B27" s="4" t="s">
        <v>18</v>
      </c>
      <c r="C27" s="4" t="s">
        <v>16</v>
      </c>
      <c r="D27" s="31" t="s">
        <v>17</v>
      </c>
      <c r="E27" s="30" t="s">
        <v>17</v>
      </c>
      <c r="F27" s="30" t="s">
        <v>17</v>
      </c>
      <c r="G27" s="30" t="s">
        <v>17</v>
      </c>
      <c r="H27" s="27">
        <v>23.1</v>
      </c>
      <c r="I27" s="27">
        <v>18.899999999999999</v>
      </c>
      <c r="J27" s="30" t="s">
        <v>17</v>
      </c>
      <c r="K27" s="31" t="s">
        <v>17</v>
      </c>
    </row>
    <row r="28" spans="1:11" ht="14.7" customHeight="1" x14ac:dyDescent="0.25">
      <c r="A28" t="s">
        <v>70</v>
      </c>
      <c r="B28" s="4" t="s">
        <v>20</v>
      </c>
      <c r="C28" s="4" t="s">
        <v>12</v>
      </c>
      <c r="D28" s="28">
        <v>24.8</v>
      </c>
      <c r="E28" s="27">
        <v>21.6</v>
      </c>
      <c r="F28" s="27">
        <v>22.6</v>
      </c>
      <c r="G28" s="27">
        <v>19.2</v>
      </c>
      <c r="H28" s="27">
        <v>20</v>
      </c>
      <c r="I28" s="27">
        <v>15.8</v>
      </c>
      <c r="J28" s="27">
        <v>17.399999999999999</v>
      </c>
      <c r="K28" s="28">
        <v>14.2</v>
      </c>
    </row>
    <row r="29" spans="1:11" ht="15" customHeight="1" x14ac:dyDescent="0.25">
      <c r="A29" t="s">
        <v>70</v>
      </c>
      <c r="B29" s="4" t="s">
        <v>20</v>
      </c>
      <c r="C29" s="4" t="s">
        <v>13</v>
      </c>
      <c r="D29" s="28">
        <v>26.04</v>
      </c>
      <c r="E29" s="27">
        <v>22.68</v>
      </c>
      <c r="F29" s="27">
        <v>23.73</v>
      </c>
      <c r="G29" s="27">
        <v>20.16</v>
      </c>
      <c r="H29" s="27">
        <v>21</v>
      </c>
      <c r="I29" s="27">
        <v>16.59</v>
      </c>
      <c r="J29" s="27">
        <v>18.27</v>
      </c>
      <c r="K29" s="28">
        <v>14.91</v>
      </c>
    </row>
    <row r="30" spans="1:11" ht="15" customHeight="1" x14ac:dyDescent="0.25">
      <c r="A30" t="s">
        <v>70</v>
      </c>
      <c r="B30" s="4" t="s">
        <v>20</v>
      </c>
      <c r="C30" s="4" t="s">
        <v>14</v>
      </c>
      <c r="D30" s="28">
        <v>27.18</v>
      </c>
      <c r="E30" s="27">
        <v>23.94</v>
      </c>
      <c r="F30" s="27">
        <v>24.66</v>
      </c>
      <c r="G30" s="27">
        <v>21.24</v>
      </c>
      <c r="H30" s="27">
        <v>21.78</v>
      </c>
      <c r="I30" s="27">
        <v>17.64</v>
      </c>
      <c r="J30" s="27">
        <v>19.25</v>
      </c>
      <c r="K30" s="28">
        <v>15.84</v>
      </c>
    </row>
    <row r="31" spans="1:11" ht="15" customHeight="1" x14ac:dyDescent="0.25">
      <c r="A31" t="s">
        <v>70</v>
      </c>
      <c r="B31" s="4" t="s">
        <v>20</v>
      </c>
      <c r="C31" s="4" t="s">
        <v>15</v>
      </c>
      <c r="D31" s="28">
        <v>30.2</v>
      </c>
      <c r="E31" s="27">
        <v>26.6</v>
      </c>
      <c r="F31" s="27">
        <v>27.4</v>
      </c>
      <c r="G31" s="27">
        <v>23.6</v>
      </c>
      <c r="H31" s="27">
        <v>24.2</v>
      </c>
      <c r="I31" s="27">
        <v>19.600000000000001</v>
      </c>
      <c r="J31" s="27">
        <v>21.38</v>
      </c>
      <c r="K31" s="28">
        <v>17.600000000000001</v>
      </c>
    </row>
    <row r="32" spans="1:11" ht="16.05" customHeight="1" x14ac:dyDescent="0.25">
      <c r="A32" t="s">
        <v>70</v>
      </c>
      <c r="B32" s="4" t="s">
        <v>20</v>
      </c>
      <c r="C32" s="4" t="s">
        <v>16</v>
      </c>
      <c r="D32" s="31" t="s">
        <v>17</v>
      </c>
      <c r="E32" s="30" t="s">
        <v>17</v>
      </c>
      <c r="F32" s="30" t="s">
        <v>17</v>
      </c>
      <c r="G32" s="30" t="s">
        <v>17</v>
      </c>
      <c r="H32" s="27">
        <v>21</v>
      </c>
      <c r="I32" s="27">
        <v>16.59</v>
      </c>
      <c r="J32" s="30" t="s">
        <v>17</v>
      </c>
      <c r="K32" s="31" t="s">
        <v>17</v>
      </c>
    </row>
    <row r="33" spans="1:11" ht="16.2" customHeight="1" x14ac:dyDescent="0.25">
      <c r="A33" t="s">
        <v>70</v>
      </c>
      <c r="B33" s="4" t="s">
        <v>21</v>
      </c>
      <c r="C33" s="4" t="s">
        <v>22</v>
      </c>
      <c r="D33" s="28">
        <v>10.47</v>
      </c>
      <c r="E33" s="27">
        <v>9.94</v>
      </c>
      <c r="F33" s="27">
        <v>9.42</v>
      </c>
      <c r="G33" s="27">
        <v>9.42</v>
      </c>
      <c r="H33" s="27">
        <v>9.42</v>
      </c>
      <c r="I33" s="27">
        <v>9.42</v>
      </c>
      <c r="J33" s="27">
        <v>9.42</v>
      </c>
      <c r="K33" s="28">
        <v>8.4</v>
      </c>
    </row>
    <row r="34" spans="1:11" ht="15" customHeight="1" x14ac:dyDescent="0.25">
      <c r="A34" t="s">
        <v>71</v>
      </c>
      <c r="B34" s="4" t="s">
        <v>11</v>
      </c>
      <c r="C34" s="4" t="s">
        <v>12</v>
      </c>
      <c r="D34" s="28">
        <v>37</v>
      </c>
      <c r="E34" s="27">
        <v>32.799999999999997</v>
      </c>
      <c r="F34" s="27">
        <v>33</v>
      </c>
      <c r="G34" s="27">
        <v>29.2</v>
      </c>
      <c r="H34" s="27">
        <v>29.8</v>
      </c>
      <c r="I34" s="27">
        <v>23</v>
      </c>
      <c r="J34" s="27">
        <v>28.2</v>
      </c>
      <c r="K34" s="28">
        <v>20.8</v>
      </c>
    </row>
    <row r="35" spans="1:11" ht="15" customHeight="1" x14ac:dyDescent="0.25">
      <c r="A35" t="s">
        <v>71</v>
      </c>
      <c r="B35" s="4" t="s">
        <v>11</v>
      </c>
      <c r="C35" s="4" t="s">
        <v>13</v>
      </c>
      <c r="D35" s="28">
        <v>38.85</v>
      </c>
      <c r="E35" s="27">
        <v>34.44</v>
      </c>
      <c r="F35" s="27">
        <v>34.65</v>
      </c>
      <c r="G35" s="27">
        <v>30.66</v>
      </c>
      <c r="H35" s="27">
        <v>31.29</v>
      </c>
      <c r="I35" s="27">
        <v>24.15</v>
      </c>
      <c r="J35" s="27">
        <v>29.61</v>
      </c>
      <c r="K35" s="28">
        <v>21.84</v>
      </c>
    </row>
    <row r="36" spans="1:11" ht="15" customHeight="1" x14ac:dyDescent="0.25">
      <c r="A36" t="s">
        <v>71</v>
      </c>
      <c r="B36" s="4" t="s">
        <v>11</v>
      </c>
      <c r="C36" s="4" t="s">
        <v>14</v>
      </c>
      <c r="D36" s="28">
        <v>39.78</v>
      </c>
      <c r="E36" s="27">
        <v>35.64</v>
      </c>
      <c r="F36" s="27">
        <v>35.46</v>
      </c>
      <c r="G36" s="27">
        <v>31.68</v>
      </c>
      <c r="H36" s="27">
        <v>31.92</v>
      </c>
      <c r="I36" s="27">
        <v>25.02</v>
      </c>
      <c r="J36" s="27">
        <v>30.24</v>
      </c>
      <c r="K36" s="28">
        <v>23.04</v>
      </c>
    </row>
    <row r="37" spans="1:11" ht="15" customHeight="1" x14ac:dyDescent="0.25">
      <c r="A37" t="s">
        <v>71</v>
      </c>
      <c r="B37" s="4" t="s">
        <v>11</v>
      </c>
      <c r="C37" s="4" t="s">
        <v>15</v>
      </c>
      <c r="D37" s="28">
        <v>44.2</v>
      </c>
      <c r="E37" s="27">
        <v>39.6</v>
      </c>
      <c r="F37" s="27">
        <v>39.4</v>
      </c>
      <c r="G37" s="27">
        <v>35.200000000000003</v>
      </c>
      <c r="H37" s="27">
        <v>35.4</v>
      </c>
      <c r="I37" s="27">
        <v>27.8</v>
      </c>
      <c r="J37" s="27">
        <v>33.6</v>
      </c>
      <c r="K37" s="28">
        <v>25.6</v>
      </c>
    </row>
    <row r="38" spans="1:11" ht="16.05" customHeight="1" x14ac:dyDescent="0.25">
      <c r="A38" t="s">
        <v>71</v>
      </c>
      <c r="B38" s="4" t="s">
        <v>11</v>
      </c>
      <c r="C38" s="4" t="s">
        <v>16</v>
      </c>
      <c r="D38" s="31" t="s">
        <v>17</v>
      </c>
      <c r="E38" s="30" t="s">
        <v>17</v>
      </c>
      <c r="F38" s="30" t="s">
        <v>17</v>
      </c>
      <c r="G38" s="30" t="s">
        <v>17</v>
      </c>
      <c r="H38" s="27">
        <v>31.29</v>
      </c>
      <c r="I38" s="27">
        <v>24.15</v>
      </c>
      <c r="J38" s="30" t="s">
        <v>17</v>
      </c>
      <c r="K38" s="31" t="s">
        <v>17</v>
      </c>
    </row>
    <row r="39" spans="1:11" ht="15" customHeight="1" x14ac:dyDescent="0.25">
      <c r="A39" t="s">
        <v>71</v>
      </c>
      <c r="B39" s="4" t="s">
        <v>18</v>
      </c>
      <c r="C39" s="4" t="s">
        <v>12</v>
      </c>
      <c r="D39" s="28">
        <v>32.6</v>
      </c>
      <c r="E39" s="27">
        <v>29.2</v>
      </c>
      <c r="F39" s="27">
        <v>29.8</v>
      </c>
      <c r="G39" s="27">
        <v>26.4</v>
      </c>
      <c r="H39" s="27">
        <v>27.6</v>
      </c>
      <c r="I39" s="27">
        <v>22.6</v>
      </c>
      <c r="J39" s="27">
        <v>24.6</v>
      </c>
      <c r="K39" s="28">
        <v>20.8</v>
      </c>
    </row>
    <row r="40" spans="1:11" ht="15" customHeight="1" x14ac:dyDescent="0.25">
      <c r="A40" t="s">
        <v>71</v>
      </c>
      <c r="B40" s="4" t="s">
        <v>18</v>
      </c>
      <c r="C40" s="4" t="s">
        <v>13</v>
      </c>
      <c r="D40" s="28">
        <v>34.229999999999997</v>
      </c>
      <c r="E40" s="27">
        <v>30.66</v>
      </c>
      <c r="F40" s="27">
        <v>31.29</v>
      </c>
      <c r="G40" s="27">
        <v>27.72</v>
      </c>
      <c r="H40" s="27">
        <v>28.98</v>
      </c>
      <c r="I40" s="27">
        <v>23.73</v>
      </c>
      <c r="J40" s="27">
        <v>25.83</v>
      </c>
      <c r="K40" s="28">
        <v>21.84</v>
      </c>
    </row>
    <row r="41" spans="1:11" ht="15" customHeight="1" x14ac:dyDescent="0.25">
      <c r="A41" t="s">
        <v>71</v>
      </c>
      <c r="B41" s="4" t="s">
        <v>18</v>
      </c>
      <c r="C41" s="4" t="s">
        <v>14</v>
      </c>
      <c r="D41" s="28">
        <v>35.28</v>
      </c>
      <c r="E41" s="27">
        <v>32.04</v>
      </c>
      <c r="F41" s="27">
        <v>32.22</v>
      </c>
      <c r="G41" s="27">
        <v>28.8</v>
      </c>
      <c r="H41" s="27">
        <v>29.7</v>
      </c>
      <c r="I41" s="27">
        <v>24.66</v>
      </c>
      <c r="J41" s="27">
        <v>26.64</v>
      </c>
      <c r="K41" s="28">
        <v>23.04</v>
      </c>
    </row>
    <row r="42" spans="1:11" ht="15" customHeight="1" x14ac:dyDescent="0.25">
      <c r="A42" t="s">
        <v>71</v>
      </c>
      <c r="B42" s="4" t="s">
        <v>18</v>
      </c>
      <c r="C42" s="4" t="s">
        <v>15</v>
      </c>
      <c r="D42" s="28">
        <v>39.200000000000003</v>
      </c>
      <c r="E42" s="27">
        <v>35.6</v>
      </c>
      <c r="F42" s="27">
        <v>35.799999999999997</v>
      </c>
      <c r="G42" s="27">
        <v>32</v>
      </c>
      <c r="H42" s="27">
        <v>33</v>
      </c>
      <c r="I42" s="27">
        <v>27.4</v>
      </c>
      <c r="J42" s="27">
        <v>29.6</v>
      </c>
      <c r="K42" s="28">
        <v>25.6</v>
      </c>
    </row>
    <row r="43" spans="1:11" ht="16.05" customHeight="1" x14ac:dyDescent="0.25">
      <c r="A43" t="s">
        <v>71</v>
      </c>
      <c r="B43" s="4" t="s">
        <v>18</v>
      </c>
      <c r="C43" s="4" t="s">
        <v>16</v>
      </c>
      <c r="D43" s="31" t="s">
        <v>17</v>
      </c>
      <c r="E43" s="30" t="s">
        <v>17</v>
      </c>
      <c r="F43" s="30" t="s">
        <v>17</v>
      </c>
      <c r="G43" s="30" t="s">
        <v>17</v>
      </c>
      <c r="H43" s="27">
        <v>28.98</v>
      </c>
      <c r="I43" s="27">
        <v>23.73</v>
      </c>
      <c r="J43" s="30" t="s">
        <v>17</v>
      </c>
      <c r="K43" s="31" t="s">
        <v>17</v>
      </c>
    </row>
    <row r="44" spans="1:11" ht="15" customHeight="1" x14ac:dyDescent="0.25">
      <c r="A44" t="s">
        <v>71</v>
      </c>
      <c r="B44" s="4" t="s">
        <v>20</v>
      </c>
      <c r="C44" s="4" t="s">
        <v>12</v>
      </c>
      <c r="D44" s="28">
        <v>31</v>
      </c>
      <c r="E44" s="27">
        <v>27.2</v>
      </c>
      <c r="F44" s="27">
        <v>28.4</v>
      </c>
      <c r="G44" s="27">
        <v>24.2</v>
      </c>
      <c r="H44" s="27">
        <v>25.2</v>
      </c>
      <c r="I44" s="27">
        <v>20</v>
      </c>
      <c r="J44" s="27">
        <v>22</v>
      </c>
      <c r="K44" s="28">
        <v>17.8</v>
      </c>
    </row>
    <row r="45" spans="1:11" ht="15" customHeight="1" x14ac:dyDescent="0.25">
      <c r="A45" t="s">
        <v>71</v>
      </c>
      <c r="B45" s="4" t="s">
        <v>20</v>
      </c>
      <c r="C45" s="4" t="s">
        <v>13</v>
      </c>
      <c r="D45" s="28">
        <v>32.549999999999997</v>
      </c>
      <c r="E45" s="27">
        <v>28.56</v>
      </c>
      <c r="F45" s="27">
        <v>29.82</v>
      </c>
      <c r="G45" s="27">
        <v>25.41</v>
      </c>
      <c r="H45" s="27">
        <v>26.46</v>
      </c>
      <c r="I45" s="27">
        <v>21</v>
      </c>
      <c r="J45" s="27">
        <v>23.1</v>
      </c>
      <c r="K45" s="28">
        <v>18.690000000000001</v>
      </c>
    </row>
    <row r="46" spans="1:11" ht="15" customHeight="1" x14ac:dyDescent="0.25">
      <c r="A46" t="s">
        <v>71</v>
      </c>
      <c r="B46" s="4" t="s">
        <v>20</v>
      </c>
      <c r="C46" s="4" t="s">
        <v>14</v>
      </c>
      <c r="D46" s="28">
        <v>34.020000000000003</v>
      </c>
      <c r="E46" s="27">
        <v>30.06</v>
      </c>
      <c r="F46" s="27">
        <v>30.78</v>
      </c>
      <c r="G46" s="27">
        <v>26.64</v>
      </c>
      <c r="H46" s="27">
        <v>27.36</v>
      </c>
      <c r="I46" s="27">
        <v>22.14</v>
      </c>
      <c r="J46" s="27">
        <v>24.12</v>
      </c>
      <c r="K46" s="28">
        <v>19.98</v>
      </c>
    </row>
    <row r="47" spans="1:11" ht="15" customHeight="1" x14ac:dyDescent="0.25">
      <c r="A47" t="s">
        <v>71</v>
      </c>
      <c r="B47" s="4" t="s">
        <v>20</v>
      </c>
      <c r="C47" s="4" t="s">
        <v>15</v>
      </c>
      <c r="D47" s="28">
        <v>37.799999999999997</v>
      </c>
      <c r="E47" s="27">
        <v>33.4</v>
      </c>
      <c r="F47" s="27">
        <v>34.200000000000003</v>
      </c>
      <c r="G47" s="27">
        <v>29.6</v>
      </c>
      <c r="H47" s="27">
        <v>30.4</v>
      </c>
      <c r="I47" s="27">
        <v>24.6</v>
      </c>
      <c r="J47" s="27">
        <v>26.8</v>
      </c>
      <c r="K47" s="28">
        <v>22.2</v>
      </c>
    </row>
    <row r="48" spans="1:11" ht="16.05" customHeight="1" x14ac:dyDescent="0.25">
      <c r="A48" t="s">
        <v>71</v>
      </c>
      <c r="B48" s="4" t="s">
        <v>20</v>
      </c>
      <c r="C48" s="4" t="s">
        <v>16</v>
      </c>
      <c r="D48" s="31" t="s">
        <v>17</v>
      </c>
      <c r="E48" s="30" t="s">
        <v>17</v>
      </c>
      <c r="F48" s="30" t="s">
        <v>17</v>
      </c>
      <c r="G48" s="30" t="s">
        <v>17</v>
      </c>
      <c r="H48" s="27">
        <v>26.46</v>
      </c>
      <c r="I48" s="27">
        <v>21</v>
      </c>
      <c r="J48" s="30" t="s">
        <v>17</v>
      </c>
      <c r="K48" s="31" t="s">
        <v>17</v>
      </c>
    </row>
    <row r="49" spans="1:11" ht="16.2" customHeight="1" x14ac:dyDescent="0.25">
      <c r="A49" t="s">
        <v>71</v>
      </c>
      <c r="B49" s="4" t="s">
        <v>21</v>
      </c>
      <c r="C49" s="4" t="s">
        <v>22</v>
      </c>
      <c r="D49" s="28">
        <v>12.76</v>
      </c>
      <c r="E49" s="27">
        <v>12.76</v>
      </c>
      <c r="F49" s="27">
        <v>12.56</v>
      </c>
      <c r="G49" s="27">
        <v>9.42</v>
      </c>
      <c r="H49" s="27">
        <v>11.51</v>
      </c>
      <c r="I49" s="27">
        <v>8.3699999999999992</v>
      </c>
      <c r="J49" s="27">
        <v>10.47</v>
      </c>
      <c r="K49" s="28">
        <v>5.23</v>
      </c>
    </row>
    <row r="50" spans="1:11" ht="15" customHeight="1" x14ac:dyDescent="0.25">
      <c r="A50" t="s">
        <v>72</v>
      </c>
      <c r="B50" s="4" t="s">
        <v>11</v>
      </c>
      <c r="C50" s="4" t="s">
        <v>12</v>
      </c>
      <c r="D50" s="28">
        <v>32.6</v>
      </c>
      <c r="E50" s="27">
        <v>29</v>
      </c>
      <c r="F50" s="27">
        <v>29.2</v>
      </c>
      <c r="G50" s="27">
        <v>25.6</v>
      </c>
      <c r="H50" s="27">
        <v>26.2</v>
      </c>
      <c r="I50" s="27">
        <v>20</v>
      </c>
      <c r="J50" s="27">
        <v>24.6</v>
      </c>
      <c r="K50" s="28">
        <v>18</v>
      </c>
    </row>
    <row r="51" spans="1:11" ht="15" customHeight="1" x14ac:dyDescent="0.25">
      <c r="A51" t="s">
        <v>72</v>
      </c>
      <c r="B51" s="4" t="s">
        <v>11</v>
      </c>
      <c r="C51" s="4" t="s">
        <v>13</v>
      </c>
      <c r="D51" s="28">
        <v>34.229999999999997</v>
      </c>
      <c r="E51" s="27">
        <v>30.45</v>
      </c>
      <c r="F51" s="27">
        <v>30.66</v>
      </c>
      <c r="G51" s="27">
        <v>26.88</v>
      </c>
      <c r="H51" s="27">
        <v>27.51</v>
      </c>
      <c r="I51" s="27">
        <v>21</v>
      </c>
      <c r="J51" s="27">
        <v>25.83</v>
      </c>
      <c r="K51" s="28">
        <v>18.899999999999999</v>
      </c>
    </row>
    <row r="52" spans="1:11" ht="15" customHeight="1" x14ac:dyDescent="0.25">
      <c r="A52" t="s">
        <v>72</v>
      </c>
      <c r="B52" s="4" t="s">
        <v>11</v>
      </c>
      <c r="C52" s="4" t="s">
        <v>14</v>
      </c>
      <c r="D52" s="28">
        <v>35.28</v>
      </c>
      <c r="E52" s="27">
        <v>31.68</v>
      </c>
      <c r="F52" s="27">
        <v>31.32</v>
      </c>
      <c r="G52" s="27">
        <v>27.9</v>
      </c>
      <c r="H52" s="27">
        <v>28.08</v>
      </c>
      <c r="I52" s="27">
        <v>21.96</v>
      </c>
      <c r="J52" s="27">
        <v>26.64</v>
      </c>
      <c r="K52" s="28">
        <v>20.16</v>
      </c>
    </row>
    <row r="53" spans="1:11" ht="15" customHeight="1" x14ac:dyDescent="0.25">
      <c r="A53" t="s">
        <v>72</v>
      </c>
      <c r="B53" s="4" t="s">
        <v>11</v>
      </c>
      <c r="C53" s="4" t="s">
        <v>15</v>
      </c>
      <c r="D53" s="28">
        <v>39.200000000000003</v>
      </c>
      <c r="E53" s="27">
        <v>35.200000000000003</v>
      </c>
      <c r="F53" s="27">
        <v>34.799999999999997</v>
      </c>
      <c r="G53" s="27">
        <v>31</v>
      </c>
      <c r="H53" s="27">
        <v>31.2</v>
      </c>
      <c r="I53" s="27">
        <v>24.4</v>
      </c>
      <c r="J53" s="27">
        <v>29.6</v>
      </c>
      <c r="K53" s="28">
        <v>22.4</v>
      </c>
    </row>
    <row r="54" spans="1:11" ht="16.05" customHeight="1" x14ac:dyDescent="0.25">
      <c r="A54" t="s">
        <v>72</v>
      </c>
      <c r="B54" s="4" t="s">
        <v>11</v>
      </c>
      <c r="C54" s="4" t="s">
        <v>16</v>
      </c>
      <c r="D54" s="31" t="s">
        <v>17</v>
      </c>
      <c r="E54" s="30" t="s">
        <v>17</v>
      </c>
      <c r="F54" s="30" t="s">
        <v>17</v>
      </c>
      <c r="G54" s="30" t="s">
        <v>17</v>
      </c>
      <c r="H54" s="27">
        <v>27.51</v>
      </c>
      <c r="I54" s="27">
        <v>21</v>
      </c>
      <c r="J54" s="30" t="s">
        <v>17</v>
      </c>
      <c r="K54" s="31" t="s">
        <v>17</v>
      </c>
    </row>
    <row r="55" spans="1:11" ht="15" customHeight="1" x14ac:dyDescent="0.25">
      <c r="A55" t="s">
        <v>72</v>
      </c>
      <c r="B55" s="4" t="s">
        <v>18</v>
      </c>
      <c r="C55" s="4" t="s">
        <v>12</v>
      </c>
      <c r="D55" s="28">
        <v>28.6</v>
      </c>
      <c r="E55" s="27">
        <v>25.6</v>
      </c>
      <c r="F55" s="27">
        <v>26.2</v>
      </c>
      <c r="G55" s="27">
        <v>23.2</v>
      </c>
      <c r="H55" s="27">
        <v>24.2</v>
      </c>
      <c r="I55" s="27">
        <v>19.600000000000001</v>
      </c>
      <c r="J55" s="27">
        <v>21.4</v>
      </c>
      <c r="K55" s="28">
        <v>18</v>
      </c>
    </row>
    <row r="56" spans="1:11" ht="15" customHeight="1" x14ac:dyDescent="0.25">
      <c r="A56" t="s">
        <v>72</v>
      </c>
      <c r="B56" s="4" t="s">
        <v>18</v>
      </c>
      <c r="C56" s="4" t="s">
        <v>13</v>
      </c>
      <c r="D56" s="28">
        <v>30.03</v>
      </c>
      <c r="E56" s="27">
        <v>26.88</v>
      </c>
      <c r="F56" s="27">
        <v>27.51</v>
      </c>
      <c r="G56" s="27">
        <v>24.36</v>
      </c>
      <c r="H56" s="27">
        <v>25.41</v>
      </c>
      <c r="I56" s="27">
        <v>20.58</v>
      </c>
      <c r="J56" s="27">
        <v>22.47</v>
      </c>
      <c r="K56" s="28">
        <v>18.899999999999999</v>
      </c>
    </row>
    <row r="57" spans="1:11" ht="15" customHeight="1" x14ac:dyDescent="0.25">
      <c r="A57" t="s">
        <v>72</v>
      </c>
      <c r="B57" s="4" t="s">
        <v>18</v>
      </c>
      <c r="C57" s="4" t="s">
        <v>14</v>
      </c>
      <c r="D57" s="28">
        <v>31.32</v>
      </c>
      <c r="E57" s="27">
        <v>28.26</v>
      </c>
      <c r="F57" s="27">
        <v>28.44</v>
      </c>
      <c r="G57" s="27">
        <v>25.38</v>
      </c>
      <c r="H57" s="27">
        <v>26.1</v>
      </c>
      <c r="I57" s="27">
        <v>21.6</v>
      </c>
      <c r="J57" s="27">
        <v>23.4</v>
      </c>
      <c r="K57" s="28">
        <v>20.16</v>
      </c>
    </row>
    <row r="58" spans="1:11" ht="15" customHeight="1" x14ac:dyDescent="0.25">
      <c r="A58" t="s">
        <v>72</v>
      </c>
      <c r="B58" s="4" t="s">
        <v>18</v>
      </c>
      <c r="C58" s="4" t="s">
        <v>15</v>
      </c>
      <c r="D58" s="28">
        <v>34.799999999999997</v>
      </c>
      <c r="E58" s="27">
        <v>31.4</v>
      </c>
      <c r="F58" s="27">
        <v>31.6</v>
      </c>
      <c r="G58" s="27">
        <v>28.2</v>
      </c>
      <c r="H58" s="27">
        <v>29</v>
      </c>
      <c r="I58" s="27">
        <v>24</v>
      </c>
      <c r="J58" s="27">
        <v>26</v>
      </c>
      <c r="K58" s="28">
        <v>22.4</v>
      </c>
    </row>
    <row r="59" spans="1:11" ht="16.05" customHeight="1" x14ac:dyDescent="0.25">
      <c r="A59" t="s">
        <v>72</v>
      </c>
      <c r="B59" s="4" t="s">
        <v>18</v>
      </c>
      <c r="C59" s="4" t="s">
        <v>16</v>
      </c>
      <c r="D59" s="31" t="s">
        <v>17</v>
      </c>
      <c r="E59" s="30" t="s">
        <v>17</v>
      </c>
      <c r="F59" s="30" t="s">
        <v>17</v>
      </c>
      <c r="G59" s="30" t="s">
        <v>17</v>
      </c>
      <c r="H59" s="27">
        <v>25.41</v>
      </c>
      <c r="I59" s="27">
        <v>20.58</v>
      </c>
      <c r="J59" s="30" t="s">
        <v>17</v>
      </c>
      <c r="K59" s="31" t="s">
        <v>17</v>
      </c>
    </row>
    <row r="60" spans="1:11" ht="15" customHeight="1" x14ac:dyDescent="0.25">
      <c r="A60" t="s">
        <v>72</v>
      </c>
      <c r="B60" s="4" t="s">
        <v>20</v>
      </c>
      <c r="C60" s="4" t="s">
        <v>12</v>
      </c>
      <c r="D60" s="28">
        <v>27.4</v>
      </c>
      <c r="E60" s="27">
        <v>23.8</v>
      </c>
      <c r="F60" s="27">
        <v>25</v>
      </c>
      <c r="G60" s="27">
        <v>21.2</v>
      </c>
      <c r="H60" s="27">
        <v>22</v>
      </c>
      <c r="I60" s="27">
        <v>17.2</v>
      </c>
      <c r="J60" s="27">
        <v>19</v>
      </c>
      <c r="K60" s="28">
        <v>15.4</v>
      </c>
    </row>
    <row r="61" spans="1:11" ht="15" customHeight="1" x14ac:dyDescent="0.25">
      <c r="A61" t="s">
        <v>72</v>
      </c>
      <c r="B61" s="4" t="s">
        <v>20</v>
      </c>
      <c r="C61" s="4" t="s">
        <v>13</v>
      </c>
      <c r="D61" s="28">
        <v>28.77</v>
      </c>
      <c r="E61" s="27">
        <v>24.99</v>
      </c>
      <c r="F61" s="27">
        <v>26.25</v>
      </c>
      <c r="G61" s="27">
        <v>22.26</v>
      </c>
      <c r="H61" s="27">
        <v>23.1</v>
      </c>
      <c r="I61" s="27">
        <v>18.059999999999999</v>
      </c>
      <c r="J61" s="27">
        <v>19.95</v>
      </c>
      <c r="K61" s="28">
        <v>16.170000000000002</v>
      </c>
    </row>
    <row r="62" spans="1:11" ht="15" customHeight="1" x14ac:dyDescent="0.25">
      <c r="A62" t="s">
        <v>72</v>
      </c>
      <c r="B62" s="4" t="s">
        <v>20</v>
      </c>
      <c r="C62" s="4" t="s">
        <v>14</v>
      </c>
      <c r="D62" s="28">
        <v>30.06</v>
      </c>
      <c r="E62" s="27">
        <v>26.46</v>
      </c>
      <c r="F62" s="27">
        <v>27.18</v>
      </c>
      <c r="G62" s="27">
        <v>23.4</v>
      </c>
      <c r="H62" s="27">
        <v>23.94</v>
      </c>
      <c r="I62" s="27">
        <v>19.260000000000002</v>
      </c>
      <c r="J62" s="27">
        <v>21.06</v>
      </c>
      <c r="K62" s="28">
        <v>17.28</v>
      </c>
    </row>
    <row r="63" spans="1:11" ht="15" customHeight="1" x14ac:dyDescent="0.25">
      <c r="A63" t="s">
        <v>72</v>
      </c>
      <c r="B63" s="4" t="s">
        <v>20</v>
      </c>
      <c r="C63" s="4" t="s">
        <v>15</v>
      </c>
      <c r="D63" s="28">
        <v>33.4</v>
      </c>
      <c r="E63" s="27">
        <v>29.4</v>
      </c>
      <c r="F63" s="27">
        <v>30.2</v>
      </c>
      <c r="G63" s="27">
        <v>26</v>
      </c>
      <c r="H63" s="27">
        <v>26.6</v>
      </c>
      <c r="I63" s="27">
        <v>21.4</v>
      </c>
      <c r="J63" s="27">
        <v>23.4</v>
      </c>
      <c r="K63" s="28">
        <v>19.2</v>
      </c>
    </row>
    <row r="64" spans="1:11" ht="16.05" customHeight="1" x14ac:dyDescent="0.25">
      <c r="A64" t="s">
        <v>72</v>
      </c>
      <c r="B64" s="4" t="s">
        <v>20</v>
      </c>
      <c r="C64" s="4" t="s">
        <v>16</v>
      </c>
      <c r="D64" s="31" t="s">
        <v>17</v>
      </c>
      <c r="E64" s="30" t="s">
        <v>17</v>
      </c>
      <c r="F64" s="30" t="s">
        <v>17</v>
      </c>
      <c r="G64" s="30" t="s">
        <v>17</v>
      </c>
      <c r="H64" s="27">
        <v>23.1</v>
      </c>
      <c r="I64" s="27">
        <v>18.059999999999999</v>
      </c>
      <c r="J64" s="30" t="s">
        <v>17</v>
      </c>
      <c r="K64" s="31" t="s">
        <v>17</v>
      </c>
    </row>
    <row r="65" spans="1:11" ht="16.2" customHeight="1" x14ac:dyDescent="0.25">
      <c r="A65" t="s">
        <v>72</v>
      </c>
      <c r="B65" s="4" t="s">
        <v>21</v>
      </c>
      <c r="C65" s="4" t="s">
        <v>22</v>
      </c>
      <c r="D65" s="28">
        <v>8.8699999999999992</v>
      </c>
      <c r="E65" s="27">
        <v>8.8699999999999992</v>
      </c>
      <c r="F65" s="27">
        <v>8.7899999999999991</v>
      </c>
      <c r="G65" s="27">
        <v>6.7</v>
      </c>
      <c r="H65" s="27">
        <v>7.69</v>
      </c>
      <c r="I65" s="27">
        <v>6.7</v>
      </c>
      <c r="J65" s="27">
        <v>6.37</v>
      </c>
      <c r="K65" s="28">
        <v>5.49</v>
      </c>
    </row>
    <row r="66" spans="1:11" ht="15" customHeight="1" x14ac:dyDescent="0.25">
      <c r="A66" t="s">
        <v>73</v>
      </c>
      <c r="B66" s="4" t="s">
        <v>11</v>
      </c>
      <c r="C66" s="4" t="s">
        <v>12</v>
      </c>
      <c r="D66" s="28">
        <v>51.2</v>
      </c>
      <c r="E66" s="27">
        <v>45.6</v>
      </c>
      <c r="F66" s="27">
        <v>46</v>
      </c>
      <c r="G66" s="27">
        <v>40.799999999999997</v>
      </c>
      <c r="H66" s="27">
        <v>41.6</v>
      </c>
      <c r="I66" s="27">
        <v>32.4</v>
      </c>
      <c r="J66" s="27">
        <v>39.4</v>
      </c>
      <c r="K66" s="28">
        <v>29.6</v>
      </c>
    </row>
    <row r="67" spans="1:11" ht="15" customHeight="1" x14ac:dyDescent="0.25">
      <c r="A67" t="s">
        <v>73</v>
      </c>
      <c r="B67" s="4" t="s">
        <v>11</v>
      </c>
      <c r="C67" s="4" t="s">
        <v>13</v>
      </c>
      <c r="D67" s="28">
        <v>53.76</v>
      </c>
      <c r="E67" s="27">
        <v>47.88</v>
      </c>
      <c r="F67" s="27">
        <v>48.3</v>
      </c>
      <c r="G67" s="27">
        <v>42.84</v>
      </c>
      <c r="H67" s="27">
        <v>43.68</v>
      </c>
      <c r="I67" s="27">
        <v>34.020000000000003</v>
      </c>
      <c r="J67" s="27">
        <v>41.37</v>
      </c>
      <c r="K67" s="28">
        <v>31.08</v>
      </c>
    </row>
    <row r="68" spans="1:11" ht="15" customHeight="1" x14ac:dyDescent="0.25">
      <c r="A68" t="s">
        <v>73</v>
      </c>
      <c r="B68" s="4" t="s">
        <v>11</v>
      </c>
      <c r="C68" s="4" t="s">
        <v>14</v>
      </c>
      <c r="D68" s="28">
        <v>54.84</v>
      </c>
      <c r="E68" s="27">
        <v>49.32</v>
      </c>
      <c r="F68" s="27">
        <v>49.27</v>
      </c>
      <c r="G68" s="27">
        <v>43.92</v>
      </c>
      <c r="H68" s="27">
        <v>44.56</v>
      </c>
      <c r="I68" s="27">
        <v>35.1</v>
      </c>
      <c r="J68" s="27">
        <v>42.2</v>
      </c>
      <c r="K68" s="28">
        <v>32.4</v>
      </c>
    </row>
    <row r="69" spans="1:11" ht="15" customHeight="1" x14ac:dyDescent="0.25">
      <c r="A69" t="s">
        <v>73</v>
      </c>
      <c r="B69" s="4" t="s">
        <v>11</v>
      </c>
      <c r="C69" s="4" t="s">
        <v>15</v>
      </c>
      <c r="D69" s="28">
        <v>60.8</v>
      </c>
      <c r="E69" s="27">
        <v>54.8</v>
      </c>
      <c r="F69" s="27">
        <v>54.4</v>
      </c>
      <c r="G69" s="27">
        <v>48.8</v>
      </c>
      <c r="H69" s="27">
        <v>49.2</v>
      </c>
      <c r="I69" s="27">
        <v>39</v>
      </c>
      <c r="J69" s="27">
        <v>46.6</v>
      </c>
      <c r="K69" s="28">
        <v>36</v>
      </c>
    </row>
    <row r="70" spans="1:11" ht="16.05" customHeight="1" x14ac:dyDescent="0.25">
      <c r="A70" t="s">
        <v>73</v>
      </c>
      <c r="B70" s="4" t="s">
        <v>11</v>
      </c>
      <c r="C70" s="4" t="s">
        <v>16</v>
      </c>
      <c r="D70" s="31" t="s">
        <v>17</v>
      </c>
      <c r="E70" s="30" t="s">
        <v>17</v>
      </c>
      <c r="F70" s="30" t="s">
        <v>17</v>
      </c>
      <c r="G70" s="30" t="s">
        <v>17</v>
      </c>
      <c r="H70" s="27">
        <v>43.68</v>
      </c>
      <c r="I70" s="27">
        <v>34.020000000000003</v>
      </c>
      <c r="J70" s="30" t="s">
        <v>17</v>
      </c>
      <c r="K70" s="31" t="s">
        <v>17</v>
      </c>
    </row>
    <row r="71" spans="1:11" ht="15" customHeight="1" x14ac:dyDescent="0.25">
      <c r="A71" t="s">
        <v>73</v>
      </c>
      <c r="B71" s="4" t="s">
        <v>18</v>
      </c>
      <c r="C71" s="4" t="s">
        <v>12</v>
      </c>
      <c r="D71" s="28">
        <v>45.2</v>
      </c>
      <c r="E71" s="27">
        <v>40.799999999999997</v>
      </c>
      <c r="F71" s="27">
        <v>41.6</v>
      </c>
      <c r="G71" s="27">
        <v>37.200000000000003</v>
      </c>
      <c r="H71" s="27">
        <v>38.6</v>
      </c>
      <c r="I71" s="27">
        <v>32</v>
      </c>
      <c r="J71" s="27">
        <v>34.6</v>
      </c>
      <c r="K71" s="28">
        <v>29.6</v>
      </c>
    </row>
    <row r="72" spans="1:11" ht="15" customHeight="1" x14ac:dyDescent="0.25">
      <c r="A72" t="s">
        <v>73</v>
      </c>
      <c r="B72" s="4" t="s">
        <v>18</v>
      </c>
      <c r="C72" s="4" t="s">
        <v>13</v>
      </c>
      <c r="D72" s="28">
        <v>47.46</v>
      </c>
      <c r="E72" s="27">
        <v>42.84</v>
      </c>
      <c r="F72" s="27">
        <v>43.68</v>
      </c>
      <c r="G72" s="27">
        <v>39.06</v>
      </c>
      <c r="H72" s="27">
        <v>40.53</v>
      </c>
      <c r="I72" s="27">
        <v>33.6</v>
      </c>
      <c r="J72" s="27">
        <v>36.33</v>
      </c>
      <c r="K72" s="28">
        <v>31.08</v>
      </c>
    </row>
    <row r="73" spans="1:11" ht="15" customHeight="1" x14ac:dyDescent="0.25">
      <c r="A73" t="s">
        <v>73</v>
      </c>
      <c r="B73" s="4" t="s">
        <v>18</v>
      </c>
      <c r="C73" s="4" t="s">
        <v>14</v>
      </c>
      <c r="D73" s="28">
        <v>48.96</v>
      </c>
      <c r="E73" s="27">
        <v>44.46</v>
      </c>
      <c r="F73" s="27">
        <v>44.64</v>
      </c>
      <c r="G73" s="27">
        <v>40.14</v>
      </c>
      <c r="H73" s="27">
        <v>41.35</v>
      </c>
      <c r="I73" s="27">
        <v>34.74</v>
      </c>
      <c r="J73" s="27">
        <v>37.26</v>
      </c>
      <c r="K73" s="28">
        <v>32.4</v>
      </c>
    </row>
    <row r="74" spans="1:11" ht="15" customHeight="1" x14ac:dyDescent="0.25">
      <c r="A74" t="s">
        <v>73</v>
      </c>
      <c r="B74" s="4" t="s">
        <v>18</v>
      </c>
      <c r="C74" s="4" t="s">
        <v>15</v>
      </c>
      <c r="D74" s="28">
        <v>54.4</v>
      </c>
      <c r="E74" s="27">
        <v>49.4</v>
      </c>
      <c r="F74" s="27">
        <v>49.6</v>
      </c>
      <c r="G74" s="27">
        <v>44.6</v>
      </c>
      <c r="H74" s="27">
        <v>45.8</v>
      </c>
      <c r="I74" s="27">
        <v>38.6</v>
      </c>
      <c r="J74" s="27">
        <v>41.4</v>
      </c>
      <c r="K74" s="28">
        <v>36</v>
      </c>
    </row>
    <row r="75" spans="1:11" ht="16.05" customHeight="1" x14ac:dyDescent="0.25">
      <c r="A75" t="s">
        <v>73</v>
      </c>
      <c r="B75" s="4" t="s">
        <v>18</v>
      </c>
      <c r="C75" s="4" t="s">
        <v>16</v>
      </c>
      <c r="D75" s="31" t="s">
        <v>17</v>
      </c>
      <c r="E75" s="30" t="s">
        <v>17</v>
      </c>
      <c r="F75" s="30" t="s">
        <v>17</v>
      </c>
      <c r="G75" s="30" t="s">
        <v>17</v>
      </c>
      <c r="H75" s="27">
        <v>40.53</v>
      </c>
      <c r="I75" s="27">
        <v>33.6</v>
      </c>
      <c r="J75" s="30" t="s">
        <v>17</v>
      </c>
      <c r="K75" s="31" t="s">
        <v>17</v>
      </c>
    </row>
    <row r="76" spans="1:11" ht="15" customHeight="1" x14ac:dyDescent="0.25">
      <c r="A76" t="s">
        <v>73</v>
      </c>
      <c r="B76" s="4" t="s">
        <v>20</v>
      </c>
      <c r="C76" s="4" t="s">
        <v>12</v>
      </c>
      <c r="D76" s="28">
        <v>43.4</v>
      </c>
      <c r="E76" s="27">
        <v>38</v>
      </c>
      <c r="F76" s="27">
        <v>39.799999999999997</v>
      </c>
      <c r="G76" s="27">
        <v>34.200000000000003</v>
      </c>
      <c r="H76" s="27">
        <v>35.4</v>
      </c>
      <c r="I76" s="27">
        <v>28.4</v>
      </c>
      <c r="J76" s="27">
        <v>31</v>
      </c>
      <c r="K76" s="28">
        <v>25.4</v>
      </c>
    </row>
    <row r="77" spans="1:11" ht="15" customHeight="1" x14ac:dyDescent="0.25">
      <c r="A77" t="s">
        <v>73</v>
      </c>
      <c r="B77" s="4" t="s">
        <v>20</v>
      </c>
      <c r="C77" s="4" t="s">
        <v>13</v>
      </c>
      <c r="D77" s="28">
        <v>45.57</v>
      </c>
      <c r="E77" s="27">
        <v>39.9</v>
      </c>
      <c r="F77" s="27">
        <v>41.79</v>
      </c>
      <c r="G77" s="27">
        <v>35.909999999999997</v>
      </c>
      <c r="H77" s="27">
        <v>37.17</v>
      </c>
      <c r="I77" s="27">
        <v>29.82</v>
      </c>
      <c r="J77" s="27">
        <v>32.549999999999997</v>
      </c>
      <c r="K77" s="28">
        <v>26.67</v>
      </c>
    </row>
    <row r="78" spans="1:11" ht="15" customHeight="1" x14ac:dyDescent="0.25">
      <c r="A78" t="s">
        <v>73</v>
      </c>
      <c r="B78" s="4" t="s">
        <v>20</v>
      </c>
      <c r="C78" s="4" t="s">
        <v>14</v>
      </c>
      <c r="D78" s="28">
        <v>46.98</v>
      </c>
      <c r="E78" s="27">
        <v>41.76</v>
      </c>
      <c r="F78" s="27">
        <v>42.84</v>
      </c>
      <c r="G78" s="27">
        <v>37.26</v>
      </c>
      <c r="H78" s="27">
        <v>38.159999999999997</v>
      </c>
      <c r="I78" s="27">
        <v>31.14</v>
      </c>
      <c r="J78" s="27">
        <v>33.840000000000003</v>
      </c>
      <c r="K78" s="28">
        <v>28.26</v>
      </c>
    </row>
    <row r="79" spans="1:11" ht="15" customHeight="1" x14ac:dyDescent="0.25">
      <c r="A79" t="s">
        <v>73</v>
      </c>
      <c r="B79" s="4" t="s">
        <v>20</v>
      </c>
      <c r="C79" s="4" t="s">
        <v>15</v>
      </c>
      <c r="D79" s="28">
        <v>52.2</v>
      </c>
      <c r="E79" s="27">
        <v>46.4</v>
      </c>
      <c r="F79" s="27">
        <v>47.6</v>
      </c>
      <c r="G79" s="27">
        <v>41.4</v>
      </c>
      <c r="H79" s="27">
        <v>42.4</v>
      </c>
      <c r="I79" s="27">
        <v>34.6</v>
      </c>
      <c r="J79" s="27">
        <v>37.6</v>
      </c>
      <c r="K79" s="28">
        <v>31.4</v>
      </c>
    </row>
    <row r="80" spans="1:11" ht="16.05" customHeight="1" x14ac:dyDescent="0.25">
      <c r="A80" t="s">
        <v>73</v>
      </c>
      <c r="B80" s="4" t="s">
        <v>20</v>
      </c>
      <c r="C80" s="4" t="s">
        <v>16</v>
      </c>
      <c r="D80" s="31" t="s">
        <v>17</v>
      </c>
      <c r="E80" s="30" t="s">
        <v>17</v>
      </c>
      <c r="F80" s="30" t="s">
        <v>17</v>
      </c>
      <c r="G80" s="30" t="s">
        <v>17</v>
      </c>
      <c r="H80" s="27">
        <v>37.17</v>
      </c>
      <c r="I80" s="27">
        <v>29.82</v>
      </c>
      <c r="J80" s="30" t="s">
        <v>17</v>
      </c>
      <c r="K80" s="31" t="s">
        <v>17</v>
      </c>
    </row>
    <row r="81" spans="1:11" ht="16.2" customHeight="1" x14ac:dyDescent="0.25">
      <c r="A81" t="s">
        <v>73</v>
      </c>
      <c r="B81" s="4" t="s">
        <v>21</v>
      </c>
      <c r="C81" s="4" t="s">
        <v>22</v>
      </c>
      <c r="D81" s="28">
        <v>14.44</v>
      </c>
      <c r="E81" s="27">
        <v>14.25</v>
      </c>
      <c r="F81" s="27">
        <v>14.88</v>
      </c>
      <c r="G81" s="27">
        <v>13</v>
      </c>
      <c r="H81" s="27">
        <v>12.76</v>
      </c>
      <c r="I81" s="27">
        <v>9.31</v>
      </c>
      <c r="J81" s="27">
        <v>12</v>
      </c>
      <c r="K81" s="28">
        <v>6.08</v>
      </c>
    </row>
    <row r="82" spans="1:11" ht="15" customHeight="1" x14ac:dyDescent="0.25">
      <c r="A82" t="s">
        <v>74</v>
      </c>
      <c r="B82" s="4" t="s">
        <v>11</v>
      </c>
      <c r="C82" s="4" t="s">
        <v>12</v>
      </c>
      <c r="D82" s="28">
        <v>29.8</v>
      </c>
      <c r="E82" s="27">
        <v>26.8</v>
      </c>
      <c r="F82" s="27">
        <v>27</v>
      </c>
      <c r="G82" s="27">
        <v>24</v>
      </c>
      <c r="H82" s="27">
        <v>24.6</v>
      </c>
      <c r="I82" s="27">
        <v>19.2</v>
      </c>
      <c r="J82" s="27">
        <v>23.2</v>
      </c>
      <c r="K82" s="28">
        <v>17.8</v>
      </c>
    </row>
    <row r="83" spans="1:11" ht="15" customHeight="1" x14ac:dyDescent="0.25">
      <c r="A83" t="s">
        <v>74</v>
      </c>
      <c r="B83" s="4" t="s">
        <v>11</v>
      </c>
      <c r="C83" s="4" t="s">
        <v>13</v>
      </c>
      <c r="D83" s="28">
        <v>31.29</v>
      </c>
      <c r="E83" s="27">
        <v>28.14</v>
      </c>
      <c r="F83" s="27">
        <v>28.35</v>
      </c>
      <c r="G83" s="27">
        <v>25.2</v>
      </c>
      <c r="H83" s="27">
        <v>25.83</v>
      </c>
      <c r="I83" s="27">
        <v>20.16</v>
      </c>
      <c r="J83" s="27">
        <v>24.36</v>
      </c>
      <c r="K83" s="28">
        <v>18.690000000000001</v>
      </c>
    </row>
    <row r="84" spans="1:11" ht="15" customHeight="1" x14ac:dyDescent="0.25">
      <c r="A84" t="s">
        <v>74</v>
      </c>
      <c r="B84" s="4" t="s">
        <v>11</v>
      </c>
      <c r="C84" s="4" t="s">
        <v>14</v>
      </c>
      <c r="D84" s="28">
        <v>31.92</v>
      </c>
      <c r="E84" s="27">
        <v>28.71</v>
      </c>
      <c r="F84" s="27">
        <v>28.92</v>
      </c>
      <c r="G84" s="27">
        <v>25.71</v>
      </c>
      <c r="H84" s="27">
        <v>26.35</v>
      </c>
      <c r="I84" s="27">
        <v>20.7</v>
      </c>
      <c r="J84" s="27">
        <v>24.85</v>
      </c>
      <c r="K84" s="28">
        <v>19.260000000000002</v>
      </c>
    </row>
    <row r="85" spans="1:11" ht="15" customHeight="1" x14ac:dyDescent="0.25">
      <c r="A85" t="s">
        <v>74</v>
      </c>
      <c r="B85" s="4" t="s">
        <v>11</v>
      </c>
      <c r="C85" s="4" t="s">
        <v>15</v>
      </c>
      <c r="D85" s="28">
        <v>35</v>
      </c>
      <c r="E85" s="27">
        <v>31.8</v>
      </c>
      <c r="F85" s="27">
        <v>31.6</v>
      </c>
      <c r="G85" s="27">
        <v>28.4</v>
      </c>
      <c r="H85" s="27">
        <v>28.6</v>
      </c>
      <c r="I85" s="27">
        <v>23</v>
      </c>
      <c r="J85" s="27">
        <v>27.2</v>
      </c>
      <c r="K85" s="28">
        <v>21.4</v>
      </c>
    </row>
    <row r="86" spans="1:11" ht="16.05" customHeight="1" x14ac:dyDescent="0.25">
      <c r="A86" t="s">
        <v>74</v>
      </c>
      <c r="B86" s="4" t="s">
        <v>11</v>
      </c>
      <c r="C86" s="4" t="s">
        <v>16</v>
      </c>
      <c r="D86" s="31" t="s">
        <v>17</v>
      </c>
      <c r="E86" s="30" t="s">
        <v>17</v>
      </c>
      <c r="F86" s="30" t="s">
        <v>17</v>
      </c>
      <c r="G86" s="30" t="s">
        <v>17</v>
      </c>
      <c r="H86" s="27">
        <v>25.83</v>
      </c>
      <c r="I86" s="27">
        <v>20.16</v>
      </c>
      <c r="J86" s="27">
        <v>23.2</v>
      </c>
      <c r="K86" s="28">
        <v>17.8</v>
      </c>
    </row>
    <row r="87" spans="1:11" ht="15" customHeight="1" x14ac:dyDescent="0.25">
      <c r="A87" t="s">
        <v>74</v>
      </c>
      <c r="B87" s="4" t="s">
        <v>18</v>
      </c>
      <c r="C87" s="4" t="s">
        <v>12</v>
      </c>
      <c r="D87" s="28">
        <v>26.6</v>
      </c>
      <c r="E87" s="27">
        <v>24</v>
      </c>
      <c r="F87" s="27">
        <v>24.6</v>
      </c>
      <c r="G87" s="27">
        <v>22</v>
      </c>
      <c r="H87" s="27">
        <v>22.8</v>
      </c>
      <c r="I87" s="27">
        <v>19</v>
      </c>
      <c r="J87" s="27">
        <v>20.6</v>
      </c>
      <c r="K87" s="28">
        <v>17.8</v>
      </c>
    </row>
    <row r="88" spans="1:11" ht="15" customHeight="1" x14ac:dyDescent="0.25">
      <c r="A88" t="s">
        <v>74</v>
      </c>
      <c r="B88" s="4" t="s">
        <v>18</v>
      </c>
      <c r="C88" s="4" t="s">
        <v>13</v>
      </c>
      <c r="D88" s="28">
        <v>27.93</v>
      </c>
      <c r="E88" s="27">
        <v>25.2</v>
      </c>
      <c r="F88" s="27">
        <v>25.83</v>
      </c>
      <c r="G88" s="27">
        <v>23.1</v>
      </c>
      <c r="H88" s="27">
        <v>23.94</v>
      </c>
      <c r="I88" s="27">
        <v>19.95</v>
      </c>
      <c r="J88" s="27">
        <v>21.63</v>
      </c>
      <c r="K88" s="28">
        <v>18.690000000000001</v>
      </c>
    </row>
    <row r="89" spans="1:11" ht="15" customHeight="1" x14ac:dyDescent="0.25">
      <c r="A89" t="s">
        <v>74</v>
      </c>
      <c r="B89" s="4" t="s">
        <v>18</v>
      </c>
      <c r="C89" s="4" t="s">
        <v>14</v>
      </c>
      <c r="D89" s="28">
        <v>28.49</v>
      </c>
      <c r="E89" s="27">
        <v>25.92</v>
      </c>
      <c r="F89" s="27">
        <v>26.35</v>
      </c>
      <c r="G89" s="27">
        <v>23.58</v>
      </c>
      <c r="H89" s="27">
        <v>24.42</v>
      </c>
      <c r="I89" s="27">
        <v>20.52</v>
      </c>
      <c r="J89" s="27">
        <v>22.07</v>
      </c>
      <c r="K89" s="28">
        <v>19.260000000000002</v>
      </c>
    </row>
    <row r="90" spans="1:11" ht="15" customHeight="1" x14ac:dyDescent="0.25">
      <c r="A90" t="s">
        <v>74</v>
      </c>
      <c r="B90" s="4" t="s">
        <v>18</v>
      </c>
      <c r="C90" s="4" t="s">
        <v>15</v>
      </c>
      <c r="D90" s="28">
        <v>31.6</v>
      </c>
      <c r="E90" s="27">
        <v>28.8</v>
      </c>
      <c r="F90" s="27">
        <v>29</v>
      </c>
      <c r="G90" s="27">
        <v>26.2</v>
      </c>
      <c r="H90" s="27">
        <v>26.8</v>
      </c>
      <c r="I90" s="27">
        <v>22.8</v>
      </c>
      <c r="J90" s="27">
        <v>24.4</v>
      </c>
      <c r="K90" s="28">
        <v>21.4</v>
      </c>
    </row>
    <row r="91" spans="1:11" ht="16.05" customHeight="1" x14ac:dyDescent="0.25">
      <c r="A91" t="s">
        <v>74</v>
      </c>
      <c r="B91" s="4" t="s">
        <v>18</v>
      </c>
      <c r="C91" s="4" t="s">
        <v>16</v>
      </c>
      <c r="D91" s="31" t="s">
        <v>17</v>
      </c>
      <c r="E91" s="30" t="s">
        <v>17</v>
      </c>
      <c r="F91" s="30" t="s">
        <v>17</v>
      </c>
      <c r="G91" s="30" t="s">
        <v>17</v>
      </c>
      <c r="H91" s="27">
        <v>23.94</v>
      </c>
      <c r="I91" s="27">
        <v>19.95</v>
      </c>
      <c r="J91" s="30" t="s">
        <v>17</v>
      </c>
      <c r="K91" s="31" t="s">
        <v>17</v>
      </c>
    </row>
    <row r="92" spans="1:11" ht="15" customHeight="1" x14ac:dyDescent="0.25">
      <c r="A92" t="s">
        <v>74</v>
      </c>
      <c r="B92" s="4" t="s">
        <v>20</v>
      </c>
      <c r="C92" s="4" t="s">
        <v>12</v>
      </c>
      <c r="D92" s="28">
        <v>25.4</v>
      </c>
      <c r="E92" s="27">
        <v>22.4</v>
      </c>
      <c r="F92" s="27">
        <v>23.4</v>
      </c>
      <c r="G92" s="27">
        <v>20.2</v>
      </c>
      <c r="H92" s="27">
        <v>21</v>
      </c>
      <c r="I92" s="27">
        <v>17</v>
      </c>
      <c r="J92" s="27">
        <v>18.600000000000001</v>
      </c>
      <c r="K92" s="28">
        <v>15.4</v>
      </c>
    </row>
    <row r="93" spans="1:11" ht="15" customHeight="1" x14ac:dyDescent="0.25">
      <c r="A93" t="s">
        <v>74</v>
      </c>
      <c r="B93" s="4" t="s">
        <v>20</v>
      </c>
      <c r="C93" s="4" t="s">
        <v>13</v>
      </c>
      <c r="D93" s="28">
        <v>26.67</v>
      </c>
      <c r="E93" s="27">
        <v>23.52</v>
      </c>
      <c r="F93" s="27">
        <v>24.57</v>
      </c>
      <c r="G93" s="27">
        <v>21.21</v>
      </c>
      <c r="H93" s="27">
        <v>22.05</v>
      </c>
      <c r="I93" s="27">
        <v>17.850000000000001</v>
      </c>
      <c r="J93" s="27">
        <v>19.53</v>
      </c>
      <c r="K93" s="28">
        <v>16.170000000000002</v>
      </c>
    </row>
    <row r="94" spans="1:11" ht="15" customHeight="1" x14ac:dyDescent="0.25">
      <c r="A94" t="s">
        <v>74</v>
      </c>
      <c r="B94" s="4" t="s">
        <v>20</v>
      </c>
      <c r="C94" s="4" t="s">
        <v>14</v>
      </c>
      <c r="D94" s="28">
        <v>27.36</v>
      </c>
      <c r="E94" s="27">
        <v>24.48</v>
      </c>
      <c r="F94" s="27">
        <v>25.07</v>
      </c>
      <c r="G94" s="27">
        <v>21.96</v>
      </c>
      <c r="H94" s="27">
        <v>22.5</v>
      </c>
      <c r="I94" s="27">
        <v>18.54</v>
      </c>
      <c r="J94" s="27">
        <v>19.98</v>
      </c>
      <c r="K94" s="28">
        <v>16.920000000000002</v>
      </c>
    </row>
    <row r="95" spans="1:11" ht="15" customHeight="1" x14ac:dyDescent="0.25">
      <c r="A95" t="s">
        <v>74</v>
      </c>
      <c r="B95" s="4" t="s">
        <v>20</v>
      </c>
      <c r="C95" s="4" t="s">
        <v>15</v>
      </c>
      <c r="D95" s="28">
        <v>30.4</v>
      </c>
      <c r="E95" s="27">
        <v>27.2</v>
      </c>
      <c r="F95" s="27">
        <v>27.8</v>
      </c>
      <c r="G95" s="27">
        <v>24.4</v>
      </c>
      <c r="H95" s="27">
        <v>24.8</v>
      </c>
      <c r="I95" s="27">
        <v>20.6</v>
      </c>
      <c r="J95" s="27">
        <v>22.2</v>
      </c>
      <c r="K95" s="28">
        <v>18.8</v>
      </c>
    </row>
    <row r="96" spans="1:11" ht="16.05" customHeight="1" x14ac:dyDescent="0.25">
      <c r="A96" t="s">
        <v>74</v>
      </c>
      <c r="B96" s="4" t="s">
        <v>20</v>
      </c>
      <c r="C96" s="4" t="s">
        <v>16</v>
      </c>
      <c r="D96" s="31" t="s">
        <v>17</v>
      </c>
      <c r="E96" s="30" t="s">
        <v>17</v>
      </c>
      <c r="F96" s="30" t="s">
        <v>17</v>
      </c>
      <c r="G96" s="30" t="s">
        <v>17</v>
      </c>
      <c r="H96" s="27">
        <v>22.05</v>
      </c>
      <c r="I96" s="27">
        <v>17.850000000000001</v>
      </c>
      <c r="J96" s="30" t="s">
        <v>17</v>
      </c>
      <c r="K96" s="31" t="s">
        <v>17</v>
      </c>
    </row>
    <row r="97" spans="1:11" ht="16.2" customHeight="1" x14ac:dyDescent="0.25">
      <c r="A97" t="s">
        <v>74</v>
      </c>
      <c r="B97" s="4" t="s">
        <v>21</v>
      </c>
      <c r="C97" s="4" t="s">
        <v>22</v>
      </c>
      <c r="D97" s="28">
        <v>11.47</v>
      </c>
      <c r="E97" s="27">
        <v>10.15</v>
      </c>
      <c r="F97" s="27">
        <v>11.47</v>
      </c>
      <c r="G97" s="27">
        <v>9.3699999999999992</v>
      </c>
      <c r="H97" s="27">
        <v>11.47</v>
      </c>
      <c r="I97" s="27">
        <v>8.6999999999999993</v>
      </c>
      <c r="J97" s="27">
        <v>11.47</v>
      </c>
      <c r="K97" s="28">
        <v>6.56</v>
      </c>
    </row>
    <row r="98" spans="1:11" ht="15" customHeight="1" x14ac:dyDescent="0.25">
      <c r="A98" t="s">
        <v>75</v>
      </c>
      <c r="B98" s="4" t="s">
        <v>11</v>
      </c>
      <c r="C98" s="4" t="s">
        <v>12</v>
      </c>
      <c r="D98" s="28">
        <v>35.799999999999997</v>
      </c>
      <c r="E98" s="27">
        <v>32</v>
      </c>
      <c r="F98" s="27">
        <v>32.200000000000003</v>
      </c>
      <c r="G98" s="27">
        <v>28.6</v>
      </c>
      <c r="H98" s="27">
        <v>29.2</v>
      </c>
      <c r="I98" s="27">
        <v>22.6</v>
      </c>
      <c r="J98" s="27">
        <v>27.6</v>
      </c>
      <c r="K98" s="28">
        <v>20.6</v>
      </c>
    </row>
    <row r="99" spans="1:11" ht="15" customHeight="1" x14ac:dyDescent="0.25">
      <c r="A99" t="s">
        <v>75</v>
      </c>
      <c r="B99" s="4" t="s">
        <v>11</v>
      </c>
      <c r="C99" s="4" t="s">
        <v>13</v>
      </c>
      <c r="D99" s="28">
        <v>37.590000000000003</v>
      </c>
      <c r="E99" s="27">
        <v>33.6</v>
      </c>
      <c r="F99" s="27">
        <v>33.81</v>
      </c>
      <c r="G99" s="27">
        <v>30.03</v>
      </c>
      <c r="H99" s="27">
        <v>30.66</v>
      </c>
      <c r="I99" s="27">
        <v>23.73</v>
      </c>
      <c r="J99" s="27">
        <v>28.98</v>
      </c>
      <c r="K99" s="28">
        <v>21.63</v>
      </c>
    </row>
    <row r="100" spans="1:11" ht="15" customHeight="1" x14ac:dyDescent="0.25">
      <c r="A100" t="s">
        <v>75</v>
      </c>
      <c r="B100" s="4" t="s">
        <v>11</v>
      </c>
      <c r="C100" s="4" t="s">
        <v>14</v>
      </c>
      <c r="D100" s="28">
        <v>38.35</v>
      </c>
      <c r="E100" s="27">
        <v>34.56</v>
      </c>
      <c r="F100" s="27">
        <v>34.49</v>
      </c>
      <c r="G100" s="27">
        <v>30.78</v>
      </c>
      <c r="H100" s="27">
        <v>31.28</v>
      </c>
      <c r="I100" s="27">
        <v>24.48</v>
      </c>
      <c r="J100" s="27">
        <v>29.56</v>
      </c>
      <c r="K100" s="28">
        <v>22.68</v>
      </c>
    </row>
    <row r="101" spans="1:11" ht="15" customHeight="1" x14ac:dyDescent="0.25">
      <c r="A101" t="s">
        <v>75</v>
      </c>
      <c r="B101" s="4" t="s">
        <v>11</v>
      </c>
      <c r="C101" s="4" t="s">
        <v>15</v>
      </c>
      <c r="D101" s="28">
        <v>42.6</v>
      </c>
      <c r="E101" s="27">
        <v>38.4</v>
      </c>
      <c r="F101" s="27">
        <v>38.200000000000003</v>
      </c>
      <c r="G101" s="27">
        <v>34.200000000000003</v>
      </c>
      <c r="H101" s="27">
        <v>34.4</v>
      </c>
      <c r="I101" s="27">
        <v>27.2</v>
      </c>
      <c r="J101" s="27">
        <v>32.6</v>
      </c>
      <c r="K101" s="28">
        <v>25.2</v>
      </c>
    </row>
    <row r="102" spans="1:11" ht="16.05" customHeight="1" x14ac:dyDescent="0.25">
      <c r="A102" t="s">
        <v>75</v>
      </c>
      <c r="B102" s="4" t="s">
        <v>11</v>
      </c>
      <c r="C102" s="4" t="s">
        <v>16</v>
      </c>
      <c r="D102" s="31" t="s">
        <v>17</v>
      </c>
      <c r="E102" s="30" t="s">
        <v>17</v>
      </c>
      <c r="F102" s="30" t="s">
        <v>17</v>
      </c>
      <c r="G102" s="30" t="s">
        <v>17</v>
      </c>
      <c r="H102" s="27">
        <v>30.66</v>
      </c>
      <c r="I102" s="27">
        <v>23.73</v>
      </c>
      <c r="J102" s="30" t="s">
        <v>17</v>
      </c>
      <c r="K102" s="31" t="s">
        <v>17</v>
      </c>
    </row>
    <row r="103" spans="1:11" ht="15" customHeight="1" x14ac:dyDescent="0.25">
      <c r="A103" t="s">
        <v>75</v>
      </c>
      <c r="B103" s="4" t="s">
        <v>18</v>
      </c>
      <c r="C103" s="4" t="s">
        <v>12</v>
      </c>
      <c r="D103" s="28">
        <v>31.8</v>
      </c>
      <c r="E103" s="27">
        <v>28.6</v>
      </c>
      <c r="F103" s="27">
        <v>29.2</v>
      </c>
      <c r="G103" s="27">
        <v>26</v>
      </c>
      <c r="H103" s="27">
        <v>27</v>
      </c>
      <c r="I103" s="27">
        <v>22.2</v>
      </c>
      <c r="J103" s="27">
        <v>24.2</v>
      </c>
      <c r="K103" s="28">
        <v>20.6</v>
      </c>
    </row>
    <row r="104" spans="1:11" ht="15" customHeight="1" x14ac:dyDescent="0.25">
      <c r="A104" t="s">
        <v>75</v>
      </c>
      <c r="B104" s="4" t="s">
        <v>18</v>
      </c>
      <c r="C104" s="4" t="s">
        <v>13</v>
      </c>
      <c r="D104" s="28">
        <v>33.39</v>
      </c>
      <c r="E104" s="27">
        <v>30.03</v>
      </c>
      <c r="F104" s="27">
        <v>30.66</v>
      </c>
      <c r="G104" s="27">
        <v>27.3</v>
      </c>
      <c r="H104" s="27">
        <v>28.35</v>
      </c>
      <c r="I104" s="27">
        <v>23.31</v>
      </c>
      <c r="J104" s="27">
        <v>25.41</v>
      </c>
      <c r="K104" s="28">
        <v>21.63</v>
      </c>
    </row>
    <row r="105" spans="1:11" ht="15" customHeight="1" x14ac:dyDescent="0.25">
      <c r="A105" t="s">
        <v>75</v>
      </c>
      <c r="B105" s="4" t="s">
        <v>18</v>
      </c>
      <c r="C105" s="4" t="s">
        <v>14</v>
      </c>
      <c r="D105" s="28">
        <v>34.380000000000003</v>
      </c>
      <c r="E105" s="27">
        <v>31.14</v>
      </c>
      <c r="F105" s="27">
        <v>31.32</v>
      </c>
      <c r="G105" s="27">
        <v>28.08</v>
      </c>
      <c r="H105" s="27">
        <v>28.92</v>
      </c>
      <c r="I105" s="27">
        <v>24.3</v>
      </c>
      <c r="J105" s="27">
        <v>26.1</v>
      </c>
      <c r="K105" s="28">
        <v>22.68</v>
      </c>
    </row>
    <row r="106" spans="1:11" ht="15" customHeight="1" x14ac:dyDescent="0.25">
      <c r="A106" t="s">
        <v>75</v>
      </c>
      <c r="B106" s="4" t="s">
        <v>18</v>
      </c>
      <c r="C106" s="4" t="s">
        <v>15</v>
      </c>
      <c r="D106" s="28">
        <v>38.200000000000003</v>
      </c>
      <c r="E106" s="27">
        <v>34.6</v>
      </c>
      <c r="F106" s="27">
        <v>34.799999999999997</v>
      </c>
      <c r="G106" s="27">
        <v>31.2</v>
      </c>
      <c r="H106" s="27">
        <v>32</v>
      </c>
      <c r="I106" s="27">
        <v>27</v>
      </c>
      <c r="J106" s="27">
        <v>29</v>
      </c>
      <c r="K106" s="28">
        <v>25.2</v>
      </c>
    </row>
    <row r="107" spans="1:11" ht="16.05" customHeight="1" x14ac:dyDescent="0.25">
      <c r="A107" t="s">
        <v>75</v>
      </c>
      <c r="B107" s="4" t="s">
        <v>18</v>
      </c>
      <c r="C107" s="4" t="s">
        <v>16</v>
      </c>
      <c r="D107" s="31" t="s">
        <v>17</v>
      </c>
      <c r="E107" s="30" t="s">
        <v>17</v>
      </c>
      <c r="F107" s="30" t="s">
        <v>17</v>
      </c>
      <c r="G107" s="30" t="s">
        <v>17</v>
      </c>
      <c r="H107" s="27">
        <v>28.35</v>
      </c>
      <c r="I107" s="27">
        <v>23.31</v>
      </c>
      <c r="J107" s="30" t="s">
        <v>17</v>
      </c>
      <c r="K107" s="31" t="s">
        <v>17</v>
      </c>
    </row>
    <row r="108" spans="1:11" ht="15" customHeight="1" x14ac:dyDescent="0.25">
      <c r="A108" t="s">
        <v>75</v>
      </c>
      <c r="B108" s="4" t="s">
        <v>20</v>
      </c>
      <c r="C108" s="4" t="s">
        <v>12</v>
      </c>
      <c r="D108" s="28">
        <v>30.4</v>
      </c>
      <c r="E108" s="27">
        <v>26.6</v>
      </c>
      <c r="F108" s="27">
        <v>27.8</v>
      </c>
      <c r="G108" s="27">
        <v>23.8</v>
      </c>
      <c r="H108" s="27">
        <v>24.8</v>
      </c>
      <c r="I108" s="27">
        <v>19.8</v>
      </c>
      <c r="J108" s="27">
        <v>21.6</v>
      </c>
      <c r="K108" s="28">
        <v>17.8</v>
      </c>
    </row>
    <row r="109" spans="1:11" ht="15" customHeight="1" x14ac:dyDescent="0.25">
      <c r="A109" t="s">
        <v>75</v>
      </c>
      <c r="B109" s="4" t="s">
        <v>20</v>
      </c>
      <c r="C109" s="4" t="s">
        <v>13</v>
      </c>
      <c r="D109" s="28">
        <v>31.92</v>
      </c>
      <c r="E109" s="27">
        <v>27.93</v>
      </c>
      <c r="F109" s="27">
        <v>29.19</v>
      </c>
      <c r="G109" s="27">
        <v>24.99</v>
      </c>
      <c r="H109" s="27">
        <v>26.04</v>
      </c>
      <c r="I109" s="27">
        <v>20.79</v>
      </c>
      <c r="J109" s="27">
        <v>22.68</v>
      </c>
      <c r="K109" s="28">
        <v>18.690000000000001</v>
      </c>
    </row>
    <row r="110" spans="1:11" ht="15" customHeight="1" x14ac:dyDescent="0.25">
      <c r="A110" t="s">
        <v>75</v>
      </c>
      <c r="B110" s="4" t="s">
        <v>20</v>
      </c>
      <c r="C110" s="4" t="s">
        <v>14</v>
      </c>
      <c r="D110" s="28">
        <v>32.94</v>
      </c>
      <c r="E110" s="27">
        <v>29.16</v>
      </c>
      <c r="F110" s="27">
        <v>30.06</v>
      </c>
      <c r="G110" s="27">
        <v>26.1</v>
      </c>
      <c r="H110" s="27">
        <v>26.64</v>
      </c>
      <c r="I110" s="27">
        <v>21.78</v>
      </c>
      <c r="J110" s="27">
        <v>23.58</v>
      </c>
      <c r="K110" s="28">
        <v>19.8</v>
      </c>
    </row>
    <row r="111" spans="1:11" ht="15" customHeight="1" x14ac:dyDescent="0.25">
      <c r="A111" t="s">
        <v>75</v>
      </c>
      <c r="B111" s="4" t="s">
        <v>20</v>
      </c>
      <c r="C111" s="4" t="s">
        <v>15</v>
      </c>
      <c r="D111" s="28">
        <v>36.6</v>
      </c>
      <c r="E111" s="27">
        <v>32.4</v>
      </c>
      <c r="F111" s="27">
        <v>33.4</v>
      </c>
      <c r="G111" s="27">
        <v>29</v>
      </c>
      <c r="H111" s="27">
        <v>29.6</v>
      </c>
      <c r="I111" s="27">
        <v>24.2</v>
      </c>
      <c r="J111" s="27">
        <v>26.2</v>
      </c>
      <c r="K111" s="28">
        <v>22</v>
      </c>
    </row>
    <row r="112" spans="1:11" ht="16.05" customHeight="1" x14ac:dyDescent="0.25">
      <c r="A112" t="s">
        <v>75</v>
      </c>
      <c r="B112" s="4" t="s">
        <v>20</v>
      </c>
      <c r="C112" s="4" t="s">
        <v>16</v>
      </c>
      <c r="D112" s="31" t="s">
        <v>17</v>
      </c>
      <c r="E112" s="30" t="s">
        <v>17</v>
      </c>
      <c r="F112" s="30" t="s">
        <v>17</v>
      </c>
      <c r="G112" s="30" t="s">
        <v>17</v>
      </c>
      <c r="H112" s="27">
        <v>26.04</v>
      </c>
      <c r="I112" s="27">
        <v>20.79</v>
      </c>
      <c r="J112" s="30" t="s">
        <v>17</v>
      </c>
      <c r="K112" s="31" t="s">
        <v>17</v>
      </c>
    </row>
    <row r="113" spans="1:11" ht="16.2" customHeight="1" x14ac:dyDescent="0.25">
      <c r="A113" t="s">
        <v>75</v>
      </c>
      <c r="B113" s="4" t="s">
        <v>21</v>
      </c>
      <c r="C113" s="4" t="s">
        <v>22</v>
      </c>
      <c r="D113" s="28">
        <v>11.51</v>
      </c>
      <c r="E113" s="27">
        <v>11.51</v>
      </c>
      <c r="F113" s="27">
        <v>10.47</v>
      </c>
      <c r="G113" s="27">
        <v>10.47</v>
      </c>
      <c r="H113" s="27">
        <v>10.47</v>
      </c>
      <c r="I113" s="27">
        <v>7.56</v>
      </c>
      <c r="J113" s="27">
        <v>10.47</v>
      </c>
      <c r="K113" s="28">
        <v>6.54</v>
      </c>
    </row>
    <row r="114" spans="1:11" ht="15" customHeight="1" x14ac:dyDescent="0.25">
      <c r="A114" t="s">
        <v>76</v>
      </c>
      <c r="B114" s="4" t="s">
        <v>11</v>
      </c>
      <c r="C114" s="4" t="s">
        <v>12</v>
      </c>
      <c r="D114" s="28">
        <v>27</v>
      </c>
      <c r="E114" s="27">
        <v>25.2</v>
      </c>
      <c r="F114" s="27">
        <v>25</v>
      </c>
      <c r="G114" s="27">
        <v>23</v>
      </c>
      <c r="H114" s="27">
        <v>23.2</v>
      </c>
      <c r="I114" s="27">
        <v>19.600000000000001</v>
      </c>
      <c r="J114" s="27">
        <v>22.4</v>
      </c>
      <c r="K114" s="28">
        <v>18.399999999999999</v>
      </c>
    </row>
    <row r="115" spans="1:11" ht="15" customHeight="1" x14ac:dyDescent="0.25">
      <c r="A115" t="s">
        <v>76</v>
      </c>
      <c r="B115" s="4" t="s">
        <v>11</v>
      </c>
      <c r="C115" s="4" t="s">
        <v>13</v>
      </c>
      <c r="D115" s="28">
        <v>28.35</v>
      </c>
      <c r="E115" s="27">
        <v>26.46</v>
      </c>
      <c r="F115" s="27">
        <v>26.25</v>
      </c>
      <c r="G115" s="27">
        <v>24.15</v>
      </c>
      <c r="H115" s="27">
        <v>24.36</v>
      </c>
      <c r="I115" s="27">
        <v>20.58</v>
      </c>
      <c r="J115" s="27">
        <v>23.52</v>
      </c>
      <c r="K115" s="28">
        <v>19.32</v>
      </c>
    </row>
    <row r="116" spans="1:11" ht="15" customHeight="1" x14ac:dyDescent="0.25">
      <c r="A116" t="s">
        <v>76</v>
      </c>
      <c r="B116" s="4" t="s">
        <v>11</v>
      </c>
      <c r="C116" s="4" t="s">
        <v>14</v>
      </c>
      <c r="D116" s="28">
        <v>28.92</v>
      </c>
      <c r="E116" s="27">
        <v>26.99</v>
      </c>
      <c r="F116" s="27">
        <v>26.78</v>
      </c>
      <c r="G116" s="27">
        <v>24.64</v>
      </c>
      <c r="H116" s="27">
        <v>24.85</v>
      </c>
      <c r="I116" s="27">
        <v>21</v>
      </c>
      <c r="J116" s="27">
        <v>24</v>
      </c>
      <c r="K116" s="28">
        <v>19.71</v>
      </c>
    </row>
    <row r="117" spans="1:11" ht="15" customHeight="1" x14ac:dyDescent="0.25">
      <c r="A117" t="s">
        <v>76</v>
      </c>
      <c r="B117" s="4" t="s">
        <v>11</v>
      </c>
      <c r="C117" s="4" t="s">
        <v>15</v>
      </c>
      <c r="D117" s="28">
        <v>30.6</v>
      </c>
      <c r="E117" s="27">
        <v>28.4</v>
      </c>
      <c r="F117" s="27">
        <v>28.2</v>
      </c>
      <c r="G117" s="27">
        <v>26</v>
      </c>
      <c r="H117" s="27">
        <v>26.2</v>
      </c>
      <c r="I117" s="27">
        <v>22.2</v>
      </c>
      <c r="J117" s="27">
        <v>25.2</v>
      </c>
      <c r="K117" s="28">
        <v>21</v>
      </c>
    </row>
    <row r="118" spans="1:11" ht="16.05" customHeight="1" x14ac:dyDescent="0.25">
      <c r="A118" t="s">
        <v>76</v>
      </c>
      <c r="B118" s="4" t="s">
        <v>11</v>
      </c>
      <c r="C118" s="4" t="s">
        <v>16</v>
      </c>
      <c r="D118" s="31" t="s">
        <v>17</v>
      </c>
      <c r="E118" s="30" t="s">
        <v>17</v>
      </c>
      <c r="F118" s="30" t="s">
        <v>17</v>
      </c>
      <c r="G118" s="30" t="s">
        <v>17</v>
      </c>
      <c r="H118" s="27">
        <v>24.36</v>
      </c>
      <c r="I118" s="27">
        <v>20.58</v>
      </c>
      <c r="J118" s="30" t="s">
        <v>17</v>
      </c>
      <c r="K118" s="31" t="s">
        <v>17</v>
      </c>
    </row>
    <row r="119" spans="1:11" ht="15" customHeight="1" x14ac:dyDescent="0.25">
      <c r="A119" t="s">
        <v>76</v>
      </c>
      <c r="B119" s="4" t="s">
        <v>18</v>
      </c>
      <c r="C119" s="4" t="s">
        <v>12</v>
      </c>
      <c r="D119" s="28">
        <v>25.2</v>
      </c>
      <c r="E119" s="27">
        <v>25.2</v>
      </c>
      <c r="F119" s="27">
        <v>23.2</v>
      </c>
      <c r="G119" s="27">
        <v>21.4</v>
      </c>
      <c r="H119" s="27">
        <v>22</v>
      </c>
      <c r="I119" s="27">
        <v>19.399999999999999</v>
      </c>
      <c r="J119" s="27">
        <v>20.399999999999999</v>
      </c>
      <c r="K119" s="28">
        <v>18.399999999999999</v>
      </c>
    </row>
    <row r="120" spans="1:11" ht="15" customHeight="1" x14ac:dyDescent="0.25">
      <c r="A120" t="s">
        <v>76</v>
      </c>
      <c r="B120" s="4" t="s">
        <v>18</v>
      </c>
      <c r="C120" s="4" t="s">
        <v>13</v>
      </c>
      <c r="D120" s="28">
        <v>26.46</v>
      </c>
      <c r="E120" s="27">
        <v>26.46</v>
      </c>
      <c r="F120" s="27">
        <v>24.36</v>
      </c>
      <c r="G120" s="27">
        <v>22.47</v>
      </c>
      <c r="H120" s="27">
        <v>23.1</v>
      </c>
      <c r="I120" s="27">
        <v>20.37</v>
      </c>
      <c r="J120" s="27">
        <v>21.42</v>
      </c>
      <c r="K120" s="28">
        <v>19.32</v>
      </c>
    </row>
    <row r="121" spans="1:11" ht="15" customHeight="1" x14ac:dyDescent="0.25">
      <c r="A121" t="s">
        <v>76</v>
      </c>
      <c r="B121" s="4" t="s">
        <v>18</v>
      </c>
      <c r="C121" s="4" t="s">
        <v>14</v>
      </c>
      <c r="D121" s="28">
        <v>26.99</v>
      </c>
      <c r="E121" s="27">
        <v>26.99</v>
      </c>
      <c r="F121" s="27">
        <v>24.85</v>
      </c>
      <c r="G121" s="27">
        <v>22.92</v>
      </c>
      <c r="H121" s="27">
        <v>23.57</v>
      </c>
      <c r="I121" s="27">
        <v>20.78</v>
      </c>
      <c r="J121" s="27">
        <v>21.85</v>
      </c>
      <c r="K121" s="28">
        <v>19.71</v>
      </c>
    </row>
    <row r="122" spans="1:11" ht="15" customHeight="1" x14ac:dyDescent="0.25">
      <c r="A122" t="s">
        <v>76</v>
      </c>
      <c r="B122" s="4" t="s">
        <v>18</v>
      </c>
      <c r="C122" s="4" t="s">
        <v>15</v>
      </c>
      <c r="D122" s="28">
        <v>28.4</v>
      </c>
      <c r="E122" s="27">
        <v>28.4</v>
      </c>
      <c r="F122" s="27">
        <v>26.4</v>
      </c>
      <c r="G122" s="27">
        <v>24.4</v>
      </c>
      <c r="H122" s="27">
        <v>25</v>
      </c>
      <c r="I122" s="27">
        <v>22</v>
      </c>
      <c r="J122" s="27">
        <v>23.2</v>
      </c>
      <c r="K122" s="28">
        <v>21</v>
      </c>
    </row>
    <row r="123" spans="1:11" ht="16.05" customHeight="1" x14ac:dyDescent="0.25">
      <c r="A123" t="s">
        <v>76</v>
      </c>
      <c r="B123" s="4" t="s">
        <v>18</v>
      </c>
      <c r="C123" s="4" t="s">
        <v>16</v>
      </c>
      <c r="D123" s="31" t="s">
        <v>17</v>
      </c>
      <c r="E123" s="30" t="s">
        <v>17</v>
      </c>
      <c r="F123" s="30" t="s">
        <v>17</v>
      </c>
      <c r="G123" s="30" t="s">
        <v>17</v>
      </c>
      <c r="H123" s="27">
        <v>23.1</v>
      </c>
      <c r="I123" s="27">
        <v>20.37</v>
      </c>
      <c r="J123" s="30" t="s">
        <v>17</v>
      </c>
      <c r="K123" s="31" t="s">
        <v>17</v>
      </c>
    </row>
    <row r="124" spans="1:11" ht="15" customHeight="1" x14ac:dyDescent="0.25">
      <c r="A124" t="s">
        <v>76</v>
      </c>
      <c r="B124" s="4" t="s">
        <v>20</v>
      </c>
      <c r="C124" s="4" t="s">
        <v>12</v>
      </c>
      <c r="D124" s="28">
        <v>25.2</v>
      </c>
      <c r="E124" s="27">
        <v>25.2</v>
      </c>
      <c r="F124" s="27">
        <v>22.6</v>
      </c>
      <c r="G124" s="27">
        <v>20.2</v>
      </c>
      <c r="H124" s="27">
        <v>20.8</v>
      </c>
      <c r="I124" s="27">
        <v>17.8</v>
      </c>
      <c r="J124" s="27">
        <v>19</v>
      </c>
      <c r="K124" s="28">
        <v>16.600000000000001</v>
      </c>
    </row>
    <row r="125" spans="1:11" ht="15" customHeight="1" x14ac:dyDescent="0.25">
      <c r="A125" t="s">
        <v>76</v>
      </c>
      <c r="B125" s="4" t="s">
        <v>20</v>
      </c>
      <c r="C125" s="4" t="s">
        <v>13</v>
      </c>
      <c r="D125" s="28">
        <v>26.46</v>
      </c>
      <c r="E125" s="27">
        <v>26.46</v>
      </c>
      <c r="F125" s="27">
        <v>23.73</v>
      </c>
      <c r="G125" s="27">
        <v>21.21</v>
      </c>
      <c r="H125" s="27">
        <v>21.84</v>
      </c>
      <c r="I125" s="27">
        <v>18.690000000000001</v>
      </c>
      <c r="J125" s="27">
        <v>19.95</v>
      </c>
      <c r="K125" s="28">
        <v>17.43</v>
      </c>
    </row>
    <row r="126" spans="1:11" ht="15" customHeight="1" x14ac:dyDescent="0.25">
      <c r="A126" t="s">
        <v>76</v>
      </c>
      <c r="B126" s="4" t="s">
        <v>20</v>
      </c>
      <c r="C126" s="4" t="s">
        <v>14</v>
      </c>
      <c r="D126" s="28">
        <v>26.99</v>
      </c>
      <c r="E126" s="27">
        <v>26.99</v>
      </c>
      <c r="F126" s="27">
        <v>24.21</v>
      </c>
      <c r="G126" s="27">
        <v>21.64</v>
      </c>
      <c r="H126" s="27">
        <v>22.28</v>
      </c>
      <c r="I126" s="27">
        <v>19.07</v>
      </c>
      <c r="J126" s="27">
        <v>20.350000000000001</v>
      </c>
      <c r="K126" s="28">
        <v>17.78</v>
      </c>
    </row>
    <row r="127" spans="1:11" ht="15" customHeight="1" x14ac:dyDescent="0.25">
      <c r="A127" t="s">
        <v>76</v>
      </c>
      <c r="B127" s="4" t="s">
        <v>20</v>
      </c>
      <c r="C127" s="4" t="s">
        <v>15</v>
      </c>
      <c r="D127" s="28">
        <v>28.4</v>
      </c>
      <c r="E127" s="27">
        <v>28.4</v>
      </c>
      <c r="F127" s="27">
        <v>25.6</v>
      </c>
      <c r="G127" s="27">
        <v>23.2</v>
      </c>
      <c r="H127" s="27">
        <v>23.6</v>
      </c>
      <c r="I127" s="27">
        <v>20.399999999999999</v>
      </c>
      <c r="J127" s="27">
        <v>21.6</v>
      </c>
      <c r="K127" s="28">
        <v>19.2</v>
      </c>
    </row>
    <row r="128" spans="1:11" ht="16.05" customHeight="1" x14ac:dyDescent="0.25">
      <c r="A128" t="s">
        <v>76</v>
      </c>
      <c r="B128" s="4" t="s">
        <v>20</v>
      </c>
      <c r="C128" s="4" t="s">
        <v>16</v>
      </c>
      <c r="D128" s="31" t="s">
        <v>17</v>
      </c>
      <c r="E128" s="30" t="s">
        <v>17</v>
      </c>
      <c r="F128" s="30" t="s">
        <v>17</v>
      </c>
      <c r="G128" s="30" t="s">
        <v>17</v>
      </c>
      <c r="H128" s="27">
        <v>21.84</v>
      </c>
      <c r="I128" s="27">
        <v>18.690000000000001</v>
      </c>
      <c r="J128" s="30" t="s">
        <v>17</v>
      </c>
      <c r="K128" s="31" t="s">
        <v>17</v>
      </c>
    </row>
    <row r="129" spans="1:11" ht="16.2" customHeight="1" x14ac:dyDescent="0.25">
      <c r="A129" t="s">
        <v>76</v>
      </c>
      <c r="B129" s="4" t="s">
        <v>21</v>
      </c>
      <c r="C129" s="4" t="s">
        <v>22</v>
      </c>
      <c r="D129" s="28">
        <v>12.75</v>
      </c>
      <c r="E129" s="27">
        <v>12.75</v>
      </c>
      <c r="F129" s="27">
        <v>9.2100000000000009</v>
      </c>
      <c r="G129" s="27">
        <v>8.06</v>
      </c>
      <c r="H129" s="27">
        <v>9.2100000000000009</v>
      </c>
      <c r="I129" s="27">
        <v>6.44</v>
      </c>
      <c r="J129" s="27">
        <v>8.2799999999999994</v>
      </c>
      <c r="K129" s="28">
        <v>5.53</v>
      </c>
    </row>
    <row r="130" spans="1:11" ht="15" customHeight="1" x14ac:dyDescent="0.25">
      <c r="A130" t="s">
        <v>77</v>
      </c>
      <c r="B130" s="4" t="s">
        <v>11</v>
      </c>
      <c r="C130" s="4" t="s">
        <v>12</v>
      </c>
      <c r="D130" s="28">
        <v>43</v>
      </c>
      <c r="E130" s="27">
        <v>37.6</v>
      </c>
      <c r="F130" s="27">
        <v>38</v>
      </c>
      <c r="G130" s="27">
        <v>33</v>
      </c>
      <c r="H130" s="27">
        <v>33.799999999999997</v>
      </c>
      <c r="I130" s="27">
        <v>24.8</v>
      </c>
      <c r="J130" s="27">
        <v>31.4</v>
      </c>
      <c r="K130" s="28">
        <v>22.2</v>
      </c>
    </row>
    <row r="131" spans="1:11" ht="15" customHeight="1" x14ac:dyDescent="0.25">
      <c r="A131" t="s">
        <v>77</v>
      </c>
      <c r="B131" s="4" t="s">
        <v>11</v>
      </c>
      <c r="C131" s="4" t="s">
        <v>13</v>
      </c>
      <c r="D131" s="28">
        <v>45.15</v>
      </c>
      <c r="E131" s="27">
        <v>39.479999999999997</v>
      </c>
      <c r="F131" s="27">
        <v>39.9</v>
      </c>
      <c r="G131" s="27">
        <v>34.65</v>
      </c>
      <c r="H131" s="27">
        <v>35.49</v>
      </c>
      <c r="I131" s="27">
        <v>26.04</v>
      </c>
      <c r="J131" s="27">
        <v>32.97</v>
      </c>
      <c r="K131" s="28">
        <v>23.31</v>
      </c>
    </row>
    <row r="132" spans="1:11" ht="15" customHeight="1" x14ac:dyDescent="0.25">
      <c r="A132" t="s">
        <v>77</v>
      </c>
      <c r="B132" s="4" t="s">
        <v>11</v>
      </c>
      <c r="C132" s="4" t="s">
        <v>14</v>
      </c>
      <c r="D132" s="28">
        <v>47.16</v>
      </c>
      <c r="E132" s="27">
        <v>41.94</v>
      </c>
      <c r="F132" s="27">
        <v>41.58</v>
      </c>
      <c r="G132" s="27">
        <v>36.54</v>
      </c>
      <c r="H132" s="27">
        <v>36.9</v>
      </c>
      <c r="I132" s="27">
        <v>28.08</v>
      </c>
      <c r="J132" s="27">
        <v>34.74</v>
      </c>
      <c r="K132" s="28">
        <v>25.38</v>
      </c>
    </row>
    <row r="133" spans="1:11" ht="15" customHeight="1" x14ac:dyDescent="0.25">
      <c r="A133" t="s">
        <v>77</v>
      </c>
      <c r="B133" s="4" t="s">
        <v>11</v>
      </c>
      <c r="C133" s="4" t="s">
        <v>15</v>
      </c>
      <c r="D133" s="28">
        <v>52.4</v>
      </c>
      <c r="E133" s="27">
        <v>46.6</v>
      </c>
      <c r="F133" s="27">
        <v>46.2</v>
      </c>
      <c r="G133" s="27">
        <v>40.6</v>
      </c>
      <c r="H133" s="27">
        <v>41</v>
      </c>
      <c r="I133" s="27">
        <v>31.2</v>
      </c>
      <c r="J133" s="27">
        <v>38.6</v>
      </c>
      <c r="K133" s="28">
        <v>28.2</v>
      </c>
    </row>
    <row r="134" spans="1:11" ht="16.05" customHeight="1" x14ac:dyDescent="0.25">
      <c r="A134" t="s">
        <v>77</v>
      </c>
      <c r="B134" s="4" t="s">
        <v>11</v>
      </c>
      <c r="C134" s="4" t="s">
        <v>16</v>
      </c>
      <c r="D134" s="31" t="s">
        <v>17</v>
      </c>
      <c r="E134" s="30" t="s">
        <v>17</v>
      </c>
      <c r="F134" s="30" t="s">
        <v>17</v>
      </c>
      <c r="G134" s="30" t="s">
        <v>17</v>
      </c>
      <c r="H134" s="27">
        <v>35.49</v>
      </c>
      <c r="I134" s="27">
        <v>26.04</v>
      </c>
      <c r="J134" s="30" t="s">
        <v>17</v>
      </c>
      <c r="K134" s="31" t="s">
        <v>17</v>
      </c>
    </row>
    <row r="135" spans="1:11" ht="15" customHeight="1" x14ac:dyDescent="0.25">
      <c r="A135" t="s">
        <v>77</v>
      </c>
      <c r="B135" s="4" t="s">
        <v>18</v>
      </c>
      <c r="C135" s="4" t="s">
        <v>12</v>
      </c>
      <c r="D135" s="28">
        <v>37.200000000000003</v>
      </c>
      <c r="E135" s="27">
        <v>33</v>
      </c>
      <c r="F135" s="27">
        <v>33.799999999999997</v>
      </c>
      <c r="G135" s="27">
        <v>29.4</v>
      </c>
      <c r="H135" s="27">
        <v>30.8</v>
      </c>
      <c r="I135" s="27">
        <v>24.4</v>
      </c>
      <c r="J135" s="27">
        <v>27</v>
      </c>
      <c r="K135" s="28">
        <v>22.2</v>
      </c>
    </row>
    <row r="136" spans="1:11" ht="15" customHeight="1" x14ac:dyDescent="0.25">
      <c r="A136" t="s">
        <v>77</v>
      </c>
      <c r="B136" s="4" t="s">
        <v>18</v>
      </c>
      <c r="C136" s="4" t="s">
        <v>13</v>
      </c>
      <c r="D136" s="28">
        <v>39.06</v>
      </c>
      <c r="E136" s="27">
        <v>34.65</v>
      </c>
      <c r="F136" s="27">
        <v>35.49</v>
      </c>
      <c r="G136" s="27">
        <v>30.87</v>
      </c>
      <c r="H136" s="27">
        <v>32.340000000000003</v>
      </c>
      <c r="I136" s="27">
        <v>25.62</v>
      </c>
      <c r="J136" s="27">
        <v>28.35</v>
      </c>
      <c r="K136" s="28">
        <v>23.31</v>
      </c>
    </row>
    <row r="137" spans="1:11" ht="15" customHeight="1" x14ac:dyDescent="0.25">
      <c r="A137" t="s">
        <v>77</v>
      </c>
      <c r="B137" s="4" t="s">
        <v>18</v>
      </c>
      <c r="C137" s="4" t="s">
        <v>14</v>
      </c>
      <c r="D137" s="28">
        <v>41.58</v>
      </c>
      <c r="E137" s="27">
        <v>37.26</v>
      </c>
      <c r="F137" s="27">
        <v>37.26</v>
      </c>
      <c r="G137" s="27">
        <v>32.94</v>
      </c>
      <c r="H137" s="27">
        <v>34.020000000000003</v>
      </c>
      <c r="I137" s="27">
        <v>27.54</v>
      </c>
      <c r="J137" s="27">
        <v>30.24</v>
      </c>
      <c r="K137" s="28">
        <v>25.38</v>
      </c>
    </row>
    <row r="138" spans="1:11" ht="15" customHeight="1" x14ac:dyDescent="0.25">
      <c r="A138" t="s">
        <v>77</v>
      </c>
      <c r="B138" s="4" t="s">
        <v>18</v>
      </c>
      <c r="C138" s="4" t="s">
        <v>15</v>
      </c>
      <c r="D138" s="28">
        <v>46.2</v>
      </c>
      <c r="E138" s="27">
        <v>41.4</v>
      </c>
      <c r="F138" s="27">
        <v>41.4</v>
      </c>
      <c r="G138" s="27">
        <v>36.6</v>
      </c>
      <c r="H138" s="27">
        <v>37.799999999999997</v>
      </c>
      <c r="I138" s="27">
        <v>30.6</v>
      </c>
      <c r="J138" s="27">
        <v>33.6</v>
      </c>
      <c r="K138" s="28">
        <v>28.2</v>
      </c>
    </row>
    <row r="139" spans="1:11" ht="16.05" customHeight="1" x14ac:dyDescent="0.25">
      <c r="A139" t="s">
        <v>77</v>
      </c>
      <c r="B139" s="4" t="s">
        <v>18</v>
      </c>
      <c r="C139" s="4" t="s">
        <v>16</v>
      </c>
      <c r="D139" s="31" t="s">
        <v>17</v>
      </c>
      <c r="E139" s="30" t="s">
        <v>17</v>
      </c>
      <c r="F139" s="30" t="s">
        <v>17</v>
      </c>
      <c r="G139" s="30" t="s">
        <v>17</v>
      </c>
      <c r="H139" s="27">
        <v>32.340000000000003</v>
      </c>
      <c r="I139" s="27">
        <v>25.62</v>
      </c>
      <c r="J139" s="30" t="s">
        <v>17</v>
      </c>
      <c r="K139" s="31" t="s">
        <v>17</v>
      </c>
    </row>
    <row r="140" spans="1:11" ht="15" customHeight="1" x14ac:dyDescent="0.25">
      <c r="A140" t="s">
        <v>77</v>
      </c>
      <c r="B140" s="4" t="s">
        <v>20</v>
      </c>
      <c r="C140" s="4" t="s">
        <v>12</v>
      </c>
      <c r="D140" s="28">
        <v>35.4</v>
      </c>
      <c r="E140" s="27">
        <v>30.2</v>
      </c>
      <c r="F140" s="27">
        <v>31.8</v>
      </c>
      <c r="G140" s="27">
        <v>26.6</v>
      </c>
      <c r="H140" s="27">
        <v>27.8</v>
      </c>
      <c r="I140" s="27">
        <v>21</v>
      </c>
      <c r="J140" s="27">
        <v>23.6</v>
      </c>
      <c r="K140" s="28">
        <v>18.399999999999999</v>
      </c>
    </row>
    <row r="141" spans="1:11" ht="15" customHeight="1" x14ac:dyDescent="0.25">
      <c r="A141" t="s">
        <v>77</v>
      </c>
      <c r="B141" s="4" t="s">
        <v>20</v>
      </c>
      <c r="C141" s="4" t="s">
        <v>13</v>
      </c>
      <c r="D141" s="28">
        <v>37.17</v>
      </c>
      <c r="E141" s="27">
        <v>31.71</v>
      </c>
      <c r="F141" s="27">
        <v>33.39</v>
      </c>
      <c r="G141" s="27">
        <v>27.93</v>
      </c>
      <c r="H141" s="27">
        <v>29.19</v>
      </c>
      <c r="I141" s="27">
        <v>22.05</v>
      </c>
      <c r="J141" s="27">
        <v>24.78</v>
      </c>
      <c r="K141" s="28">
        <v>19.440000000000001</v>
      </c>
    </row>
    <row r="142" spans="1:11" ht="15" customHeight="1" x14ac:dyDescent="0.25">
      <c r="A142" t="s">
        <v>77</v>
      </c>
      <c r="B142" s="4" t="s">
        <v>20</v>
      </c>
      <c r="C142" s="4" t="s">
        <v>14</v>
      </c>
      <c r="D142" s="28">
        <v>39.6</v>
      </c>
      <c r="E142" s="27">
        <v>34.56</v>
      </c>
      <c r="F142" s="27">
        <v>35.46</v>
      </c>
      <c r="G142" s="27">
        <v>30.06</v>
      </c>
      <c r="H142" s="27">
        <v>30.96</v>
      </c>
      <c r="I142" s="27">
        <v>24.3</v>
      </c>
      <c r="J142" s="27">
        <v>26.82</v>
      </c>
      <c r="K142" s="28">
        <v>21.6</v>
      </c>
    </row>
    <row r="143" spans="1:11" ht="15" customHeight="1" x14ac:dyDescent="0.25">
      <c r="A143" t="s">
        <v>77</v>
      </c>
      <c r="B143" s="4" t="s">
        <v>20</v>
      </c>
      <c r="C143" s="4" t="s">
        <v>15</v>
      </c>
      <c r="D143" s="28">
        <v>44</v>
      </c>
      <c r="E143" s="27">
        <v>38.4</v>
      </c>
      <c r="F143" s="27">
        <v>39.4</v>
      </c>
      <c r="G143" s="27">
        <v>33.4</v>
      </c>
      <c r="H143" s="27">
        <v>34.4</v>
      </c>
      <c r="I143" s="27">
        <v>27</v>
      </c>
      <c r="J143" s="27">
        <v>29.8</v>
      </c>
      <c r="K143" s="28">
        <v>24</v>
      </c>
    </row>
    <row r="144" spans="1:11" ht="16.05" customHeight="1" x14ac:dyDescent="0.25">
      <c r="A144" t="s">
        <v>77</v>
      </c>
      <c r="B144" s="4" t="s">
        <v>20</v>
      </c>
      <c r="C144" s="4" t="s">
        <v>16</v>
      </c>
      <c r="D144" s="31" t="s">
        <v>17</v>
      </c>
      <c r="E144" s="30" t="s">
        <v>17</v>
      </c>
      <c r="F144" s="30" t="s">
        <v>17</v>
      </c>
      <c r="G144" s="30" t="s">
        <v>17</v>
      </c>
      <c r="H144" s="27">
        <v>29.19</v>
      </c>
      <c r="I144" s="27">
        <v>22.05</v>
      </c>
      <c r="J144" s="30" t="s">
        <v>17</v>
      </c>
      <c r="K144" s="31" t="s">
        <v>17</v>
      </c>
    </row>
    <row r="145" spans="1:11" ht="16.2" customHeight="1" x14ac:dyDescent="0.25">
      <c r="A145" t="s">
        <v>77</v>
      </c>
      <c r="B145" s="4" t="s">
        <v>21</v>
      </c>
      <c r="C145" s="4" t="s">
        <v>22</v>
      </c>
      <c r="D145" s="28">
        <v>15</v>
      </c>
      <c r="E145" s="27">
        <v>11.5</v>
      </c>
      <c r="F145" s="27">
        <v>14</v>
      </c>
      <c r="G145" s="27">
        <v>11</v>
      </c>
      <c r="H145" s="27">
        <v>12</v>
      </c>
      <c r="I145" s="27">
        <v>8.5</v>
      </c>
      <c r="J145" s="27">
        <v>12</v>
      </c>
      <c r="K145" s="28">
        <v>7.96</v>
      </c>
    </row>
    <row r="146" spans="1:11" ht="15" customHeight="1" x14ac:dyDescent="0.25">
      <c r="A146" s="17" t="s">
        <v>78</v>
      </c>
      <c r="B146" s="4" t="s">
        <v>11</v>
      </c>
      <c r="C146" s="4" t="s">
        <v>12</v>
      </c>
      <c r="D146" s="28">
        <v>31</v>
      </c>
      <c r="E146" s="27">
        <v>27.4</v>
      </c>
      <c r="F146" s="27">
        <v>27.6</v>
      </c>
      <c r="G146" s="27">
        <v>24.2</v>
      </c>
      <c r="H146" s="27">
        <v>24.8</v>
      </c>
      <c r="I146" s="27">
        <v>18.8</v>
      </c>
      <c r="J146" s="27">
        <v>23.2</v>
      </c>
      <c r="K146" s="28">
        <v>17</v>
      </c>
    </row>
    <row r="147" spans="1:11" ht="15" customHeight="1" x14ac:dyDescent="0.25">
      <c r="A147" s="17" t="s">
        <v>78</v>
      </c>
      <c r="B147" s="4" t="s">
        <v>11</v>
      </c>
      <c r="C147" s="4" t="s">
        <v>13</v>
      </c>
      <c r="D147" s="28">
        <v>32.549999999999997</v>
      </c>
      <c r="E147" s="27">
        <v>28.77</v>
      </c>
      <c r="F147" s="27">
        <v>28.98</v>
      </c>
      <c r="G147" s="27">
        <v>25.41</v>
      </c>
      <c r="H147" s="27">
        <v>26.04</v>
      </c>
      <c r="I147" s="27">
        <v>19.739999999999998</v>
      </c>
      <c r="J147" s="27">
        <v>24.36</v>
      </c>
      <c r="K147" s="28">
        <v>17.850000000000001</v>
      </c>
    </row>
    <row r="148" spans="1:11" ht="15" customHeight="1" x14ac:dyDescent="0.25">
      <c r="A148" s="17" t="s">
        <v>78</v>
      </c>
      <c r="B148" s="4" t="s">
        <v>11</v>
      </c>
      <c r="C148" s="4" t="s">
        <v>14</v>
      </c>
      <c r="D148" s="28">
        <v>33.479999999999997</v>
      </c>
      <c r="E148" s="27">
        <v>29.88</v>
      </c>
      <c r="F148" s="27">
        <v>29.7</v>
      </c>
      <c r="G148" s="27">
        <v>26.46</v>
      </c>
      <c r="H148" s="27">
        <v>26.64</v>
      </c>
      <c r="I148" s="27">
        <v>20.7</v>
      </c>
      <c r="J148" s="27">
        <v>25.2</v>
      </c>
      <c r="K148" s="28">
        <v>19.079999999999998</v>
      </c>
    </row>
    <row r="149" spans="1:11" ht="15" customHeight="1" x14ac:dyDescent="0.25">
      <c r="A149" s="17" t="s">
        <v>78</v>
      </c>
      <c r="B149" s="4" t="s">
        <v>11</v>
      </c>
      <c r="C149" s="4" t="s">
        <v>15</v>
      </c>
      <c r="D149" s="28">
        <v>37.200000000000003</v>
      </c>
      <c r="E149" s="27">
        <v>33.200000000000003</v>
      </c>
      <c r="F149" s="27">
        <v>33</v>
      </c>
      <c r="G149" s="27">
        <v>29.4</v>
      </c>
      <c r="H149" s="27">
        <v>29.6</v>
      </c>
      <c r="I149" s="27">
        <v>23</v>
      </c>
      <c r="J149" s="27">
        <v>28</v>
      </c>
      <c r="K149" s="28">
        <v>21.2</v>
      </c>
    </row>
    <row r="150" spans="1:11" ht="16.05" customHeight="1" x14ac:dyDescent="0.25">
      <c r="A150" s="17" t="s">
        <v>78</v>
      </c>
      <c r="B150" s="4" t="s">
        <v>11</v>
      </c>
      <c r="C150" s="4" t="s">
        <v>16</v>
      </c>
      <c r="D150" s="31" t="s">
        <v>17</v>
      </c>
      <c r="E150" s="30" t="s">
        <v>17</v>
      </c>
      <c r="F150" s="30" t="s">
        <v>17</v>
      </c>
      <c r="G150" s="30" t="s">
        <v>17</v>
      </c>
      <c r="H150" s="27">
        <v>26.04</v>
      </c>
      <c r="I150" s="27">
        <v>19.739999999999998</v>
      </c>
      <c r="J150" s="30" t="s">
        <v>17</v>
      </c>
      <c r="K150" s="31" t="s">
        <v>17</v>
      </c>
    </row>
    <row r="151" spans="1:11" ht="15" customHeight="1" x14ac:dyDescent="0.25">
      <c r="A151" s="17" t="s">
        <v>78</v>
      </c>
      <c r="B151" s="4" t="s">
        <v>18</v>
      </c>
      <c r="C151" s="4" t="s">
        <v>12</v>
      </c>
      <c r="D151" s="28">
        <v>27.2</v>
      </c>
      <c r="E151" s="27">
        <v>24.2</v>
      </c>
      <c r="F151" s="27">
        <v>24.8</v>
      </c>
      <c r="G151" s="27">
        <v>21.8</v>
      </c>
      <c r="H151" s="27">
        <v>22.8</v>
      </c>
      <c r="I151" s="27">
        <v>18.600000000000001</v>
      </c>
      <c r="J151" s="27">
        <v>20.2</v>
      </c>
      <c r="K151" s="28">
        <v>17</v>
      </c>
    </row>
    <row r="152" spans="1:11" ht="15" customHeight="1" x14ac:dyDescent="0.25">
      <c r="A152" s="17" t="s">
        <v>78</v>
      </c>
      <c r="B152" s="4" t="s">
        <v>18</v>
      </c>
      <c r="C152" s="4" t="s">
        <v>13</v>
      </c>
      <c r="D152" s="28">
        <v>28.56</v>
      </c>
      <c r="E152" s="27">
        <v>25.41</v>
      </c>
      <c r="F152" s="27">
        <v>26.04</v>
      </c>
      <c r="G152" s="27">
        <v>22.89</v>
      </c>
      <c r="H152" s="27">
        <v>23.94</v>
      </c>
      <c r="I152" s="27">
        <v>19.53</v>
      </c>
      <c r="J152" s="27">
        <v>21.21</v>
      </c>
      <c r="K152" s="28">
        <v>17.850000000000001</v>
      </c>
    </row>
    <row r="153" spans="1:11" ht="15" customHeight="1" x14ac:dyDescent="0.25">
      <c r="A153" s="17" t="s">
        <v>78</v>
      </c>
      <c r="B153" s="4" t="s">
        <v>18</v>
      </c>
      <c r="C153" s="4" t="s">
        <v>14</v>
      </c>
      <c r="D153" s="28">
        <v>29.7</v>
      </c>
      <c r="E153" s="27">
        <v>26.82</v>
      </c>
      <c r="F153" s="27">
        <v>27</v>
      </c>
      <c r="G153" s="27">
        <v>24.12</v>
      </c>
      <c r="H153" s="27">
        <v>24.66</v>
      </c>
      <c r="I153" s="27">
        <v>20.52</v>
      </c>
      <c r="J153" s="27">
        <v>22.14</v>
      </c>
      <c r="K153" s="28">
        <v>19.079999999999998</v>
      </c>
    </row>
    <row r="154" spans="1:11" ht="15" customHeight="1" x14ac:dyDescent="0.25">
      <c r="A154" s="17" t="s">
        <v>78</v>
      </c>
      <c r="B154" s="4" t="s">
        <v>18</v>
      </c>
      <c r="C154" s="4" t="s">
        <v>15</v>
      </c>
      <c r="D154" s="28">
        <v>33</v>
      </c>
      <c r="E154" s="27">
        <v>29.8</v>
      </c>
      <c r="F154" s="27">
        <v>30</v>
      </c>
      <c r="G154" s="27">
        <v>26.8</v>
      </c>
      <c r="H154" s="27">
        <v>27.4</v>
      </c>
      <c r="I154" s="27">
        <v>22.8</v>
      </c>
      <c r="J154" s="27">
        <v>24.6</v>
      </c>
      <c r="K154" s="28">
        <v>21.2</v>
      </c>
    </row>
    <row r="155" spans="1:11" ht="16.05" customHeight="1" x14ac:dyDescent="0.25">
      <c r="A155" s="17" t="s">
        <v>78</v>
      </c>
      <c r="B155" s="4" t="s">
        <v>18</v>
      </c>
      <c r="C155" s="4" t="s">
        <v>16</v>
      </c>
      <c r="D155" s="31" t="s">
        <v>17</v>
      </c>
      <c r="E155" s="30" t="s">
        <v>17</v>
      </c>
      <c r="F155" s="30" t="s">
        <v>17</v>
      </c>
      <c r="G155" s="30" t="s">
        <v>17</v>
      </c>
      <c r="H155" s="27">
        <v>23.94</v>
      </c>
      <c r="I155" s="27">
        <v>19.53</v>
      </c>
      <c r="J155" s="30" t="s">
        <v>17</v>
      </c>
      <c r="K155" s="31" t="s">
        <v>17</v>
      </c>
    </row>
    <row r="156" spans="1:11" ht="15" customHeight="1" x14ac:dyDescent="0.25">
      <c r="A156" s="17" t="s">
        <v>78</v>
      </c>
      <c r="B156" s="4" t="s">
        <v>20</v>
      </c>
      <c r="C156" s="4" t="s">
        <v>12</v>
      </c>
      <c r="D156" s="28">
        <v>25.8</v>
      </c>
      <c r="E156" s="27">
        <v>22.4</v>
      </c>
      <c r="F156" s="27">
        <v>23.6</v>
      </c>
      <c r="G156" s="27">
        <v>20</v>
      </c>
      <c r="H156" s="27">
        <v>20.8</v>
      </c>
      <c r="I156" s="27">
        <v>16.2</v>
      </c>
      <c r="J156" s="27">
        <v>18</v>
      </c>
      <c r="K156" s="28">
        <v>14.4</v>
      </c>
    </row>
    <row r="157" spans="1:11" ht="15" customHeight="1" x14ac:dyDescent="0.25">
      <c r="A157" s="17" t="s">
        <v>78</v>
      </c>
      <c r="B157" s="4" t="s">
        <v>20</v>
      </c>
      <c r="C157" s="4" t="s">
        <v>13</v>
      </c>
      <c r="D157" s="28">
        <v>27.09</v>
      </c>
      <c r="E157" s="27">
        <v>23.52</v>
      </c>
      <c r="F157" s="27">
        <v>24.78</v>
      </c>
      <c r="G157" s="27">
        <v>21</v>
      </c>
      <c r="H157" s="27">
        <v>21.84</v>
      </c>
      <c r="I157" s="27">
        <v>17.010000000000002</v>
      </c>
      <c r="J157" s="27">
        <v>18.899999999999999</v>
      </c>
      <c r="K157" s="28">
        <v>15.12</v>
      </c>
    </row>
    <row r="158" spans="1:11" ht="15" customHeight="1" x14ac:dyDescent="0.25">
      <c r="A158" s="17" t="s">
        <v>78</v>
      </c>
      <c r="B158" s="4" t="s">
        <v>20</v>
      </c>
      <c r="C158" s="4" t="s">
        <v>14</v>
      </c>
      <c r="D158" s="28">
        <v>28.44</v>
      </c>
      <c r="E158" s="27">
        <v>25.02</v>
      </c>
      <c r="F158" s="27">
        <v>25.74</v>
      </c>
      <c r="G158" s="27">
        <v>22.14</v>
      </c>
      <c r="H158" s="27">
        <v>22.68</v>
      </c>
      <c r="I158" s="27">
        <v>18.18</v>
      </c>
      <c r="J158" s="27">
        <v>19.98</v>
      </c>
      <c r="K158" s="28">
        <v>16.38</v>
      </c>
    </row>
    <row r="159" spans="1:11" ht="15" customHeight="1" x14ac:dyDescent="0.25">
      <c r="A159" s="17" t="s">
        <v>78</v>
      </c>
      <c r="B159" s="4" t="s">
        <v>20</v>
      </c>
      <c r="C159" s="4" t="s">
        <v>15</v>
      </c>
      <c r="D159" s="28">
        <v>31.6</v>
      </c>
      <c r="E159" s="27">
        <v>27.8</v>
      </c>
      <c r="F159" s="27">
        <v>28.6</v>
      </c>
      <c r="G159" s="27">
        <v>24.6</v>
      </c>
      <c r="H159" s="27">
        <v>25.2</v>
      </c>
      <c r="I159" s="27">
        <v>20.2</v>
      </c>
      <c r="J159" s="27">
        <v>22.2</v>
      </c>
      <c r="K159" s="28">
        <v>18.2</v>
      </c>
    </row>
    <row r="160" spans="1:11" ht="16.05" customHeight="1" x14ac:dyDescent="0.25">
      <c r="A160" s="17" t="s">
        <v>78</v>
      </c>
      <c r="B160" s="4" t="s">
        <v>20</v>
      </c>
      <c r="C160" s="4" t="s">
        <v>16</v>
      </c>
      <c r="D160" s="31" t="s">
        <v>17</v>
      </c>
      <c r="E160" s="30" t="s">
        <v>17</v>
      </c>
      <c r="F160" s="30" t="s">
        <v>17</v>
      </c>
      <c r="G160" s="30" t="s">
        <v>17</v>
      </c>
      <c r="H160" s="27">
        <v>21.84</v>
      </c>
      <c r="I160" s="27">
        <v>17.010000000000002</v>
      </c>
      <c r="J160" s="30" t="s">
        <v>17</v>
      </c>
      <c r="K160" s="31" t="s">
        <v>17</v>
      </c>
    </row>
    <row r="161" spans="1:11" ht="16.2" customHeight="1" x14ac:dyDescent="0.25">
      <c r="A161" s="17" t="s">
        <v>78</v>
      </c>
      <c r="B161" s="4" t="s">
        <v>21</v>
      </c>
      <c r="C161" s="4" t="s">
        <v>22</v>
      </c>
      <c r="D161" s="28">
        <v>8</v>
      </c>
      <c r="E161" s="27">
        <v>8</v>
      </c>
      <c r="F161" s="27">
        <v>8</v>
      </c>
      <c r="G161" s="27">
        <v>8</v>
      </c>
      <c r="H161" s="27">
        <v>8</v>
      </c>
      <c r="I161" s="27">
        <v>8</v>
      </c>
      <c r="J161" s="27">
        <v>8</v>
      </c>
      <c r="K161" s="28">
        <v>8</v>
      </c>
    </row>
    <row r="162" spans="1:11" ht="15" customHeight="1" x14ac:dyDescent="0.25">
      <c r="A162" t="s">
        <v>79</v>
      </c>
      <c r="B162" s="4" t="s">
        <v>11</v>
      </c>
      <c r="C162" s="4" t="s">
        <v>12</v>
      </c>
      <c r="D162" s="28">
        <v>28.6</v>
      </c>
      <c r="E162" s="27">
        <v>26</v>
      </c>
      <c r="F162" s="27">
        <v>26</v>
      </c>
      <c r="G162" s="27">
        <v>23.6</v>
      </c>
      <c r="H162" s="27">
        <v>24</v>
      </c>
      <c r="I162" s="27">
        <v>19.2</v>
      </c>
      <c r="J162" s="27">
        <v>22.8</v>
      </c>
      <c r="K162" s="28">
        <v>17.8</v>
      </c>
    </row>
    <row r="163" spans="1:11" ht="15" customHeight="1" x14ac:dyDescent="0.25">
      <c r="A163" t="s">
        <v>79</v>
      </c>
      <c r="B163" s="4" t="s">
        <v>11</v>
      </c>
      <c r="C163" s="4" t="s">
        <v>13</v>
      </c>
      <c r="D163" s="28">
        <v>30.03</v>
      </c>
      <c r="E163" s="27">
        <v>27.3</v>
      </c>
      <c r="F163" s="27">
        <v>27.3</v>
      </c>
      <c r="G163" s="27">
        <v>24.78</v>
      </c>
      <c r="H163" s="27">
        <v>25.2</v>
      </c>
      <c r="I163" s="27">
        <v>20.16</v>
      </c>
      <c r="J163" s="27">
        <v>23.94</v>
      </c>
      <c r="K163" s="28">
        <v>18.690000000000001</v>
      </c>
    </row>
    <row r="164" spans="1:11" ht="15" customHeight="1" x14ac:dyDescent="0.25">
      <c r="A164" t="s">
        <v>79</v>
      </c>
      <c r="B164" s="4" t="s">
        <v>11</v>
      </c>
      <c r="C164" s="4" t="s">
        <v>14</v>
      </c>
      <c r="D164" s="28">
        <v>30.61</v>
      </c>
      <c r="E164" s="27">
        <v>27.82</v>
      </c>
      <c r="F164" s="27">
        <v>27.82</v>
      </c>
      <c r="G164" s="27">
        <v>25.26</v>
      </c>
      <c r="H164" s="27">
        <v>25.68</v>
      </c>
      <c r="I164" s="27">
        <v>20.55</v>
      </c>
      <c r="J164" s="27">
        <v>24.4</v>
      </c>
      <c r="K164" s="28">
        <v>19.05</v>
      </c>
    </row>
    <row r="165" spans="1:11" ht="15" customHeight="1" x14ac:dyDescent="0.25">
      <c r="A165" t="s">
        <v>79</v>
      </c>
      <c r="B165" s="4" t="s">
        <v>11</v>
      </c>
      <c r="C165" s="4" t="s">
        <v>15</v>
      </c>
      <c r="D165" s="28">
        <v>33.4</v>
      </c>
      <c r="E165" s="27">
        <v>30.4</v>
      </c>
      <c r="F165" s="27">
        <v>30.2</v>
      </c>
      <c r="G165" s="27">
        <v>27.4</v>
      </c>
      <c r="H165" s="27">
        <v>27.6</v>
      </c>
      <c r="I165" s="27">
        <v>22.6</v>
      </c>
      <c r="J165" s="27">
        <v>26.4</v>
      </c>
      <c r="K165" s="28">
        <v>21</v>
      </c>
    </row>
    <row r="166" spans="1:11" ht="16.05" customHeight="1" x14ac:dyDescent="0.25">
      <c r="A166" t="s">
        <v>79</v>
      </c>
      <c r="B166" s="4" t="s">
        <v>11</v>
      </c>
      <c r="C166" s="4" t="s">
        <v>16</v>
      </c>
      <c r="D166" s="33" t="s">
        <v>19</v>
      </c>
      <c r="E166" s="30" t="s">
        <v>17</v>
      </c>
      <c r="F166" s="30" t="s">
        <v>17</v>
      </c>
      <c r="G166" s="30" t="s">
        <v>17</v>
      </c>
      <c r="H166" s="27">
        <v>25.2</v>
      </c>
      <c r="I166" s="27">
        <v>20.16</v>
      </c>
      <c r="J166" s="30" t="s">
        <v>17</v>
      </c>
      <c r="K166" s="31" t="s">
        <v>17</v>
      </c>
    </row>
    <row r="167" spans="1:11" ht="15" customHeight="1" x14ac:dyDescent="0.25">
      <c r="A167" t="s">
        <v>79</v>
      </c>
      <c r="B167" s="4" t="s">
        <v>18</v>
      </c>
      <c r="C167" s="4" t="s">
        <v>12</v>
      </c>
      <c r="D167" s="28">
        <v>25.8</v>
      </c>
      <c r="E167" s="27">
        <v>23.6</v>
      </c>
      <c r="F167" s="27">
        <v>24</v>
      </c>
      <c r="G167" s="27">
        <v>21.6</v>
      </c>
      <c r="H167" s="27">
        <v>22.4</v>
      </c>
      <c r="I167" s="27">
        <v>19</v>
      </c>
      <c r="J167" s="27">
        <v>20.399999999999999</v>
      </c>
      <c r="K167" s="28">
        <v>17.8</v>
      </c>
    </row>
    <row r="168" spans="1:11" ht="15" customHeight="1" x14ac:dyDescent="0.25">
      <c r="A168" t="s">
        <v>79</v>
      </c>
      <c r="B168" s="4" t="s">
        <v>18</v>
      </c>
      <c r="C168" s="4" t="s">
        <v>13</v>
      </c>
      <c r="D168" s="28">
        <v>27.09</v>
      </c>
      <c r="E168" s="27">
        <v>24.78</v>
      </c>
      <c r="F168" s="27">
        <v>25.2</v>
      </c>
      <c r="G168" s="27">
        <v>22.68</v>
      </c>
      <c r="H168" s="27">
        <v>23.52</v>
      </c>
      <c r="I168" s="27">
        <v>19.95</v>
      </c>
      <c r="J168" s="27">
        <v>21.42</v>
      </c>
      <c r="K168" s="28">
        <v>18.690000000000001</v>
      </c>
    </row>
    <row r="169" spans="1:11" ht="15" customHeight="1" x14ac:dyDescent="0.25">
      <c r="A169" t="s">
        <v>79</v>
      </c>
      <c r="B169" s="4" t="s">
        <v>18</v>
      </c>
      <c r="C169" s="4" t="s">
        <v>14</v>
      </c>
      <c r="D169" s="28">
        <v>27.61</v>
      </c>
      <c r="E169" s="27">
        <v>25.26</v>
      </c>
      <c r="F169" s="27">
        <v>25.68</v>
      </c>
      <c r="G169" s="27">
        <v>23.12</v>
      </c>
      <c r="H169" s="27">
        <v>24</v>
      </c>
      <c r="I169" s="27">
        <v>20.350000000000001</v>
      </c>
      <c r="J169" s="27">
        <v>21.85</v>
      </c>
      <c r="K169" s="28">
        <v>19.07</v>
      </c>
    </row>
    <row r="170" spans="1:11" ht="15" customHeight="1" x14ac:dyDescent="0.25">
      <c r="A170" t="s">
        <v>79</v>
      </c>
      <c r="B170" s="4" t="s">
        <v>18</v>
      </c>
      <c r="C170" s="4" t="s">
        <v>15</v>
      </c>
      <c r="D170" s="28">
        <v>30.2</v>
      </c>
      <c r="E170" s="27">
        <v>27.8</v>
      </c>
      <c r="F170" s="27">
        <v>27.8</v>
      </c>
      <c r="G170" s="27">
        <v>25.4</v>
      </c>
      <c r="H170" s="27">
        <v>26</v>
      </c>
      <c r="I170" s="27">
        <v>22.4</v>
      </c>
      <c r="J170" s="27">
        <v>23.8</v>
      </c>
      <c r="K170" s="28">
        <v>21</v>
      </c>
    </row>
    <row r="171" spans="1:11" ht="16.05" customHeight="1" x14ac:dyDescent="0.25">
      <c r="A171" t="s">
        <v>79</v>
      </c>
      <c r="B171" s="4" t="s">
        <v>18</v>
      </c>
      <c r="C171" s="4" t="s">
        <v>16</v>
      </c>
      <c r="D171" s="31" t="s">
        <v>17</v>
      </c>
      <c r="E171" s="30" t="s">
        <v>17</v>
      </c>
      <c r="F171" s="30" t="s">
        <v>17</v>
      </c>
      <c r="G171" s="30" t="s">
        <v>17</v>
      </c>
      <c r="H171" s="27">
        <v>23.52</v>
      </c>
      <c r="I171" s="27">
        <v>19.95</v>
      </c>
      <c r="J171" s="30" t="s">
        <v>17</v>
      </c>
      <c r="K171" s="31" t="s">
        <v>17</v>
      </c>
    </row>
    <row r="172" spans="1:11" ht="15" customHeight="1" x14ac:dyDescent="0.25">
      <c r="A172" t="s">
        <v>79</v>
      </c>
      <c r="B172" s="4" t="s">
        <v>20</v>
      </c>
      <c r="C172" s="4" t="s">
        <v>12</v>
      </c>
      <c r="D172" s="28">
        <v>24.8</v>
      </c>
      <c r="E172" s="27">
        <v>22.2</v>
      </c>
      <c r="F172" s="27">
        <v>23</v>
      </c>
      <c r="G172" s="27">
        <v>20.2</v>
      </c>
      <c r="H172" s="27">
        <v>20.8</v>
      </c>
      <c r="I172" s="27">
        <v>17.2</v>
      </c>
      <c r="J172" s="27">
        <v>18.600000000000001</v>
      </c>
      <c r="K172" s="28">
        <v>15.8</v>
      </c>
    </row>
    <row r="173" spans="1:11" ht="15" customHeight="1" x14ac:dyDescent="0.25">
      <c r="A173" t="s">
        <v>79</v>
      </c>
      <c r="B173" s="4" t="s">
        <v>20</v>
      </c>
      <c r="C173" s="4" t="s">
        <v>13</v>
      </c>
      <c r="D173" s="28">
        <v>26.04</v>
      </c>
      <c r="E173" s="27">
        <v>23.31</v>
      </c>
      <c r="F173" s="27">
        <v>24.15</v>
      </c>
      <c r="G173" s="27">
        <v>21.21</v>
      </c>
      <c r="H173" s="27">
        <v>21.84</v>
      </c>
      <c r="I173" s="27">
        <v>18.059999999999999</v>
      </c>
      <c r="J173" s="27">
        <v>19.53</v>
      </c>
      <c r="K173" s="28">
        <v>16.59</v>
      </c>
    </row>
    <row r="174" spans="1:11" ht="15" customHeight="1" x14ac:dyDescent="0.25">
      <c r="A174" t="s">
        <v>79</v>
      </c>
      <c r="B174" s="4" t="s">
        <v>20</v>
      </c>
      <c r="C174" s="4" t="s">
        <v>14</v>
      </c>
      <c r="D174" s="28">
        <v>26.57</v>
      </c>
      <c r="E174" s="27">
        <v>23.78</v>
      </c>
      <c r="F174" s="27">
        <v>24.64</v>
      </c>
      <c r="G174" s="27">
        <v>21.64</v>
      </c>
      <c r="H174" s="27">
        <v>22.28</v>
      </c>
      <c r="I174" s="27">
        <v>18.43</v>
      </c>
      <c r="J174" s="27">
        <v>19.93</v>
      </c>
      <c r="K174" s="28">
        <v>16.93</v>
      </c>
    </row>
    <row r="175" spans="1:11" ht="15" customHeight="1" x14ac:dyDescent="0.25">
      <c r="A175" t="s">
        <v>79</v>
      </c>
      <c r="B175" s="4" t="s">
        <v>20</v>
      </c>
      <c r="C175" s="4" t="s">
        <v>15</v>
      </c>
      <c r="D175" s="28">
        <v>29.2</v>
      </c>
      <c r="E175" s="27">
        <v>26.2</v>
      </c>
      <c r="F175" s="27">
        <v>26.8</v>
      </c>
      <c r="G175" s="27">
        <v>23.8</v>
      </c>
      <c r="H175" s="27">
        <v>24.2</v>
      </c>
      <c r="I175" s="27">
        <v>20.399999999999999</v>
      </c>
      <c r="J175" s="27">
        <v>21.8</v>
      </c>
      <c r="K175" s="28">
        <v>18.8</v>
      </c>
    </row>
    <row r="176" spans="1:11" ht="16.05" customHeight="1" x14ac:dyDescent="0.25">
      <c r="A176" t="s">
        <v>79</v>
      </c>
      <c r="B176" s="4" t="s">
        <v>20</v>
      </c>
      <c r="C176" s="4" t="s">
        <v>16</v>
      </c>
      <c r="D176" s="31" t="s">
        <v>17</v>
      </c>
      <c r="E176" s="30" t="s">
        <v>17</v>
      </c>
      <c r="F176" s="30" t="s">
        <v>17</v>
      </c>
      <c r="G176" s="30" t="s">
        <v>17</v>
      </c>
      <c r="H176" s="27">
        <v>21.84</v>
      </c>
      <c r="I176" s="27">
        <v>18.059999999999999</v>
      </c>
      <c r="J176" s="30" t="s">
        <v>17</v>
      </c>
      <c r="K176" s="31" t="s">
        <v>17</v>
      </c>
    </row>
    <row r="177" spans="1:11" ht="16.2" customHeight="1" x14ac:dyDescent="0.25">
      <c r="A177" t="s">
        <v>79</v>
      </c>
      <c r="B177" s="4" t="s">
        <v>21</v>
      </c>
      <c r="C177" s="4" t="s">
        <v>22</v>
      </c>
      <c r="D177" s="28">
        <v>11.37</v>
      </c>
      <c r="E177" s="27">
        <v>11.37</v>
      </c>
      <c r="F177" s="27">
        <v>11.23</v>
      </c>
      <c r="G177" s="27">
        <v>11.23</v>
      </c>
      <c r="H177" s="27">
        <v>11.23</v>
      </c>
      <c r="I177" s="27">
        <v>9.15</v>
      </c>
      <c r="J177" s="27">
        <v>10.3</v>
      </c>
      <c r="K177" s="28">
        <v>8.3699999999999992</v>
      </c>
    </row>
    <row r="178" spans="1:11" ht="15" customHeight="1" x14ac:dyDescent="0.25">
      <c r="A178" t="s">
        <v>80</v>
      </c>
      <c r="B178" s="4" t="s">
        <v>11</v>
      </c>
      <c r="C178" s="4" t="s">
        <v>12</v>
      </c>
      <c r="D178" s="28">
        <v>30</v>
      </c>
      <c r="E178" s="27">
        <v>27.2</v>
      </c>
      <c r="F178" s="27">
        <v>27.4</v>
      </c>
      <c r="G178" s="27">
        <v>24.6</v>
      </c>
      <c r="H178" s="27">
        <v>25</v>
      </c>
      <c r="I178" s="27">
        <v>20</v>
      </c>
      <c r="J178" s="27">
        <v>23.8</v>
      </c>
      <c r="K178" s="28">
        <v>18.600000000000001</v>
      </c>
    </row>
    <row r="179" spans="1:11" ht="15" customHeight="1" x14ac:dyDescent="0.25">
      <c r="A179" t="s">
        <v>80</v>
      </c>
      <c r="B179" s="4" t="s">
        <v>11</v>
      </c>
      <c r="C179" s="4" t="s">
        <v>13</v>
      </c>
      <c r="D179" s="28">
        <v>31.5</v>
      </c>
      <c r="E179" s="27">
        <v>28.56</v>
      </c>
      <c r="F179" s="27">
        <v>28.77</v>
      </c>
      <c r="G179" s="27">
        <v>25.83</v>
      </c>
      <c r="H179" s="27">
        <v>26.25</v>
      </c>
      <c r="I179" s="27">
        <v>21</v>
      </c>
      <c r="J179" s="27">
        <v>24.99</v>
      </c>
      <c r="K179" s="28">
        <v>19.53</v>
      </c>
    </row>
    <row r="180" spans="1:11" ht="15" customHeight="1" x14ac:dyDescent="0.25">
      <c r="A180" t="s">
        <v>80</v>
      </c>
      <c r="B180" s="4" t="s">
        <v>11</v>
      </c>
      <c r="C180" s="4" t="s">
        <v>14</v>
      </c>
      <c r="D180" s="28">
        <v>32.130000000000003</v>
      </c>
      <c r="E180" s="27">
        <v>29.14</v>
      </c>
      <c r="F180" s="27">
        <v>29.35</v>
      </c>
      <c r="G180" s="27">
        <v>26.35</v>
      </c>
      <c r="H180" s="27">
        <v>26.78</v>
      </c>
      <c r="I180" s="27">
        <v>21.42</v>
      </c>
      <c r="J180" s="27">
        <v>25.49</v>
      </c>
      <c r="K180" s="28">
        <v>19.93</v>
      </c>
    </row>
    <row r="181" spans="1:11" ht="15" customHeight="1" x14ac:dyDescent="0.25">
      <c r="A181" t="s">
        <v>80</v>
      </c>
      <c r="B181" s="4" t="s">
        <v>11</v>
      </c>
      <c r="C181" s="4" t="s">
        <v>15</v>
      </c>
      <c r="D181" s="28">
        <v>35</v>
      </c>
      <c r="E181" s="27">
        <v>32</v>
      </c>
      <c r="F181" s="27">
        <v>31.8</v>
      </c>
      <c r="G181" s="27">
        <v>28.8</v>
      </c>
      <c r="H181" s="27">
        <v>29.06</v>
      </c>
      <c r="I181" s="27">
        <v>23.6</v>
      </c>
      <c r="J181" s="27">
        <v>27.6</v>
      </c>
      <c r="K181" s="28">
        <v>22</v>
      </c>
    </row>
    <row r="182" spans="1:11" ht="16.05" customHeight="1" x14ac:dyDescent="0.25">
      <c r="A182" t="s">
        <v>80</v>
      </c>
      <c r="B182" s="4" t="s">
        <v>11</v>
      </c>
      <c r="C182" s="4" t="s">
        <v>16</v>
      </c>
      <c r="D182" s="31" t="s">
        <v>17</v>
      </c>
      <c r="E182" s="30" t="s">
        <v>17</v>
      </c>
      <c r="F182" s="30" t="s">
        <v>17</v>
      </c>
      <c r="G182" s="30" t="s">
        <v>17</v>
      </c>
      <c r="H182" s="27">
        <v>26.25</v>
      </c>
      <c r="I182" s="27">
        <v>21</v>
      </c>
      <c r="J182" s="30" t="s">
        <v>17</v>
      </c>
      <c r="K182" s="31" t="s">
        <v>17</v>
      </c>
    </row>
    <row r="183" spans="1:11" ht="15" customHeight="1" x14ac:dyDescent="0.25">
      <c r="A183" t="s">
        <v>80</v>
      </c>
      <c r="B183" s="4" t="s">
        <v>18</v>
      </c>
      <c r="C183" s="4" t="s">
        <v>12</v>
      </c>
      <c r="D183" s="28">
        <v>27</v>
      </c>
      <c r="E183" s="27">
        <v>24.6</v>
      </c>
      <c r="F183" s="27">
        <v>25</v>
      </c>
      <c r="G183" s="27">
        <v>22.6</v>
      </c>
      <c r="H183" s="27">
        <v>23.4</v>
      </c>
      <c r="I183" s="27">
        <v>19.8</v>
      </c>
      <c r="J183" s="27">
        <v>21.2</v>
      </c>
      <c r="K183" s="28">
        <v>18.600000000000001</v>
      </c>
    </row>
    <row r="184" spans="1:11" ht="15" customHeight="1" x14ac:dyDescent="0.25">
      <c r="A184" t="s">
        <v>80</v>
      </c>
      <c r="B184" s="4" t="s">
        <v>18</v>
      </c>
      <c r="C184" s="4" t="s">
        <v>13</v>
      </c>
      <c r="D184" s="28">
        <v>28.35</v>
      </c>
      <c r="E184" s="27">
        <v>25.83</v>
      </c>
      <c r="F184" s="27">
        <v>26.25</v>
      </c>
      <c r="G184" s="27">
        <v>23.73</v>
      </c>
      <c r="H184" s="27">
        <v>24.57</v>
      </c>
      <c r="I184" s="27">
        <v>20.79</v>
      </c>
      <c r="J184" s="27">
        <v>22.26</v>
      </c>
      <c r="K184" s="28">
        <v>19.53</v>
      </c>
    </row>
    <row r="185" spans="1:11" ht="15" customHeight="1" x14ac:dyDescent="0.25">
      <c r="A185" t="s">
        <v>80</v>
      </c>
      <c r="B185" s="4" t="s">
        <v>18</v>
      </c>
      <c r="C185" s="4" t="s">
        <v>14</v>
      </c>
      <c r="D185" s="28">
        <v>28.92</v>
      </c>
      <c r="E185" s="27">
        <v>26.35</v>
      </c>
      <c r="F185" s="27">
        <v>26.78</v>
      </c>
      <c r="G185" s="27">
        <v>24.21</v>
      </c>
      <c r="H185" s="27">
        <v>25.07</v>
      </c>
      <c r="I185" s="27">
        <v>21.21</v>
      </c>
      <c r="J185" s="27">
        <v>22.71</v>
      </c>
      <c r="K185" s="28">
        <v>19.93</v>
      </c>
    </row>
    <row r="186" spans="1:11" ht="15" customHeight="1" x14ac:dyDescent="0.25">
      <c r="A186" t="s">
        <v>80</v>
      </c>
      <c r="B186" s="4" t="s">
        <v>18</v>
      </c>
      <c r="C186" s="4" t="s">
        <v>15</v>
      </c>
      <c r="D186" s="28">
        <v>31.8</v>
      </c>
      <c r="E186" s="27">
        <v>29.2</v>
      </c>
      <c r="F186" s="27">
        <v>29.2</v>
      </c>
      <c r="G186" s="27">
        <v>26.6</v>
      </c>
      <c r="H186" s="27">
        <v>27.2</v>
      </c>
      <c r="I186" s="27">
        <v>23.4</v>
      </c>
      <c r="J186" s="27">
        <v>25</v>
      </c>
      <c r="K186" s="28">
        <v>22</v>
      </c>
    </row>
    <row r="187" spans="1:11" ht="16.05" customHeight="1" x14ac:dyDescent="0.25">
      <c r="A187" t="s">
        <v>80</v>
      </c>
      <c r="B187" s="4" t="s">
        <v>18</v>
      </c>
      <c r="C187" s="4" t="s">
        <v>16</v>
      </c>
      <c r="D187" s="31" t="s">
        <v>17</v>
      </c>
      <c r="E187" s="30" t="s">
        <v>17</v>
      </c>
      <c r="F187" s="30" t="s">
        <v>17</v>
      </c>
      <c r="G187" s="30" t="s">
        <v>17</v>
      </c>
      <c r="H187" s="27">
        <v>24.57</v>
      </c>
      <c r="I187" s="27">
        <v>20.79</v>
      </c>
      <c r="J187" s="30" t="s">
        <v>17</v>
      </c>
      <c r="K187" s="31" t="s">
        <v>17</v>
      </c>
    </row>
    <row r="188" spans="1:11" ht="15" customHeight="1" x14ac:dyDescent="0.25">
      <c r="A188" t="s">
        <v>80</v>
      </c>
      <c r="B188" s="4" t="s">
        <v>20</v>
      </c>
      <c r="C188" s="4" t="s">
        <v>12</v>
      </c>
      <c r="D188" s="28">
        <v>26</v>
      </c>
      <c r="E188" s="27">
        <v>23</v>
      </c>
      <c r="F188" s="27">
        <v>24</v>
      </c>
      <c r="G188" s="27">
        <v>21</v>
      </c>
      <c r="H188" s="27">
        <v>21.8</v>
      </c>
      <c r="I188" s="27">
        <v>17.8</v>
      </c>
      <c r="J188" s="27">
        <v>19.399999999999999</v>
      </c>
      <c r="K188" s="28">
        <v>16.399999999999999</v>
      </c>
    </row>
    <row r="189" spans="1:11" ht="15" customHeight="1" x14ac:dyDescent="0.25">
      <c r="A189" t="s">
        <v>80</v>
      </c>
      <c r="B189" s="4" t="s">
        <v>20</v>
      </c>
      <c r="C189" s="4" t="s">
        <v>13</v>
      </c>
      <c r="D189" s="28">
        <v>27.3</v>
      </c>
      <c r="E189" s="27">
        <v>24.15</v>
      </c>
      <c r="F189" s="27">
        <v>25.2</v>
      </c>
      <c r="G189" s="27">
        <v>22.05</v>
      </c>
      <c r="H189" s="27">
        <v>22.89</v>
      </c>
      <c r="I189" s="27">
        <v>18.690000000000001</v>
      </c>
      <c r="J189" s="27">
        <v>20.37</v>
      </c>
      <c r="K189" s="28">
        <v>17.22</v>
      </c>
    </row>
    <row r="190" spans="1:11" ht="15" customHeight="1" x14ac:dyDescent="0.25">
      <c r="A190" t="s">
        <v>80</v>
      </c>
      <c r="B190" s="4" t="s">
        <v>20</v>
      </c>
      <c r="C190" s="4" t="s">
        <v>14</v>
      </c>
      <c r="D190" s="28">
        <v>27.85</v>
      </c>
      <c r="E190" s="27">
        <v>24.84</v>
      </c>
      <c r="F190" s="27">
        <v>25.71</v>
      </c>
      <c r="G190" s="27">
        <v>22.5</v>
      </c>
      <c r="H190" s="27">
        <v>23.35</v>
      </c>
      <c r="I190" s="27">
        <v>19.079999999999998</v>
      </c>
      <c r="J190" s="27">
        <v>20.78</v>
      </c>
      <c r="K190" s="28">
        <v>17.64</v>
      </c>
    </row>
    <row r="191" spans="1:11" ht="15" customHeight="1" x14ac:dyDescent="0.25">
      <c r="A191" t="s">
        <v>80</v>
      </c>
      <c r="B191" s="4" t="s">
        <v>20</v>
      </c>
      <c r="C191" s="4" t="s">
        <v>15</v>
      </c>
      <c r="D191" s="28">
        <v>30.6</v>
      </c>
      <c r="E191" s="27">
        <v>27.6</v>
      </c>
      <c r="F191" s="27">
        <v>28.2</v>
      </c>
      <c r="G191" s="27">
        <v>24.8</v>
      </c>
      <c r="H191" s="27">
        <v>25.58</v>
      </c>
      <c r="I191" s="27">
        <v>21.2</v>
      </c>
      <c r="J191" s="27">
        <v>22.8</v>
      </c>
      <c r="K191" s="28">
        <v>19.600000000000001</v>
      </c>
    </row>
    <row r="192" spans="1:11" ht="16.05" customHeight="1" x14ac:dyDescent="0.25">
      <c r="A192" t="s">
        <v>80</v>
      </c>
      <c r="B192" s="4" t="s">
        <v>20</v>
      </c>
      <c r="C192" s="4" t="s">
        <v>16</v>
      </c>
      <c r="D192" s="31" t="s">
        <v>17</v>
      </c>
      <c r="E192" s="30" t="s">
        <v>17</v>
      </c>
      <c r="F192" s="30" t="s">
        <v>17</v>
      </c>
      <c r="G192" s="30" t="s">
        <v>17</v>
      </c>
      <c r="H192" s="27">
        <v>22.89</v>
      </c>
      <c r="I192" s="27">
        <v>18.690000000000001</v>
      </c>
      <c r="J192" s="30" t="s">
        <v>17</v>
      </c>
      <c r="K192" s="31" t="s">
        <v>17</v>
      </c>
    </row>
    <row r="193" spans="1:11" ht="16.2" customHeight="1" x14ac:dyDescent="0.25">
      <c r="A193" t="s">
        <v>80</v>
      </c>
      <c r="B193" s="4" t="s">
        <v>21</v>
      </c>
      <c r="C193" s="4" t="s">
        <v>22</v>
      </c>
      <c r="D193" s="28">
        <v>12.04</v>
      </c>
      <c r="E193" s="27">
        <v>12.04</v>
      </c>
      <c r="F193" s="27">
        <v>12.04</v>
      </c>
      <c r="G193" s="27">
        <v>9.68</v>
      </c>
      <c r="H193" s="27">
        <v>12.04</v>
      </c>
      <c r="I193" s="27">
        <v>11.68</v>
      </c>
      <c r="J193" s="27">
        <v>12.04</v>
      </c>
      <c r="K193" s="28">
        <v>7.79</v>
      </c>
    </row>
    <row r="194" spans="1:11" ht="15" customHeight="1" x14ac:dyDescent="0.25">
      <c r="A194" t="s">
        <v>81</v>
      </c>
      <c r="B194" s="4" t="s">
        <v>11</v>
      </c>
      <c r="C194" s="4" t="s">
        <v>12</v>
      </c>
      <c r="D194" s="28">
        <v>42.6</v>
      </c>
      <c r="E194" s="27">
        <v>37.6</v>
      </c>
      <c r="F194" s="27">
        <v>37.799999999999997</v>
      </c>
      <c r="G194" s="27">
        <v>33.200000000000003</v>
      </c>
      <c r="H194" s="27">
        <v>34</v>
      </c>
      <c r="I194" s="27">
        <v>25.6</v>
      </c>
      <c r="J194" s="27">
        <v>31.8</v>
      </c>
      <c r="K194" s="28">
        <v>23.2</v>
      </c>
    </row>
    <row r="195" spans="1:11" ht="15" customHeight="1" x14ac:dyDescent="0.25">
      <c r="A195" t="s">
        <v>81</v>
      </c>
      <c r="B195" s="4" t="s">
        <v>11</v>
      </c>
      <c r="C195" s="4" t="s">
        <v>13</v>
      </c>
      <c r="D195" s="28">
        <v>44.73</v>
      </c>
      <c r="E195" s="27">
        <v>39.479999999999997</v>
      </c>
      <c r="F195" s="27">
        <v>39.69</v>
      </c>
      <c r="G195" s="27">
        <v>34.86</v>
      </c>
      <c r="H195" s="27">
        <v>35.700000000000003</v>
      </c>
      <c r="I195" s="27">
        <v>26.88</v>
      </c>
      <c r="J195" s="27">
        <v>33.39</v>
      </c>
      <c r="K195" s="28">
        <v>24.36</v>
      </c>
    </row>
    <row r="196" spans="1:11" ht="15" customHeight="1" x14ac:dyDescent="0.25">
      <c r="A196" t="s">
        <v>81</v>
      </c>
      <c r="B196" s="4" t="s">
        <v>11</v>
      </c>
      <c r="C196" s="4" t="s">
        <v>14</v>
      </c>
      <c r="D196" s="28">
        <v>46.26</v>
      </c>
      <c r="E196" s="27">
        <v>41.22</v>
      </c>
      <c r="F196" s="27">
        <v>40.86</v>
      </c>
      <c r="G196" s="27">
        <v>36.36</v>
      </c>
      <c r="H196" s="27">
        <v>36.72</v>
      </c>
      <c r="I196" s="27">
        <v>28.44</v>
      </c>
      <c r="J196" s="27">
        <v>34.56</v>
      </c>
      <c r="K196" s="28">
        <v>25.92</v>
      </c>
    </row>
    <row r="197" spans="1:11" ht="15" customHeight="1" x14ac:dyDescent="0.25">
      <c r="A197" t="s">
        <v>81</v>
      </c>
      <c r="B197" s="4" t="s">
        <v>11</v>
      </c>
      <c r="C197" s="4" t="s">
        <v>15</v>
      </c>
      <c r="D197" s="28">
        <v>51.4</v>
      </c>
      <c r="E197" s="27">
        <v>45.8</v>
      </c>
      <c r="F197" s="27">
        <v>45.4</v>
      </c>
      <c r="G197" s="27">
        <v>40.4</v>
      </c>
      <c r="H197" s="27">
        <v>40.799999999999997</v>
      </c>
      <c r="I197" s="27">
        <v>31.6</v>
      </c>
      <c r="J197" s="27">
        <v>38.4</v>
      </c>
      <c r="K197" s="28">
        <v>28.8</v>
      </c>
    </row>
    <row r="198" spans="1:11" ht="16.05" customHeight="1" x14ac:dyDescent="0.25">
      <c r="A198" t="s">
        <v>81</v>
      </c>
      <c r="B198" s="4" t="s">
        <v>11</v>
      </c>
      <c r="C198" s="4" t="s">
        <v>16</v>
      </c>
      <c r="D198" s="31" t="s">
        <v>17</v>
      </c>
      <c r="E198" s="30" t="s">
        <v>17</v>
      </c>
      <c r="F198" s="30" t="s">
        <v>17</v>
      </c>
      <c r="G198" s="30" t="s">
        <v>17</v>
      </c>
      <c r="H198" s="27">
        <v>35.700000000000003</v>
      </c>
      <c r="I198" s="27">
        <v>26.88</v>
      </c>
      <c r="J198" s="30" t="s">
        <v>17</v>
      </c>
      <c r="K198" s="31" t="s">
        <v>17</v>
      </c>
    </row>
    <row r="199" spans="1:11" ht="15" customHeight="1" x14ac:dyDescent="0.25">
      <c r="A199" t="s">
        <v>81</v>
      </c>
      <c r="B199" s="4" t="s">
        <v>18</v>
      </c>
      <c r="C199" s="4" t="s">
        <v>12</v>
      </c>
      <c r="D199" s="28">
        <v>37.200000000000003</v>
      </c>
      <c r="E199" s="27">
        <v>33.200000000000003</v>
      </c>
      <c r="F199" s="27">
        <v>34</v>
      </c>
      <c r="G199" s="27">
        <v>29.8</v>
      </c>
      <c r="H199" s="27">
        <v>31.2</v>
      </c>
      <c r="I199" s="27">
        <v>25.2</v>
      </c>
      <c r="J199" s="27">
        <v>27.6</v>
      </c>
      <c r="K199" s="28">
        <v>23.2</v>
      </c>
    </row>
    <row r="200" spans="1:11" ht="15" customHeight="1" x14ac:dyDescent="0.25">
      <c r="A200" t="s">
        <v>81</v>
      </c>
      <c r="B200" s="4" t="s">
        <v>18</v>
      </c>
      <c r="C200" s="4" t="s">
        <v>13</v>
      </c>
      <c r="D200" s="28">
        <v>39.06</v>
      </c>
      <c r="E200" s="27">
        <v>34.86</v>
      </c>
      <c r="F200" s="27">
        <v>35.700000000000003</v>
      </c>
      <c r="G200" s="27">
        <v>31.29</v>
      </c>
      <c r="H200" s="27">
        <v>32.76</v>
      </c>
      <c r="I200" s="27">
        <v>26.46</v>
      </c>
      <c r="J200" s="27">
        <v>28.98</v>
      </c>
      <c r="K200" s="28">
        <v>24.36</v>
      </c>
    </row>
    <row r="201" spans="1:11" ht="15" customHeight="1" x14ac:dyDescent="0.25">
      <c r="A201" t="s">
        <v>81</v>
      </c>
      <c r="B201" s="4" t="s">
        <v>18</v>
      </c>
      <c r="C201" s="4" t="s">
        <v>14</v>
      </c>
      <c r="D201" s="28">
        <v>40.86</v>
      </c>
      <c r="E201" s="27">
        <v>36.9</v>
      </c>
      <c r="F201" s="27">
        <v>37.08</v>
      </c>
      <c r="G201" s="27">
        <v>32.94</v>
      </c>
      <c r="H201" s="27">
        <v>33.840000000000003</v>
      </c>
      <c r="I201" s="27">
        <v>27.9</v>
      </c>
      <c r="J201" s="27">
        <v>30.42</v>
      </c>
      <c r="K201" s="28">
        <v>25.92</v>
      </c>
    </row>
    <row r="202" spans="1:11" ht="15" customHeight="1" x14ac:dyDescent="0.25">
      <c r="A202" t="s">
        <v>81</v>
      </c>
      <c r="B202" s="4" t="s">
        <v>18</v>
      </c>
      <c r="C202" s="4" t="s">
        <v>15</v>
      </c>
      <c r="D202" s="28">
        <v>45.4</v>
      </c>
      <c r="E202" s="27">
        <v>41</v>
      </c>
      <c r="F202" s="27">
        <v>41.2</v>
      </c>
      <c r="G202" s="27">
        <v>36.6</v>
      </c>
      <c r="H202" s="27">
        <v>37.6</v>
      </c>
      <c r="I202" s="27">
        <v>31</v>
      </c>
      <c r="J202" s="27">
        <v>33.799999999999997</v>
      </c>
      <c r="K202" s="28">
        <v>28.8</v>
      </c>
    </row>
    <row r="203" spans="1:11" ht="16.05" customHeight="1" x14ac:dyDescent="0.25">
      <c r="A203" t="s">
        <v>81</v>
      </c>
      <c r="B203" s="4" t="s">
        <v>18</v>
      </c>
      <c r="C203" s="4" t="s">
        <v>16</v>
      </c>
      <c r="D203" s="31" t="s">
        <v>17</v>
      </c>
      <c r="E203" s="30" t="s">
        <v>17</v>
      </c>
      <c r="F203" s="30" t="s">
        <v>17</v>
      </c>
      <c r="G203" s="30" t="s">
        <v>17</v>
      </c>
      <c r="H203" s="27">
        <v>32.76</v>
      </c>
      <c r="I203" s="27">
        <v>26.46</v>
      </c>
      <c r="J203" s="30" t="s">
        <v>17</v>
      </c>
      <c r="K203" s="31" t="s">
        <v>17</v>
      </c>
    </row>
    <row r="204" spans="1:11" ht="15" customHeight="1" x14ac:dyDescent="0.25">
      <c r="A204" t="s">
        <v>81</v>
      </c>
      <c r="B204" s="4" t="s">
        <v>20</v>
      </c>
      <c r="C204" s="4" t="s">
        <v>12</v>
      </c>
      <c r="D204" s="28">
        <v>35.4</v>
      </c>
      <c r="E204" s="27">
        <v>30.6</v>
      </c>
      <c r="F204" s="27">
        <v>32.200000000000003</v>
      </c>
      <c r="G204" s="27">
        <v>27.2</v>
      </c>
      <c r="H204" s="27">
        <v>28.4</v>
      </c>
      <c r="I204" s="27">
        <v>22</v>
      </c>
      <c r="J204" s="27">
        <v>24.4</v>
      </c>
      <c r="K204" s="28">
        <v>19.600000000000001</v>
      </c>
    </row>
    <row r="205" spans="1:11" ht="15" customHeight="1" x14ac:dyDescent="0.25">
      <c r="A205" t="s">
        <v>81</v>
      </c>
      <c r="B205" s="4" t="s">
        <v>20</v>
      </c>
      <c r="C205" s="4" t="s">
        <v>13</v>
      </c>
      <c r="D205" s="28">
        <v>37.17</v>
      </c>
      <c r="E205" s="27">
        <v>32.130000000000003</v>
      </c>
      <c r="F205" s="27">
        <v>33.81</v>
      </c>
      <c r="G205" s="27">
        <v>28.56</v>
      </c>
      <c r="H205" s="27">
        <v>29.82</v>
      </c>
      <c r="I205" s="27">
        <v>23.1</v>
      </c>
      <c r="J205" s="27">
        <v>25.62</v>
      </c>
      <c r="K205" s="28">
        <v>20.58</v>
      </c>
    </row>
    <row r="206" spans="1:11" ht="15" customHeight="1" x14ac:dyDescent="0.25">
      <c r="A206" t="s">
        <v>81</v>
      </c>
      <c r="B206" s="4" t="s">
        <v>20</v>
      </c>
      <c r="C206" s="4" t="s">
        <v>14</v>
      </c>
      <c r="D206" s="28">
        <v>39.06</v>
      </c>
      <c r="E206" s="27">
        <v>34.380000000000003</v>
      </c>
      <c r="F206" s="27">
        <v>35.28</v>
      </c>
      <c r="G206" s="27">
        <v>30.24</v>
      </c>
      <c r="H206" s="27">
        <v>31.14</v>
      </c>
      <c r="I206" s="27">
        <v>24.84</v>
      </c>
      <c r="J206" s="27">
        <v>27.18</v>
      </c>
      <c r="K206" s="28">
        <v>22.32</v>
      </c>
    </row>
    <row r="207" spans="1:11" ht="15" customHeight="1" x14ac:dyDescent="0.25">
      <c r="A207" t="s">
        <v>81</v>
      </c>
      <c r="B207" s="4" t="s">
        <v>20</v>
      </c>
      <c r="C207" s="4" t="s">
        <v>15</v>
      </c>
      <c r="D207" s="28">
        <v>43.4</v>
      </c>
      <c r="E207" s="27">
        <v>38.200000000000003</v>
      </c>
      <c r="F207" s="27">
        <v>39.200000000000003</v>
      </c>
      <c r="G207" s="27">
        <v>33.6</v>
      </c>
      <c r="H207" s="27">
        <v>34.6</v>
      </c>
      <c r="I207" s="27">
        <v>27.6</v>
      </c>
      <c r="J207" s="27">
        <v>30.2</v>
      </c>
      <c r="K207" s="28">
        <v>24.8</v>
      </c>
    </row>
    <row r="208" spans="1:11" ht="16.05" customHeight="1" x14ac:dyDescent="0.25">
      <c r="A208" t="s">
        <v>81</v>
      </c>
      <c r="B208" s="4" t="s">
        <v>20</v>
      </c>
      <c r="C208" s="4" t="s">
        <v>16</v>
      </c>
      <c r="D208" s="31" t="s">
        <v>17</v>
      </c>
      <c r="E208" s="30" t="s">
        <v>17</v>
      </c>
      <c r="F208" s="30" t="s">
        <v>17</v>
      </c>
      <c r="G208" s="30" t="s">
        <v>17</v>
      </c>
      <c r="H208" s="27">
        <v>29.82</v>
      </c>
      <c r="I208" s="27">
        <v>23.1</v>
      </c>
      <c r="J208" s="30" t="s">
        <v>17</v>
      </c>
      <c r="K208" s="31" t="s">
        <v>17</v>
      </c>
    </row>
    <row r="209" spans="1:11" ht="16.2" customHeight="1" x14ac:dyDescent="0.25">
      <c r="A209" t="s">
        <v>81</v>
      </c>
      <c r="B209" s="4" t="s">
        <v>21</v>
      </c>
      <c r="C209" s="4" t="s">
        <v>22</v>
      </c>
      <c r="D209" s="28">
        <v>15.17</v>
      </c>
      <c r="E209" s="27">
        <v>15.17</v>
      </c>
      <c r="F209" s="27">
        <v>13.19</v>
      </c>
      <c r="G209" s="27">
        <v>11.48</v>
      </c>
      <c r="H209" s="27">
        <v>11.3</v>
      </c>
      <c r="I209" s="27">
        <v>8.48</v>
      </c>
      <c r="J209" s="27">
        <v>9.42</v>
      </c>
      <c r="K209" s="28">
        <v>6.59</v>
      </c>
    </row>
    <row r="210" spans="1:11" ht="15" customHeight="1" x14ac:dyDescent="0.25">
      <c r="A210" t="s">
        <v>82</v>
      </c>
      <c r="B210" s="4" t="s">
        <v>11</v>
      </c>
      <c r="C210" s="4" t="s">
        <v>12</v>
      </c>
      <c r="D210" s="28">
        <v>29.8</v>
      </c>
      <c r="E210" s="27">
        <v>26.8</v>
      </c>
      <c r="F210" s="27">
        <v>27</v>
      </c>
      <c r="G210" s="27">
        <v>24.2</v>
      </c>
      <c r="H210" s="27">
        <v>24.6</v>
      </c>
      <c r="I210" s="27">
        <v>19.600000000000001</v>
      </c>
      <c r="J210" s="27">
        <v>23.4</v>
      </c>
      <c r="K210" s="28">
        <v>18</v>
      </c>
    </row>
    <row r="211" spans="1:11" ht="15" customHeight="1" x14ac:dyDescent="0.25">
      <c r="A211" t="s">
        <v>82</v>
      </c>
      <c r="B211" s="4" t="s">
        <v>11</v>
      </c>
      <c r="C211" s="4" t="s">
        <v>13</v>
      </c>
      <c r="D211" s="28">
        <v>31.29</v>
      </c>
      <c r="E211" s="27">
        <v>28.14</v>
      </c>
      <c r="F211" s="27">
        <v>28.35</v>
      </c>
      <c r="G211" s="27">
        <v>25.41</v>
      </c>
      <c r="H211" s="27">
        <v>25.83</v>
      </c>
      <c r="I211" s="27">
        <v>20.58</v>
      </c>
      <c r="J211" s="27">
        <v>24.57</v>
      </c>
      <c r="K211" s="28">
        <v>18.899999999999999</v>
      </c>
    </row>
    <row r="212" spans="1:11" ht="15" customHeight="1" x14ac:dyDescent="0.25">
      <c r="A212" t="s">
        <v>82</v>
      </c>
      <c r="B212" s="4" t="s">
        <v>11</v>
      </c>
      <c r="C212" s="4" t="s">
        <v>14</v>
      </c>
      <c r="D212" s="28">
        <v>31.92</v>
      </c>
      <c r="E212" s="27">
        <v>28.71</v>
      </c>
      <c r="F212" s="27">
        <v>28.92</v>
      </c>
      <c r="G212" s="27">
        <v>25.92</v>
      </c>
      <c r="H212" s="27">
        <v>26.35</v>
      </c>
      <c r="I212" s="27">
        <v>21</v>
      </c>
      <c r="J212" s="27">
        <v>25.07</v>
      </c>
      <c r="K212" s="28">
        <v>19.440000000000001</v>
      </c>
    </row>
    <row r="213" spans="1:11" ht="15" customHeight="1" x14ac:dyDescent="0.25">
      <c r="A213" t="s">
        <v>82</v>
      </c>
      <c r="B213" s="4" t="s">
        <v>11</v>
      </c>
      <c r="C213" s="4" t="s">
        <v>15</v>
      </c>
      <c r="D213" s="28">
        <v>35</v>
      </c>
      <c r="E213" s="27">
        <v>31.8</v>
      </c>
      <c r="F213" s="27">
        <v>31.6</v>
      </c>
      <c r="G213" s="27">
        <v>28.6</v>
      </c>
      <c r="H213" s="27">
        <v>28.8</v>
      </c>
      <c r="I213" s="27">
        <v>23.2</v>
      </c>
      <c r="J213" s="27">
        <v>27.4</v>
      </c>
      <c r="K213" s="28">
        <v>21.6</v>
      </c>
    </row>
    <row r="214" spans="1:11" ht="16.05" customHeight="1" x14ac:dyDescent="0.25">
      <c r="A214" t="s">
        <v>82</v>
      </c>
      <c r="B214" s="4" t="s">
        <v>11</v>
      </c>
      <c r="C214" s="4" t="s">
        <v>16</v>
      </c>
      <c r="D214" s="31" t="s">
        <v>17</v>
      </c>
      <c r="E214" s="30" t="s">
        <v>17</v>
      </c>
      <c r="F214" s="30" t="s">
        <v>17</v>
      </c>
      <c r="G214" s="30" t="s">
        <v>17</v>
      </c>
      <c r="H214" s="27">
        <v>25.83</v>
      </c>
      <c r="I214" s="27">
        <v>20.58</v>
      </c>
      <c r="J214" s="30" t="s">
        <v>17</v>
      </c>
      <c r="K214" s="31" t="s">
        <v>17</v>
      </c>
    </row>
    <row r="215" spans="1:11" ht="15" customHeight="1" x14ac:dyDescent="0.25">
      <c r="A215" t="s">
        <v>82</v>
      </c>
      <c r="B215" s="4" t="s">
        <v>18</v>
      </c>
      <c r="C215" s="4" t="s">
        <v>12</v>
      </c>
      <c r="D215" s="28">
        <v>26.6</v>
      </c>
      <c r="E215" s="27">
        <v>24.2</v>
      </c>
      <c r="F215" s="27">
        <v>24.6</v>
      </c>
      <c r="G215" s="27">
        <v>22.2</v>
      </c>
      <c r="H215" s="27">
        <v>23</v>
      </c>
      <c r="I215" s="27">
        <v>19.399999999999999</v>
      </c>
      <c r="J215" s="27">
        <v>20.8</v>
      </c>
      <c r="K215" s="28">
        <v>18</v>
      </c>
    </row>
    <row r="216" spans="1:11" ht="15" customHeight="1" x14ac:dyDescent="0.25">
      <c r="A216" t="s">
        <v>82</v>
      </c>
      <c r="B216" s="4" t="s">
        <v>18</v>
      </c>
      <c r="C216" s="4" t="s">
        <v>13</v>
      </c>
      <c r="D216" s="28">
        <v>27.93</v>
      </c>
      <c r="E216" s="27">
        <v>25.41</v>
      </c>
      <c r="F216" s="27">
        <v>25.83</v>
      </c>
      <c r="G216" s="27">
        <v>23.31</v>
      </c>
      <c r="H216" s="27">
        <v>24.15</v>
      </c>
      <c r="I216" s="27">
        <v>20.37</v>
      </c>
      <c r="J216" s="27">
        <v>21.84</v>
      </c>
      <c r="K216" s="28">
        <v>18.899999999999999</v>
      </c>
    </row>
    <row r="217" spans="1:11" ht="15" customHeight="1" x14ac:dyDescent="0.25">
      <c r="A217" t="s">
        <v>82</v>
      </c>
      <c r="B217" s="4" t="s">
        <v>18</v>
      </c>
      <c r="C217" s="4" t="s">
        <v>14</v>
      </c>
      <c r="D217" s="28">
        <v>28.49</v>
      </c>
      <c r="E217" s="27">
        <v>26.1</v>
      </c>
      <c r="F217" s="27">
        <v>26.35</v>
      </c>
      <c r="G217" s="27">
        <v>23.78</v>
      </c>
      <c r="H217" s="27">
        <v>24.64</v>
      </c>
      <c r="I217" s="27">
        <v>20.78</v>
      </c>
      <c r="J217" s="27">
        <v>22.28</v>
      </c>
      <c r="K217" s="28">
        <v>19.440000000000001</v>
      </c>
    </row>
    <row r="218" spans="1:11" ht="15" customHeight="1" x14ac:dyDescent="0.25">
      <c r="A218" t="s">
        <v>82</v>
      </c>
      <c r="B218" s="4" t="s">
        <v>18</v>
      </c>
      <c r="C218" s="4" t="s">
        <v>15</v>
      </c>
      <c r="D218" s="28">
        <v>31.6</v>
      </c>
      <c r="E218" s="27">
        <v>29</v>
      </c>
      <c r="F218" s="27">
        <v>29</v>
      </c>
      <c r="G218" s="27">
        <v>26.4</v>
      </c>
      <c r="H218" s="27">
        <v>27</v>
      </c>
      <c r="I218" s="27">
        <v>23</v>
      </c>
      <c r="J218" s="27">
        <v>24.6</v>
      </c>
      <c r="K218" s="28">
        <v>21.6</v>
      </c>
    </row>
    <row r="219" spans="1:11" ht="16.05" customHeight="1" x14ac:dyDescent="0.25">
      <c r="A219" t="s">
        <v>82</v>
      </c>
      <c r="B219" s="4" t="s">
        <v>18</v>
      </c>
      <c r="C219" s="4" t="s">
        <v>16</v>
      </c>
      <c r="D219" s="31" t="s">
        <v>17</v>
      </c>
      <c r="E219" s="30" t="s">
        <v>17</v>
      </c>
      <c r="F219" s="30" t="s">
        <v>17</v>
      </c>
      <c r="G219" s="30" t="s">
        <v>17</v>
      </c>
      <c r="H219" s="27">
        <v>24.15</v>
      </c>
      <c r="I219" s="27">
        <v>20.37</v>
      </c>
      <c r="J219" s="30" t="s">
        <v>17</v>
      </c>
      <c r="K219" s="31" t="s">
        <v>17</v>
      </c>
    </row>
    <row r="220" spans="1:11" ht="15" customHeight="1" x14ac:dyDescent="0.25">
      <c r="A220" t="s">
        <v>82</v>
      </c>
      <c r="B220" s="4" t="s">
        <v>20</v>
      </c>
      <c r="C220" s="4" t="s">
        <v>12</v>
      </c>
      <c r="D220" s="28">
        <v>25.6</v>
      </c>
      <c r="E220" s="27">
        <v>22.8</v>
      </c>
      <c r="F220" s="27">
        <v>23.6</v>
      </c>
      <c r="G220" s="27">
        <v>20.6</v>
      </c>
      <c r="H220" s="27">
        <v>21.2</v>
      </c>
      <c r="I220" s="27">
        <v>17.399999999999999</v>
      </c>
      <c r="J220" s="27">
        <v>18.8</v>
      </c>
      <c r="K220" s="28">
        <v>15.8</v>
      </c>
    </row>
    <row r="221" spans="1:11" ht="15" customHeight="1" x14ac:dyDescent="0.25">
      <c r="A221" t="s">
        <v>82</v>
      </c>
      <c r="B221" s="4" t="s">
        <v>20</v>
      </c>
      <c r="C221" s="4" t="s">
        <v>13</v>
      </c>
      <c r="D221" s="28">
        <v>26.88</v>
      </c>
      <c r="E221" s="27">
        <v>23.94</v>
      </c>
      <c r="F221" s="27">
        <v>24.78</v>
      </c>
      <c r="G221" s="27">
        <v>21.63</v>
      </c>
      <c r="H221" s="27">
        <v>22.26</v>
      </c>
      <c r="I221" s="27">
        <v>18.27</v>
      </c>
      <c r="J221" s="27">
        <v>19.739999999999998</v>
      </c>
      <c r="K221" s="28">
        <v>16.59</v>
      </c>
    </row>
    <row r="222" spans="1:11" ht="15" customHeight="1" x14ac:dyDescent="0.25">
      <c r="A222" t="s">
        <v>82</v>
      </c>
      <c r="B222" s="4" t="s">
        <v>20</v>
      </c>
      <c r="C222" s="4" t="s">
        <v>14</v>
      </c>
      <c r="D222" s="28">
        <v>27.42</v>
      </c>
      <c r="E222" s="27">
        <v>24.48</v>
      </c>
      <c r="F222" s="27">
        <v>25.28</v>
      </c>
      <c r="G222" s="27">
        <v>22.14</v>
      </c>
      <c r="H222" s="27">
        <v>22.71</v>
      </c>
      <c r="I222" s="27">
        <v>18.72</v>
      </c>
      <c r="J222" s="27">
        <v>20.16</v>
      </c>
      <c r="K222" s="28">
        <v>17.100000000000001</v>
      </c>
    </row>
    <row r="223" spans="1:11" ht="15" customHeight="1" x14ac:dyDescent="0.25">
      <c r="A223" t="s">
        <v>82</v>
      </c>
      <c r="B223" s="4" t="s">
        <v>20</v>
      </c>
      <c r="C223" s="4" t="s">
        <v>15</v>
      </c>
      <c r="D223" s="28">
        <v>30.4</v>
      </c>
      <c r="E223" s="27">
        <v>27.2</v>
      </c>
      <c r="F223" s="27">
        <v>27.8</v>
      </c>
      <c r="G223" s="27">
        <v>24.6</v>
      </c>
      <c r="H223" s="27">
        <v>25</v>
      </c>
      <c r="I223" s="27">
        <v>20.8</v>
      </c>
      <c r="J223" s="27">
        <v>22.4</v>
      </c>
      <c r="K223" s="28">
        <v>19</v>
      </c>
    </row>
    <row r="224" spans="1:11" ht="16.05" customHeight="1" x14ac:dyDescent="0.25">
      <c r="A224" t="s">
        <v>82</v>
      </c>
      <c r="B224" s="4" t="s">
        <v>20</v>
      </c>
      <c r="C224" s="4" t="s">
        <v>16</v>
      </c>
      <c r="D224" s="31" t="s">
        <v>17</v>
      </c>
      <c r="E224" s="30" t="s">
        <v>17</v>
      </c>
      <c r="F224" s="30" t="s">
        <v>17</v>
      </c>
      <c r="G224" s="30" t="s">
        <v>17</v>
      </c>
      <c r="H224" s="27">
        <v>22.26</v>
      </c>
      <c r="I224" s="27">
        <v>18.27</v>
      </c>
      <c r="J224" s="30" t="s">
        <v>17</v>
      </c>
      <c r="K224" s="31" t="s">
        <v>17</v>
      </c>
    </row>
    <row r="225" spans="1:11" ht="16.2" customHeight="1" x14ac:dyDescent="0.25">
      <c r="A225" t="s">
        <v>82</v>
      </c>
      <c r="B225" s="4" t="s">
        <v>21</v>
      </c>
      <c r="C225" s="4" t="s">
        <v>22</v>
      </c>
      <c r="D225" s="28">
        <v>9.4700000000000006</v>
      </c>
      <c r="E225" s="27">
        <v>9.4700000000000006</v>
      </c>
      <c r="F225" s="27">
        <v>9.4700000000000006</v>
      </c>
      <c r="G225" s="27">
        <v>9.4700000000000006</v>
      </c>
      <c r="H225" s="27">
        <v>8.42</v>
      </c>
      <c r="I225" s="27">
        <v>8.42</v>
      </c>
      <c r="J225" s="27">
        <v>8.42</v>
      </c>
      <c r="K225" s="28">
        <v>5.28</v>
      </c>
    </row>
    <row r="226" spans="1:11" ht="15" customHeight="1" x14ac:dyDescent="0.25">
      <c r="A226" t="s">
        <v>83</v>
      </c>
      <c r="B226" s="4" t="s">
        <v>11</v>
      </c>
      <c r="C226" s="4" t="s">
        <v>12</v>
      </c>
      <c r="D226" s="28">
        <v>32</v>
      </c>
      <c r="E226" s="27">
        <v>28.6</v>
      </c>
      <c r="F226" s="27">
        <v>28.8</v>
      </c>
      <c r="G226" s="27">
        <v>25.4</v>
      </c>
      <c r="H226" s="27">
        <v>26</v>
      </c>
      <c r="I226" s="27">
        <v>20</v>
      </c>
      <c r="J226" s="27">
        <v>24.4</v>
      </c>
      <c r="K226" s="28">
        <v>18.2</v>
      </c>
    </row>
    <row r="227" spans="1:11" ht="15" customHeight="1" x14ac:dyDescent="0.25">
      <c r="A227" t="s">
        <v>83</v>
      </c>
      <c r="B227" s="4" t="s">
        <v>11</v>
      </c>
      <c r="C227" s="4" t="s">
        <v>13</v>
      </c>
      <c r="D227" s="28">
        <v>33.6</v>
      </c>
      <c r="E227" s="27">
        <v>30.03</v>
      </c>
      <c r="F227" s="27">
        <v>30.24</v>
      </c>
      <c r="G227" s="27">
        <v>26.67</v>
      </c>
      <c r="H227" s="27">
        <v>27.3</v>
      </c>
      <c r="I227" s="27">
        <v>21</v>
      </c>
      <c r="J227" s="27">
        <v>25.62</v>
      </c>
      <c r="K227" s="28">
        <v>19.11</v>
      </c>
    </row>
    <row r="228" spans="1:11" ht="15" customHeight="1" x14ac:dyDescent="0.25">
      <c r="A228" t="s">
        <v>83</v>
      </c>
      <c r="B228" s="4" t="s">
        <v>11</v>
      </c>
      <c r="C228" s="4" t="s">
        <v>14</v>
      </c>
      <c r="D228" s="28">
        <v>34.28</v>
      </c>
      <c r="E228" s="27">
        <v>30.78</v>
      </c>
      <c r="F228" s="27">
        <v>30.85</v>
      </c>
      <c r="G228" s="27">
        <v>27.36</v>
      </c>
      <c r="H228" s="27">
        <v>27.85</v>
      </c>
      <c r="I228" s="27">
        <v>21.78</v>
      </c>
      <c r="J228" s="27">
        <v>26.28</v>
      </c>
      <c r="K228" s="28">
        <v>20.16</v>
      </c>
    </row>
    <row r="229" spans="1:11" ht="15" customHeight="1" x14ac:dyDescent="0.25">
      <c r="A229" t="s">
        <v>83</v>
      </c>
      <c r="B229" s="4" t="s">
        <v>11</v>
      </c>
      <c r="C229" s="4" t="s">
        <v>15</v>
      </c>
      <c r="D229" s="28">
        <v>38</v>
      </c>
      <c r="E229" s="27">
        <v>34.200000000000003</v>
      </c>
      <c r="F229" s="27">
        <v>34</v>
      </c>
      <c r="G229" s="27">
        <v>30.4</v>
      </c>
      <c r="H229" s="27">
        <v>30.8</v>
      </c>
      <c r="I229" s="27">
        <v>24.2</v>
      </c>
      <c r="J229" s="27">
        <v>29.2</v>
      </c>
      <c r="K229" s="28">
        <v>22.4</v>
      </c>
    </row>
    <row r="230" spans="1:11" ht="16.05" customHeight="1" x14ac:dyDescent="0.25">
      <c r="A230" t="s">
        <v>83</v>
      </c>
      <c r="B230" s="4" t="s">
        <v>11</v>
      </c>
      <c r="C230" s="4" t="s">
        <v>16</v>
      </c>
      <c r="D230" s="31" t="s">
        <v>17</v>
      </c>
      <c r="E230" s="30" t="s">
        <v>17</v>
      </c>
      <c r="F230" s="30" t="s">
        <v>17</v>
      </c>
      <c r="G230" s="30" t="s">
        <v>17</v>
      </c>
      <c r="H230" s="27">
        <v>27.3</v>
      </c>
      <c r="I230" s="27">
        <v>21</v>
      </c>
      <c r="J230" s="30" t="s">
        <v>17</v>
      </c>
      <c r="K230" s="31" t="s">
        <v>17</v>
      </c>
    </row>
    <row r="231" spans="1:11" ht="15" customHeight="1" x14ac:dyDescent="0.25">
      <c r="A231" t="s">
        <v>83</v>
      </c>
      <c r="B231" s="4" t="s">
        <v>18</v>
      </c>
      <c r="C231" s="4" t="s">
        <v>12</v>
      </c>
      <c r="D231" s="28">
        <v>28.2</v>
      </c>
      <c r="E231" s="27">
        <v>25.4</v>
      </c>
      <c r="F231" s="27">
        <v>26</v>
      </c>
      <c r="G231" s="27">
        <v>23</v>
      </c>
      <c r="H231" s="27">
        <v>24</v>
      </c>
      <c r="I231" s="27">
        <v>19.8</v>
      </c>
      <c r="J231" s="27">
        <v>21.4</v>
      </c>
      <c r="K231" s="28">
        <v>18.399999999999999</v>
      </c>
    </row>
    <row r="232" spans="1:11" ht="15" customHeight="1" x14ac:dyDescent="0.25">
      <c r="A232" t="s">
        <v>83</v>
      </c>
      <c r="B232" s="4" t="s">
        <v>18</v>
      </c>
      <c r="C232" s="4" t="s">
        <v>13</v>
      </c>
      <c r="D232" s="28">
        <v>29.61</v>
      </c>
      <c r="E232" s="27">
        <v>26.67</v>
      </c>
      <c r="F232" s="27">
        <v>27.3</v>
      </c>
      <c r="G232" s="27">
        <v>24.15</v>
      </c>
      <c r="H232" s="27">
        <v>25.2</v>
      </c>
      <c r="I232" s="27">
        <v>20.79</v>
      </c>
      <c r="J232" s="27">
        <v>22.47</v>
      </c>
      <c r="K232" s="28">
        <v>19.32</v>
      </c>
    </row>
    <row r="233" spans="1:11" ht="15" customHeight="1" x14ac:dyDescent="0.25">
      <c r="A233" t="s">
        <v>83</v>
      </c>
      <c r="B233" s="4" t="s">
        <v>18</v>
      </c>
      <c r="C233" s="4" t="s">
        <v>14</v>
      </c>
      <c r="D233" s="28">
        <v>30.6</v>
      </c>
      <c r="E233" s="27">
        <v>27.9</v>
      </c>
      <c r="F233" s="27">
        <v>27.9</v>
      </c>
      <c r="G233" s="27">
        <v>25.02</v>
      </c>
      <c r="H233" s="27">
        <v>25.74</v>
      </c>
      <c r="I233" s="27">
        <v>21.6</v>
      </c>
      <c r="J233" s="27">
        <v>23.22</v>
      </c>
      <c r="K233" s="28">
        <v>20.16</v>
      </c>
    </row>
    <row r="234" spans="1:11" ht="15" customHeight="1" x14ac:dyDescent="0.25">
      <c r="A234" t="s">
        <v>83</v>
      </c>
      <c r="B234" s="4" t="s">
        <v>18</v>
      </c>
      <c r="C234" s="4" t="s">
        <v>15</v>
      </c>
      <c r="D234" s="28">
        <v>34</v>
      </c>
      <c r="E234" s="27">
        <v>31</v>
      </c>
      <c r="F234" s="27">
        <v>31</v>
      </c>
      <c r="G234" s="27">
        <v>27.8</v>
      </c>
      <c r="H234" s="27">
        <v>28.6</v>
      </c>
      <c r="I234" s="27">
        <v>24</v>
      </c>
      <c r="J234" s="27">
        <v>25.8</v>
      </c>
      <c r="K234" s="28">
        <v>22.4</v>
      </c>
    </row>
    <row r="235" spans="1:11" ht="16.05" customHeight="1" x14ac:dyDescent="0.25">
      <c r="A235" t="s">
        <v>83</v>
      </c>
      <c r="B235" s="4" t="s">
        <v>18</v>
      </c>
      <c r="C235" s="4" t="s">
        <v>16</v>
      </c>
      <c r="D235" s="31" t="s">
        <v>17</v>
      </c>
      <c r="E235" s="30" t="s">
        <v>17</v>
      </c>
      <c r="F235" s="30" t="s">
        <v>17</v>
      </c>
      <c r="G235" s="30" t="s">
        <v>17</v>
      </c>
      <c r="H235" s="27">
        <v>25.2</v>
      </c>
      <c r="I235" s="27">
        <v>20.79</v>
      </c>
      <c r="J235" s="30" t="s">
        <v>17</v>
      </c>
      <c r="K235" s="31" t="s">
        <v>17</v>
      </c>
    </row>
    <row r="236" spans="1:11" ht="15" customHeight="1" x14ac:dyDescent="0.25">
      <c r="A236" t="s">
        <v>83</v>
      </c>
      <c r="B236" s="4" t="s">
        <v>20</v>
      </c>
      <c r="C236" s="4" t="s">
        <v>12</v>
      </c>
      <c r="D236" s="28">
        <v>27</v>
      </c>
      <c r="E236" s="27">
        <v>23.6</v>
      </c>
      <c r="F236" s="27">
        <v>24.8</v>
      </c>
      <c r="G236" s="27">
        <v>21.2</v>
      </c>
      <c r="H236" s="27">
        <v>22</v>
      </c>
      <c r="I236" s="27">
        <v>17.600000000000001</v>
      </c>
      <c r="J236" s="27">
        <v>19.2</v>
      </c>
      <c r="K236" s="28">
        <v>15.6</v>
      </c>
    </row>
    <row r="237" spans="1:11" ht="15" customHeight="1" x14ac:dyDescent="0.25">
      <c r="A237" t="s">
        <v>83</v>
      </c>
      <c r="B237" s="4" t="s">
        <v>20</v>
      </c>
      <c r="C237" s="4" t="s">
        <v>13</v>
      </c>
      <c r="D237" s="28">
        <v>28.35</v>
      </c>
      <c r="E237" s="27">
        <v>24.78</v>
      </c>
      <c r="F237" s="27">
        <v>26.04</v>
      </c>
      <c r="G237" s="27">
        <v>22.26</v>
      </c>
      <c r="H237" s="27">
        <v>23.1</v>
      </c>
      <c r="I237" s="27">
        <v>18.48</v>
      </c>
      <c r="J237" s="27">
        <v>20.16</v>
      </c>
      <c r="K237" s="28">
        <v>16.38</v>
      </c>
    </row>
    <row r="238" spans="1:11" ht="15" customHeight="1" x14ac:dyDescent="0.25">
      <c r="A238" t="s">
        <v>83</v>
      </c>
      <c r="B238" s="4" t="s">
        <v>20</v>
      </c>
      <c r="C238" s="4" t="s">
        <v>14</v>
      </c>
      <c r="D238" s="28">
        <v>29.34</v>
      </c>
      <c r="E238" s="27">
        <v>26.1</v>
      </c>
      <c r="F238" s="27">
        <v>26.82</v>
      </c>
      <c r="G238" s="27">
        <v>23.22</v>
      </c>
      <c r="H238" s="27">
        <v>23.76</v>
      </c>
      <c r="I238" s="27">
        <v>19.260000000000002</v>
      </c>
      <c r="J238" s="27">
        <v>21.06</v>
      </c>
      <c r="K238" s="28">
        <v>17.46</v>
      </c>
    </row>
    <row r="239" spans="1:11" ht="15" customHeight="1" x14ac:dyDescent="0.25">
      <c r="A239" t="s">
        <v>83</v>
      </c>
      <c r="B239" s="4" t="s">
        <v>20</v>
      </c>
      <c r="C239" s="4" t="s">
        <v>15</v>
      </c>
      <c r="D239" s="28">
        <v>32.6</v>
      </c>
      <c r="E239" s="27">
        <v>29</v>
      </c>
      <c r="F239" s="27">
        <v>29.8</v>
      </c>
      <c r="G239" s="27">
        <v>25.8</v>
      </c>
      <c r="H239" s="27">
        <v>26.4</v>
      </c>
      <c r="I239" s="27">
        <v>21.4</v>
      </c>
      <c r="J239" s="27">
        <v>23.4</v>
      </c>
      <c r="K239" s="28">
        <v>19.399999999999999</v>
      </c>
    </row>
    <row r="240" spans="1:11" ht="16.05" customHeight="1" x14ac:dyDescent="0.25">
      <c r="A240" t="s">
        <v>83</v>
      </c>
      <c r="B240" s="4" t="s">
        <v>20</v>
      </c>
      <c r="C240" s="4" t="s">
        <v>16</v>
      </c>
      <c r="D240" s="31" t="s">
        <v>17</v>
      </c>
      <c r="E240" s="30" t="s">
        <v>17</v>
      </c>
      <c r="F240" s="30" t="s">
        <v>17</v>
      </c>
      <c r="G240" s="30" t="s">
        <v>17</v>
      </c>
      <c r="H240" s="27">
        <v>23.1</v>
      </c>
      <c r="I240" s="27">
        <v>18.48</v>
      </c>
      <c r="J240" s="30" t="s">
        <v>17</v>
      </c>
      <c r="K240" s="31" t="s">
        <v>17</v>
      </c>
    </row>
    <row r="241" spans="1:11" ht="16.2" customHeight="1" x14ac:dyDescent="0.25">
      <c r="A241" t="s">
        <v>83</v>
      </c>
      <c r="B241" s="4" t="s">
        <v>21</v>
      </c>
      <c r="C241" s="4" t="s">
        <v>22</v>
      </c>
      <c r="D241" s="28">
        <v>8.6999999999999993</v>
      </c>
      <c r="E241" s="27">
        <v>8.6999999999999993</v>
      </c>
      <c r="F241" s="27">
        <v>8.6199999999999992</v>
      </c>
      <c r="G241" s="27">
        <v>6.57</v>
      </c>
      <c r="H241" s="27">
        <v>7.54</v>
      </c>
      <c r="I241" s="27">
        <v>5.39</v>
      </c>
      <c r="J241" s="27">
        <v>6.25</v>
      </c>
      <c r="K241" s="28">
        <v>5.39</v>
      </c>
    </row>
    <row r="242" spans="1:11" ht="15" customHeight="1" x14ac:dyDescent="0.25">
      <c r="A242" s="17" t="s">
        <v>84</v>
      </c>
      <c r="B242" s="4" t="s">
        <v>11</v>
      </c>
      <c r="C242" s="4" t="s">
        <v>12</v>
      </c>
      <c r="D242" s="28">
        <v>27.6</v>
      </c>
      <c r="E242" s="27">
        <v>25.2</v>
      </c>
      <c r="F242" s="27">
        <v>25.4</v>
      </c>
      <c r="G242" s="27">
        <v>23</v>
      </c>
      <c r="H242" s="27">
        <v>23.4</v>
      </c>
      <c r="I242" s="27">
        <v>19</v>
      </c>
      <c r="J242" s="27">
        <v>22.2</v>
      </c>
      <c r="K242" s="28">
        <v>17.8</v>
      </c>
    </row>
    <row r="243" spans="1:11" ht="15" customHeight="1" x14ac:dyDescent="0.25">
      <c r="A243" s="17" t="s">
        <v>84</v>
      </c>
      <c r="B243" s="4" t="s">
        <v>11</v>
      </c>
      <c r="C243" s="4" t="s">
        <v>13</v>
      </c>
      <c r="D243" s="28">
        <v>28.98</v>
      </c>
      <c r="E243" s="27">
        <v>26.46</v>
      </c>
      <c r="F243" s="27">
        <v>26.67</v>
      </c>
      <c r="G243" s="27">
        <v>24.15</v>
      </c>
      <c r="H243" s="27">
        <v>24.57</v>
      </c>
      <c r="I243" s="27">
        <v>19.95</v>
      </c>
      <c r="J243" s="27">
        <v>23.31</v>
      </c>
      <c r="K243" s="28">
        <v>18.690000000000001</v>
      </c>
    </row>
    <row r="244" spans="1:11" ht="15" customHeight="1" x14ac:dyDescent="0.25">
      <c r="A244" s="17" t="s">
        <v>84</v>
      </c>
      <c r="B244" s="4" t="s">
        <v>11</v>
      </c>
      <c r="C244" s="4" t="s">
        <v>14</v>
      </c>
      <c r="D244" s="28">
        <v>29.56</v>
      </c>
      <c r="E244" s="27">
        <v>26.99</v>
      </c>
      <c r="F244" s="27">
        <v>27.21</v>
      </c>
      <c r="G244" s="27">
        <v>24.64</v>
      </c>
      <c r="H244" s="27">
        <v>25.07</v>
      </c>
      <c r="I244" s="27">
        <v>20.350000000000001</v>
      </c>
      <c r="J244" s="27">
        <v>23.78</v>
      </c>
      <c r="K244" s="28">
        <v>19.07</v>
      </c>
    </row>
    <row r="245" spans="1:11" ht="15" customHeight="1" x14ac:dyDescent="0.25">
      <c r="A245" s="17" t="s">
        <v>84</v>
      </c>
      <c r="B245" s="4" t="s">
        <v>11</v>
      </c>
      <c r="C245" s="4" t="s">
        <v>15</v>
      </c>
      <c r="D245" s="28">
        <v>31.8</v>
      </c>
      <c r="E245" s="27">
        <v>29.2</v>
      </c>
      <c r="F245" s="27">
        <v>29</v>
      </c>
      <c r="G245" s="27">
        <v>26.6</v>
      </c>
      <c r="H245" s="27">
        <v>26.8</v>
      </c>
      <c r="I245" s="27">
        <v>22.2</v>
      </c>
      <c r="J245" s="27">
        <v>25.6</v>
      </c>
      <c r="K245" s="28">
        <v>20.8</v>
      </c>
    </row>
    <row r="246" spans="1:11" ht="16.05" customHeight="1" x14ac:dyDescent="0.25">
      <c r="A246" s="17" t="s">
        <v>84</v>
      </c>
      <c r="B246" s="4" t="s">
        <v>11</v>
      </c>
      <c r="C246" s="4" t="s">
        <v>16</v>
      </c>
      <c r="D246" s="31" t="s">
        <v>17</v>
      </c>
      <c r="E246" s="30" t="s">
        <v>17</v>
      </c>
      <c r="F246" s="30" t="s">
        <v>17</v>
      </c>
      <c r="G246" s="30" t="s">
        <v>17</v>
      </c>
      <c r="H246" s="27">
        <v>24.57</v>
      </c>
      <c r="I246" s="27">
        <v>19.95</v>
      </c>
      <c r="J246" s="30" t="s">
        <v>17</v>
      </c>
      <c r="K246" s="31" t="s">
        <v>17</v>
      </c>
    </row>
    <row r="247" spans="1:11" ht="15" customHeight="1" x14ac:dyDescent="0.25">
      <c r="A247" s="17" t="s">
        <v>84</v>
      </c>
      <c r="B247" s="4" t="s">
        <v>18</v>
      </c>
      <c r="C247" s="4" t="s">
        <v>12</v>
      </c>
      <c r="D247" s="28">
        <v>25</v>
      </c>
      <c r="E247" s="27">
        <v>23</v>
      </c>
      <c r="F247" s="27">
        <v>23.4</v>
      </c>
      <c r="G247" s="27">
        <v>21.2</v>
      </c>
      <c r="H247" s="27">
        <v>22</v>
      </c>
      <c r="I247" s="27">
        <v>18.8</v>
      </c>
      <c r="J247" s="27">
        <v>20.2</v>
      </c>
      <c r="K247" s="28">
        <v>17.8</v>
      </c>
    </row>
    <row r="248" spans="1:11" ht="15" customHeight="1" x14ac:dyDescent="0.25">
      <c r="A248" s="17" t="s">
        <v>84</v>
      </c>
      <c r="B248" s="4" t="s">
        <v>18</v>
      </c>
      <c r="C248" s="4" t="s">
        <v>13</v>
      </c>
      <c r="D248" s="28">
        <v>26.25</v>
      </c>
      <c r="E248" s="27">
        <v>24.15</v>
      </c>
      <c r="F248" s="27">
        <v>24.57</v>
      </c>
      <c r="G248" s="27">
        <v>22.26</v>
      </c>
      <c r="H248" s="27">
        <v>23.1</v>
      </c>
      <c r="I248" s="27">
        <v>19.739999999999998</v>
      </c>
      <c r="J248" s="27">
        <v>21.21</v>
      </c>
      <c r="K248" s="28">
        <v>18.690000000000001</v>
      </c>
    </row>
    <row r="249" spans="1:11" ht="15" customHeight="1" x14ac:dyDescent="0.25">
      <c r="A249" s="17" t="s">
        <v>84</v>
      </c>
      <c r="B249" s="4" t="s">
        <v>18</v>
      </c>
      <c r="C249" s="4" t="s">
        <v>14</v>
      </c>
      <c r="D249" s="28">
        <v>26.78</v>
      </c>
      <c r="E249" s="27">
        <v>24.64</v>
      </c>
      <c r="F249" s="27">
        <v>25.07</v>
      </c>
      <c r="G249" s="27">
        <v>22.71</v>
      </c>
      <c r="H249" s="27">
        <v>23.57</v>
      </c>
      <c r="I249" s="27">
        <v>20.14</v>
      </c>
      <c r="J249" s="27">
        <v>21.64</v>
      </c>
      <c r="K249" s="28">
        <v>19.07</v>
      </c>
    </row>
    <row r="250" spans="1:11" ht="15" customHeight="1" x14ac:dyDescent="0.25">
      <c r="A250" s="17" t="s">
        <v>84</v>
      </c>
      <c r="B250" s="4" t="s">
        <v>18</v>
      </c>
      <c r="C250" s="4" t="s">
        <v>15</v>
      </c>
      <c r="D250" s="28">
        <v>29</v>
      </c>
      <c r="E250" s="27">
        <v>26.8</v>
      </c>
      <c r="F250" s="27">
        <v>27</v>
      </c>
      <c r="G250" s="27">
        <v>24.8</v>
      </c>
      <c r="H250" s="27">
        <v>25.2</v>
      </c>
      <c r="I250" s="27">
        <v>22</v>
      </c>
      <c r="J250" s="27">
        <v>23.2</v>
      </c>
      <c r="K250" s="28">
        <v>20.8</v>
      </c>
    </row>
    <row r="251" spans="1:11" ht="16.05" customHeight="1" x14ac:dyDescent="0.25">
      <c r="A251" s="17" t="s">
        <v>84</v>
      </c>
      <c r="B251" s="4" t="s">
        <v>18</v>
      </c>
      <c r="C251" s="4" t="s">
        <v>16</v>
      </c>
      <c r="D251" s="31" t="s">
        <v>17</v>
      </c>
      <c r="E251" s="30" t="s">
        <v>17</v>
      </c>
      <c r="F251" s="30" t="s">
        <v>17</v>
      </c>
      <c r="G251" s="30" t="s">
        <v>17</v>
      </c>
      <c r="H251" s="27">
        <v>23.1</v>
      </c>
      <c r="I251" s="27">
        <v>19.739999999999998</v>
      </c>
      <c r="J251" s="30" t="s">
        <v>17</v>
      </c>
      <c r="K251" s="31" t="s">
        <v>17</v>
      </c>
    </row>
    <row r="252" spans="1:11" ht="15" customHeight="1" x14ac:dyDescent="0.25">
      <c r="A252" s="17" t="s">
        <v>84</v>
      </c>
      <c r="B252" s="4" t="s">
        <v>20</v>
      </c>
      <c r="C252" s="4" t="s">
        <v>12</v>
      </c>
      <c r="D252" s="28">
        <v>24.2</v>
      </c>
      <c r="E252" s="27">
        <v>21.6</v>
      </c>
      <c r="F252" s="27">
        <v>22.4</v>
      </c>
      <c r="G252" s="27">
        <v>19.8</v>
      </c>
      <c r="H252" s="27">
        <v>20.6</v>
      </c>
      <c r="I252" s="27">
        <v>17.2</v>
      </c>
      <c r="J252" s="27">
        <v>18.399999999999999</v>
      </c>
      <c r="K252" s="28">
        <v>15.8</v>
      </c>
    </row>
    <row r="253" spans="1:11" ht="15" customHeight="1" x14ac:dyDescent="0.25">
      <c r="A253" s="17" t="s">
        <v>84</v>
      </c>
      <c r="B253" s="4" t="s">
        <v>20</v>
      </c>
      <c r="C253" s="4" t="s">
        <v>13</v>
      </c>
      <c r="D253" s="28">
        <v>25.41</v>
      </c>
      <c r="E253" s="27">
        <v>22.68</v>
      </c>
      <c r="F253" s="27">
        <v>23.52</v>
      </c>
      <c r="G253" s="27">
        <v>20.79</v>
      </c>
      <c r="H253" s="27">
        <v>21.63</v>
      </c>
      <c r="I253" s="27">
        <v>18.059999999999999</v>
      </c>
      <c r="J253" s="27">
        <v>19.32</v>
      </c>
      <c r="K253" s="28">
        <v>16.59</v>
      </c>
    </row>
    <row r="254" spans="1:11" ht="15" customHeight="1" x14ac:dyDescent="0.25">
      <c r="A254" s="17" t="s">
        <v>84</v>
      </c>
      <c r="B254" s="4" t="s">
        <v>20</v>
      </c>
      <c r="C254" s="4" t="s">
        <v>14</v>
      </c>
      <c r="D254" s="28">
        <v>25.92</v>
      </c>
      <c r="E254" s="27">
        <v>23.14</v>
      </c>
      <c r="F254" s="27">
        <v>24</v>
      </c>
      <c r="G254" s="27">
        <v>21.21</v>
      </c>
      <c r="H254" s="27">
        <v>22.07</v>
      </c>
      <c r="I254" s="27">
        <v>18.43</v>
      </c>
      <c r="J254" s="27">
        <v>19.71</v>
      </c>
      <c r="K254" s="28">
        <v>16.93</v>
      </c>
    </row>
    <row r="255" spans="1:11" ht="15" customHeight="1" x14ac:dyDescent="0.25">
      <c r="A255" s="17" t="s">
        <v>84</v>
      </c>
      <c r="B255" s="4" t="s">
        <v>20</v>
      </c>
      <c r="C255" s="4" t="s">
        <v>15</v>
      </c>
      <c r="D255" s="28">
        <v>28.2</v>
      </c>
      <c r="E255" s="27">
        <v>25.4</v>
      </c>
      <c r="F255" s="27">
        <v>26</v>
      </c>
      <c r="G255" s="27">
        <v>23.2</v>
      </c>
      <c r="H255" s="27">
        <v>23.6</v>
      </c>
      <c r="I255" s="27">
        <v>20</v>
      </c>
      <c r="J255" s="27">
        <v>21.4</v>
      </c>
      <c r="K255" s="28">
        <v>18.600000000000001</v>
      </c>
    </row>
    <row r="256" spans="1:11" ht="16.05" customHeight="1" x14ac:dyDescent="0.25">
      <c r="A256" s="17" t="s">
        <v>84</v>
      </c>
      <c r="B256" s="4" t="s">
        <v>20</v>
      </c>
      <c r="C256" s="4" t="s">
        <v>16</v>
      </c>
      <c r="D256" s="31" t="s">
        <v>17</v>
      </c>
      <c r="E256" s="30" t="s">
        <v>17</v>
      </c>
      <c r="F256" s="30" t="s">
        <v>17</v>
      </c>
      <c r="G256" s="30" t="s">
        <v>17</v>
      </c>
      <c r="H256" s="27">
        <v>21.63</v>
      </c>
      <c r="I256" s="27">
        <v>18.059999999999999</v>
      </c>
      <c r="J256" s="30" t="s">
        <v>17</v>
      </c>
      <c r="K256" s="31" t="s">
        <v>17</v>
      </c>
    </row>
    <row r="257" spans="1:11" ht="16.2" customHeight="1" x14ac:dyDescent="0.25">
      <c r="A257" s="17" t="s">
        <v>84</v>
      </c>
      <c r="B257" s="4" t="s">
        <v>21</v>
      </c>
      <c r="C257" s="4" t="s">
        <v>22</v>
      </c>
      <c r="D257" s="28">
        <v>11.5</v>
      </c>
      <c r="E257" s="27">
        <v>7.48</v>
      </c>
      <c r="F257" s="27">
        <v>11.3</v>
      </c>
      <c r="G257" s="27">
        <v>7.35</v>
      </c>
      <c r="H257" s="27">
        <v>9.75</v>
      </c>
      <c r="I257" s="27">
        <v>6.34</v>
      </c>
      <c r="J257" s="27">
        <v>9.75</v>
      </c>
      <c r="K257" s="28">
        <v>6.34</v>
      </c>
    </row>
    <row r="258" spans="1:11" ht="15" customHeight="1" x14ac:dyDescent="0.25">
      <c r="A258" s="17" t="s">
        <v>85</v>
      </c>
      <c r="B258" s="4" t="s">
        <v>11</v>
      </c>
      <c r="C258" s="4" t="s">
        <v>12</v>
      </c>
      <c r="D258" s="28">
        <v>43.4</v>
      </c>
      <c r="E258" s="27">
        <v>38.200000000000003</v>
      </c>
      <c r="F258" s="27">
        <v>38.6</v>
      </c>
      <c r="G258" s="27">
        <v>33.799999999999997</v>
      </c>
      <c r="H258" s="27">
        <v>34.6</v>
      </c>
      <c r="I258" s="27">
        <v>26</v>
      </c>
      <c r="J258" s="27">
        <v>32.4</v>
      </c>
      <c r="K258" s="28">
        <v>23.4</v>
      </c>
    </row>
    <row r="259" spans="1:11" ht="15" customHeight="1" x14ac:dyDescent="0.25">
      <c r="A259" s="17" t="s">
        <v>85</v>
      </c>
      <c r="B259" s="4" t="s">
        <v>11</v>
      </c>
      <c r="C259" s="4" t="s">
        <v>13</v>
      </c>
      <c r="D259" s="28">
        <v>45.57</v>
      </c>
      <c r="E259" s="27">
        <v>40.11</v>
      </c>
      <c r="F259" s="27">
        <v>40.53</v>
      </c>
      <c r="G259" s="27">
        <v>35.49</v>
      </c>
      <c r="H259" s="27">
        <v>36.33</v>
      </c>
      <c r="I259" s="27">
        <v>27.3</v>
      </c>
      <c r="J259" s="27">
        <v>34.020000000000003</v>
      </c>
      <c r="K259" s="28">
        <v>24.57</v>
      </c>
    </row>
    <row r="260" spans="1:11" ht="15" customHeight="1" x14ac:dyDescent="0.25">
      <c r="A260" s="17" t="s">
        <v>85</v>
      </c>
      <c r="B260" s="4" t="s">
        <v>11</v>
      </c>
      <c r="C260" s="4" t="s">
        <v>14</v>
      </c>
      <c r="D260" s="28">
        <v>47.16</v>
      </c>
      <c r="E260" s="27">
        <v>42.12</v>
      </c>
      <c r="F260" s="27">
        <v>41.76</v>
      </c>
      <c r="G260" s="27">
        <v>36.9</v>
      </c>
      <c r="H260" s="27">
        <v>37.26</v>
      </c>
      <c r="I260" s="27">
        <v>28.8</v>
      </c>
      <c r="J260" s="27">
        <v>35.1</v>
      </c>
      <c r="K260" s="28">
        <v>26.28</v>
      </c>
    </row>
    <row r="261" spans="1:11" ht="15" customHeight="1" x14ac:dyDescent="0.25">
      <c r="A261" s="17" t="s">
        <v>85</v>
      </c>
      <c r="B261" s="4" t="s">
        <v>11</v>
      </c>
      <c r="C261" s="4" t="s">
        <v>15</v>
      </c>
      <c r="D261" s="28">
        <v>52.4</v>
      </c>
      <c r="E261" s="27">
        <v>46.8</v>
      </c>
      <c r="F261" s="27">
        <v>46.4</v>
      </c>
      <c r="G261" s="27">
        <v>41</v>
      </c>
      <c r="H261" s="27">
        <v>41.4</v>
      </c>
      <c r="I261" s="27">
        <v>32</v>
      </c>
      <c r="J261" s="27">
        <v>39</v>
      </c>
      <c r="K261" s="28">
        <v>29.2</v>
      </c>
    </row>
    <row r="262" spans="1:11" ht="16.05" customHeight="1" x14ac:dyDescent="0.25">
      <c r="A262" s="17" t="s">
        <v>85</v>
      </c>
      <c r="B262" s="4" t="s">
        <v>11</v>
      </c>
      <c r="C262" s="4" t="s">
        <v>16</v>
      </c>
      <c r="D262" s="31" t="s">
        <v>17</v>
      </c>
      <c r="E262" s="30" t="s">
        <v>17</v>
      </c>
      <c r="F262" s="30" t="s">
        <v>17</v>
      </c>
      <c r="G262" s="30" t="s">
        <v>17</v>
      </c>
      <c r="H262" s="27">
        <v>36.33</v>
      </c>
      <c r="I262" s="27">
        <v>27.3</v>
      </c>
      <c r="J262" s="30" t="s">
        <v>17</v>
      </c>
      <c r="K262" s="31" t="s">
        <v>17</v>
      </c>
    </row>
    <row r="263" spans="1:11" ht="15" customHeight="1" x14ac:dyDescent="0.25">
      <c r="A263" s="17" t="s">
        <v>85</v>
      </c>
      <c r="B263" s="4" t="s">
        <v>18</v>
      </c>
      <c r="C263" s="4" t="s">
        <v>12</v>
      </c>
      <c r="D263" s="28">
        <v>37.799999999999997</v>
      </c>
      <c r="E263" s="27">
        <v>33.799999999999997</v>
      </c>
      <c r="F263" s="27">
        <v>34.4</v>
      </c>
      <c r="G263" s="27">
        <v>30.4</v>
      </c>
      <c r="H263" s="27">
        <v>31.6</v>
      </c>
      <c r="I263" s="27">
        <v>25.6</v>
      </c>
      <c r="J263" s="27">
        <v>28</v>
      </c>
      <c r="K263" s="28">
        <v>23.4</v>
      </c>
    </row>
    <row r="264" spans="1:11" ht="15" customHeight="1" x14ac:dyDescent="0.25">
      <c r="A264" s="17" t="s">
        <v>85</v>
      </c>
      <c r="B264" s="4" t="s">
        <v>18</v>
      </c>
      <c r="C264" s="4" t="s">
        <v>13</v>
      </c>
      <c r="D264" s="28">
        <v>39.69</v>
      </c>
      <c r="E264" s="27">
        <v>35.49</v>
      </c>
      <c r="F264" s="27">
        <v>36.119999999999997</v>
      </c>
      <c r="G264" s="27">
        <v>31.92</v>
      </c>
      <c r="H264" s="27">
        <v>33.18</v>
      </c>
      <c r="I264" s="27">
        <v>26.88</v>
      </c>
      <c r="J264" s="27">
        <v>29.4</v>
      </c>
      <c r="K264" s="28">
        <v>24.57</v>
      </c>
    </row>
    <row r="265" spans="1:11" ht="15" customHeight="1" x14ac:dyDescent="0.25">
      <c r="A265" s="17" t="s">
        <v>85</v>
      </c>
      <c r="B265" s="4" t="s">
        <v>18</v>
      </c>
      <c r="C265" s="4" t="s">
        <v>14</v>
      </c>
      <c r="D265" s="28">
        <v>41.76</v>
      </c>
      <c r="E265" s="27">
        <v>37.619999999999997</v>
      </c>
      <c r="F265" s="27">
        <v>37.799999999999997</v>
      </c>
      <c r="G265" s="27">
        <v>33.479999999999997</v>
      </c>
      <c r="H265" s="27">
        <v>34.56</v>
      </c>
      <c r="I265" s="27">
        <v>28.44</v>
      </c>
      <c r="J265" s="27">
        <v>30.96</v>
      </c>
      <c r="K265" s="28">
        <v>26.28</v>
      </c>
    </row>
    <row r="266" spans="1:11" ht="15" customHeight="1" x14ac:dyDescent="0.25">
      <c r="A266" s="17" t="s">
        <v>85</v>
      </c>
      <c r="B266" s="4" t="s">
        <v>18</v>
      </c>
      <c r="C266" s="4" t="s">
        <v>15</v>
      </c>
      <c r="D266" s="28">
        <v>46.4</v>
      </c>
      <c r="E266" s="27">
        <v>41.8</v>
      </c>
      <c r="F266" s="27">
        <v>42</v>
      </c>
      <c r="G266" s="27">
        <v>37.200000000000003</v>
      </c>
      <c r="H266" s="27">
        <v>38.4</v>
      </c>
      <c r="I266" s="27">
        <v>31.6</v>
      </c>
      <c r="J266" s="27">
        <v>34.4</v>
      </c>
      <c r="K266" s="28">
        <v>29.2</v>
      </c>
    </row>
    <row r="267" spans="1:11" ht="16.05" customHeight="1" x14ac:dyDescent="0.25">
      <c r="A267" s="17" t="s">
        <v>85</v>
      </c>
      <c r="B267" s="4" t="s">
        <v>18</v>
      </c>
      <c r="C267" s="4" t="s">
        <v>16</v>
      </c>
      <c r="D267" s="31" t="s">
        <v>17</v>
      </c>
      <c r="E267" s="30" t="s">
        <v>17</v>
      </c>
      <c r="F267" s="30" t="s">
        <v>17</v>
      </c>
      <c r="G267" s="30" t="s">
        <v>17</v>
      </c>
      <c r="H267" s="27">
        <v>33.18</v>
      </c>
      <c r="I267" s="27">
        <v>26.88</v>
      </c>
      <c r="J267" s="30" t="s">
        <v>17</v>
      </c>
      <c r="K267" s="31" t="s">
        <v>17</v>
      </c>
    </row>
    <row r="268" spans="1:11" ht="15" customHeight="1" x14ac:dyDescent="0.25">
      <c r="A268" s="17" t="s">
        <v>85</v>
      </c>
      <c r="B268" s="4" t="s">
        <v>20</v>
      </c>
      <c r="C268" s="4" t="s">
        <v>12</v>
      </c>
      <c r="D268" s="28">
        <v>36</v>
      </c>
      <c r="E268" s="27">
        <v>31.2</v>
      </c>
      <c r="F268" s="27">
        <v>32.799999999999997</v>
      </c>
      <c r="G268" s="27">
        <v>27.6</v>
      </c>
      <c r="H268" s="27">
        <v>28.8</v>
      </c>
      <c r="I268" s="27">
        <v>22.2</v>
      </c>
      <c r="J268" s="27">
        <v>24.8</v>
      </c>
      <c r="K268" s="28">
        <v>19.8</v>
      </c>
    </row>
    <row r="269" spans="1:11" ht="15" customHeight="1" x14ac:dyDescent="0.25">
      <c r="A269" s="17" t="s">
        <v>85</v>
      </c>
      <c r="B269" s="4" t="s">
        <v>20</v>
      </c>
      <c r="C269" s="4" t="s">
        <v>13</v>
      </c>
      <c r="D269" s="28">
        <v>37.799999999999997</v>
      </c>
      <c r="E269" s="27">
        <v>32.76</v>
      </c>
      <c r="F269" s="27">
        <v>34.44</v>
      </c>
      <c r="G269" s="27">
        <v>28.98</v>
      </c>
      <c r="H269" s="27">
        <v>30.24</v>
      </c>
      <c r="I269" s="27">
        <v>23.31</v>
      </c>
      <c r="J269" s="27">
        <v>26.04</v>
      </c>
      <c r="K269" s="28">
        <v>20.79</v>
      </c>
    </row>
    <row r="270" spans="1:11" ht="15" customHeight="1" x14ac:dyDescent="0.25">
      <c r="A270" s="17" t="s">
        <v>85</v>
      </c>
      <c r="B270" s="4" t="s">
        <v>20</v>
      </c>
      <c r="C270" s="4" t="s">
        <v>14</v>
      </c>
      <c r="D270" s="28">
        <v>39.96</v>
      </c>
      <c r="E270" s="27">
        <v>34.92</v>
      </c>
      <c r="F270" s="27">
        <v>36</v>
      </c>
      <c r="G270" s="27">
        <v>30.78</v>
      </c>
      <c r="H270" s="27">
        <v>31.68</v>
      </c>
      <c r="I270" s="27">
        <v>25.2</v>
      </c>
      <c r="J270" s="27">
        <v>27.54</v>
      </c>
      <c r="K270" s="28">
        <v>22.5</v>
      </c>
    </row>
    <row r="271" spans="1:11" ht="15" customHeight="1" x14ac:dyDescent="0.25">
      <c r="A271" s="17" t="s">
        <v>85</v>
      </c>
      <c r="B271" s="4" t="s">
        <v>20</v>
      </c>
      <c r="C271" s="4" t="s">
        <v>15</v>
      </c>
      <c r="D271" s="28">
        <v>44.4</v>
      </c>
      <c r="E271" s="27">
        <v>38.799999999999997</v>
      </c>
      <c r="F271" s="27">
        <v>40</v>
      </c>
      <c r="G271" s="27">
        <v>34.200000000000003</v>
      </c>
      <c r="H271" s="27">
        <v>35.200000000000003</v>
      </c>
      <c r="I271" s="27">
        <v>28</v>
      </c>
      <c r="J271" s="27">
        <v>30.6</v>
      </c>
      <c r="K271" s="28">
        <v>25</v>
      </c>
    </row>
    <row r="272" spans="1:11" ht="16.05" customHeight="1" x14ac:dyDescent="0.25">
      <c r="A272" s="17" t="s">
        <v>85</v>
      </c>
      <c r="B272" s="4" t="s">
        <v>20</v>
      </c>
      <c r="C272" s="4" t="s">
        <v>16</v>
      </c>
      <c r="D272" s="31" t="s">
        <v>17</v>
      </c>
      <c r="E272" s="30" t="s">
        <v>17</v>
      </c>
      <c r="F272" s="30" t="s">
        <v>17</v>
      </c>
      <c r="G272" s="30" t="s">
        <v>17</v>
      </c>
      <c r="H272" s="27">
        <v>30.24</v>
      </c>
      <c r="I272" s="27">
        <v>23.31</v>
      </c>
      <c r="J272" s="30" t="s">
        <v>17</v>
      </c>
      <c r="K272" s="31" t="s">
        <v>17</v>
      </c>
    </row>
    <row r="273" spans="1:11" ht="16.2" customHeight="1" x14ac:dyDescent="0.25">
      <c r="A273" s="17" t="s">
        <v>85</v>
      </c>
      <c r="B273" s="4" t="s">
        <v>21</v>
      </c>
      <c r="C273" s="4" t="s">
        <v>22</v>
      </c>
      <c r="D273" s="28">
        <v>13</v>
      </c>
      <c r="E273" s="27">
        <v>11</v>
      </c>
      <c r="F273" s="27">
        <v>13</v>
      </c>
      <c r="G273" s="27">
        <v>11</v>
      </c>
      <c r="H273" s="27">
        <v>13</v>
      </c>
      <c r="I273" s="27">
        <v>11</v>
      </c>
      <c r="J273" s="27">
        <v>13</v>
      </c>
      <c r="K273" s="28">
        <v>11</v>
      </c>
    </row>
    <row r="274" spans="1:11" ht="15" customHeight="1" x14ac:dyDescent="0.25">
      <c r="A274" t="s">
        <v>86</v>
      </c>
      <c r="B274" s="4" t="s">
        <v>11</v>
      </c>
      <c r="C274" s="4" t="s">
        <v>12</v>
      </c>
      <c r="D274" s="28">
        <v>28.6</v>
      </c>
      <c r="E274" s="27">
        <v>25.4</v>
      </c>
      <c r="F274" s="27">
        <v>25.6</v>
      </c>
      <c r="G274" s="27">
        <v>22.8</v>
      </c>
      <c r="H274" s="27">
        <v>23.2</v>
      </c>
      <c r="I274" s="27">
        <v>18</v>
      </c>
      <c r="J274" s="27">
        <v>22</v>
      </c>
      <c r="K274" s="28">
        <v>16.399999999999999</v>
      </c>
    </row>
    <row r="275" spans="1:11" ht="15" customHeight="1" x14ac:dyDescent="0.25">
      <c r="A275" t="s">
        <v>86</v>
      </c>
      <c r="B275" s="4" t="s">
        <v>11</v>
      </c>
      <c r="C275" s="4" t="s">
        <v>13</v>
      </c>
      <c r="D275" s="28">
        <v>30.03</v>
      </c>
      <c r="E275" s="27">
        <v>26.67</v>
      </c>
      <c r="F275" s="27">
        <v>26.88</v>
      </c>
      <c r="G275" s="27">
        <v>23.94</v>
      </c>
      <c r="H275" s="27">
        <v>24.36</v>
      </c>
      <c r="I275" s="27">
        <v>18.899999999999999</v>
      </c>
      <c r="J275" s="27">
        <v>23.1</v>
      </c>
      <c r="K275" s="28">
        <v>17.22</v>
      </c>
    </row>
    <row r="276" spans="1:11" ht="15" customHeight="1" x14ac:dyDescent="0.25">
      <c r="A276" t="s">
        <v>86</v>
      </c>
      <c r="B276" s="4" t="s">
        <v>11</v>
      </c>
      <c r="C276" s="4" t="s">
        <v>14</v>
      </c>
      <c r="D276" s="28">
        <v>30.61</v>
      </c>
      <c r="E276" s="27">
        <v>27.54</v>
      </c>
      <c r="F276" s="27">
        <v>27.4</v>
      </c>
      <c r="G276" s="27">
        <v>24.48</v>
      </c>
      <c r="H276" s="27">
        <v>24.83</v>
      </c>
      <c r="I276" s="27">
        <v>19.62</v>
      </c>
      <c r="J276" s="27">
        <v>23.54</v>
      </c>
      <c r="K276" s="28">
        <v>18</v>
      </c>
    </row>
    <row r="277" spans="1:11" ht="15" customHeight="1" x14ac:dyDescent="0.25">
      <c r="A277" t="s">
        <v>86</v>
      </c>
      <c r="B277" s="4" t="s">
        <v>11</v>
      </c>
      <c r="C277" s="4" t="s">
        <v>15</v>
      </c>
      <c r="D277" s="28">
        <v>34</v>
      </c>
      <c r="E277" s="27">
        <v>30.6</v>
      </c>
      <c r="F277" s="27">
        <v>30.4</v>
      </c>
      <c r="G277" s="27">
        <v>27.2</v>
      </c>
      <c r="H277" s="27">
        <v>27.4</v>
      </c>
      <c r="I277" s="27">
        <v>21.8</v>
      </c>
      <c r="J277" s="27">
        <v>26</v>
      </c>
      <c r="K277" s="28">
        <v>20</v>
      </c>
    </row>
    <row r="278" spans="1:11" ht="16.05" customHeight="1" x14ac:dyDescent="0.25">
      <c r="A278" t="s">
        <v>86</v>
      </c>
      <c r="B278" s="4" t="s">
        <v>11</v>
      </c>
      <c r="C278" s="4" t="s">
        <v>16</v>
      </c>
      <c r="D278" s="31" t="s">
        <v>17</v>
      </c>
      <c r="E278" s="30" t="s">
        <v>17</v>
      </c>
      <c r="F278" s="30" t="s">
        <v>17</v>
      </c>
      <c r="G278" s="30" t="s">
        <v>17</v>
      </c>
      <c r="H278" s="27">
        <v>24.36</v>
      </c>
      <c r="I278" s="27">
        <v>18.899999999999999</v>
      </c>
      <c r="J278" s="30" t="s">
        <v>17</v>
      </c>
      <c r="K278" s="31" t="s">
        <v>17</v>
      </c>
    </row>
    <row r="279" spans="1:11" ht="15" customHeight="1" x14ac:dyDescent="0.25">
      <c r="A279" t="s">
        <v>86</v>
      </c>
      <c r="B279" s="4" t="s">
        <v>18</v>
      </c>
      <c r="C279" s="4" t="s">
        <v>12</v>
      </c>
      <c r="D279" s="28">
        <v>25.2</v>
      </c>
      <c r="E279" s="27">
        <v>22.8</v>
      </c>
      <c r="F279" s="27">
        <v>23.2</v>
      </c>
      <c r="G279" s="27">
        <v>20.6</v>
      </c>
      <c r="H279" s="27">
        <v>21.4</v>
      </c>
      <c r="I279" s="27">
        <v>17.8</v>
      </c>
      <c r="J279" s="27">
        <v>19.2</v>
      </c>
      <c r="K279" s="28">
        <v>16.399999999999999</v>
      </c>
    </row>
    <row r="280" spans="1:11" ht="15" customHeight="1" x14ac:dyDescent="0.25">
      <c r="A280" t="s">
        <v>86</v>
      </c>
      <c r="B280" s="4" t="s">
        <v>18</v>
      </c>
      <c r="C280" s="4" t="s">
        <v>13</v>
      </c>
      <c r="D280" s="28">
        <v>26.46</v>
      </c>
      <c r="E280" s="27">
        <v>23.94</v>
      </c>
      <c r="F280" s="27">
        <v>24.36</v>
      </c>
      <c r="G280" s="27">
        <v>21.63</v>
      </c>
      <c r="H280" s="27">
        <v>22.47</v>
      </c>
      <c r="I280" s="27">
        <v>18.690000000000001</v>
      </c>
      <c r="J280" s="27">
        <v>20.16</v>
      </c>
      <c r="K280" s="28">
        <v>17.22</v>
      </c>
    </row>
    <row r="281" spans="1:11" ht="15" customHeight="1" x14ac:dyDescent="0.25">
      <c r="A281" t="s">
        <v>86</v>
      </c>
      <c r="B281" s="4" t="s">
        <v>18</v>
      </c>
      <c r="C281" s="4" t="s">
        <v>14</v>
      </c>
      <c r="D281" s="28">
        <v>27.36</v>
      </c>
      <c r="E281" s="27">
        <v>24.84</v>
      </c>
      <c r="F281" s="27">
        <v>25.02</v>
      </c>
      <c r="G281" s="27">
        <v>22.5</v>
      </c>
      <c r="H281" s="27">
        <v>23.04</v>
      </c>
      <c r="I281" s="27">
        <v>19.260000000000002</v>
      </c>
      <c r="J281" s="27">
        <v>20.88</v>
      </c>
      <c r="K281" s="28">
        <v>18</v>
      </c>
    </row>
    <row r="282" spans="1:11" ht="15" customHeight="1" x14ac:dyDescent="0.25">
      <c r="A282" t="s">
        <v>86</v>
      </c>
      <c r="B282" s="4" t="s">
        <v>18</v>
      </c>
      <c r="C282" s="4" t="s">
        <v>15</v>
      </c>
      <c r="D282" s="28">
        <v>30.4</v>
      </c>
      <c r="E282" s="27">
        <v>27.6</v>
      </c>
      <c r="F282" s="27">
        <v>27.8</v>
      </c>
      <c r="G282" s="27">
        <v>25</v>
      </c>
      <c r="H282" s="27">
        <v>25.6</v>
      </c>
      <c r="I282" s="27">
        <v>21.4</v>
      </c>
      <c r="J282" s="27">
        <v>23.2</v>
      </c>
      <c r="K282" s="28">
        <v>20</v>
      </c>
    </row>
    <row r="283" spans="1:11" ht="16.05" customHeight="1" x14ac:dyDescent="0.25">
      <c r="A283" t="s">
        <v>86</v>
      </c>
      <c r="B283" s="4" t="s">
        <v>18</v>
      </c>
      <c r="C283" s="4" t="s">
        <v>16</v>
      </c>
      <c r="D283" s="31" t="s">
        <v>17</v>
      </c>
      <c r="E283" s="30" t="s">
        <v>17</v>
      </c>
      <c r="F283" s="30" t="s">
        <v>17</v>
      </c>
      <c r="G283" s="30" t="s">
        <v>17</v>
      </c>
      <c r="H283" s="27">
        <v>22.47</v>
      </c>
      <c r="I283" s="27">
        <v>18.690000000000001</v>
      </c>
      <c r="J283" s="30" t="s">
        <v>17</v>
      </c>
      <c r="K283" s="31" t="s">
        <v>17</v>
      </c>
    </row>
    <row r="284" spans="1:11" ht="15" customHeight="1" x14ac:dyDescent="0.25">
      <c r="A284" t="s">
        <v>86</v>
      </c>
      <c r="B284" s="4" t="s">
        <v>20</v>
      </c>
      <c r="C284" s="4" t="s">
        <v>12</v>
      </c>
      <c r="D284" s="28">
        <v>24.2</v>
      </c>
      <c r="E284" s="27">
        <v>21.2</v>
      </c>
      <c r="F284" s="27">
        <v>22.2</v>
      </c>
      <c r="G284" s="27">
        <v>19</v>
      </c>
      <c r="H284" s="27">
        <v>19.8</v>
      </c>
      <c r="I284" s="27">
        <v>15.8</v>
      </c>
      <c r="J284" s="27">
        <v>17.2</v>
      </c>
      <c r="K284" s="28">
        <v>14.2</v>
      </c>
    </row>
    <row r="285" spans="1:11" ht="15" customHeight="1" x14ac:dyDescent="0.25">
      <c r="A285" t="s">
        <v>86</v>
      </c>
      <c r="B285" s="4" t="s">
        <v>20</v>
      </c>
      <c r="C285" s="4" t="s">
        <v>13</v>
      </c>
      <c r="D285" s="28">
        <v>25.41</v>
      </c>
      <c r="E285" s="27">
        <v>22.26</v>
      </c>
      <c r="F285" s="27">
        <v>23.31</v>
      </c>
      <c r="G285" s="27">
        <v>19.95</v>
      </c>
      <c r="H285" s="27">
        <v>20.79</v>
      </c>
      <c r="I285" s="27">
        <v>16.59</v>
      </c>
      <c r="J285" s="27">
        <v>18.059999999999999</v>
      </c>
      <c r="K285" s="28">
        <v>14.91</v>
      </c>
    </row>
    <row r="286" spans="1:11" ht="15" customHeight="1" x14ac:dyDescent="0.25">
      <c r="A286" t="s">
        <v>86</v>
      </c>
      <c r="B286" s="4" t="s">
        <v>20</v>
      </c>
      <c r="C286" s="4" t="s">
        <v>14</v>
      </c>
      <c r="D286" s="28">
        <v>26.28</v>
      </c>
      <c r="E286" s="27">
        <v>23.22</v>
      </c>
      <c r="F286" s="27">
        <v>23.94</v>
      </c>
      <c r="G286" s="27">
        <v>20.7</v>
      </c>
      <c r="H286" s="27">
        <v>21.24</v>
      </c>
      <c r="I286" s="27">
        <v>17.28</v>
      </c>
      <c r="J286" s="27">
        <v>18.72</v>
      </c>
      <c r="K286" s="28">
        <v>15.66</v>
      </c>
    </row>
    <row r="287" spans="1:11" ht="15" customHeight="1" x14ac:dyDescent="0.25">
      <c r="A287" t="s">
        <v>86</v>
      </c>
      <c r="B287" s="4" t="s">
        <v>20</v>
      </c>
      <c r="C287" s="4" t="s">
        <v>15</v>
      </c>
      <c r="D287" s="28">
        <v>29.2</v>
      </c>
      <c r="E287" s="27">
        <v>25.8</v>
      </c>
      <c r="F287" s="27">
        <v>26.6</v>
      </c>
      <c r="G287" s="27">
        <v>23</v>
      </c>
      <c r="H287" s="27">
        <v>23.6</v>
      </c>
      <c r="I287" s="27">
        <v>19.2</v>
      </c>
      <c r="J287" s="27">
        <v>20.8</v>
      </c>
      <c r="K287" s="28">
        <v>17.399999999999999</v>
      </c>
    </row>
    <row r="288" spans="1:11" ht="16.05" customHeight="1" x14ac:dyDescent="0.25">
      <c r="A288" t="s">
        <v>86</v>
      </c>
      <c r="B288" s="4" t="s">
        <v>20</v>
      </c>
      <c r="C288" s="4" t="s">
        <v>16</v>
      </c>
      <c r="D288" s="31" t="s">
        <v>17</v>
      </c>
      <c r="E288" s="30" t="s">
        <v>17</v>
      </c>
      <c r="F288" s="30" t="s">
        <v>17</v>
      </c>
      <c r="G288" s="30" t="s">
        <v>17</v>
      </c>
      <c r="H288" s="27">
        <v>20.79</v>
      </c>
      <c r="I288" s="27">
        <v>16.59</v>
      </c>
      <c r="J288" s="30" t="s">
        <v>17</v>
      </c>
      <c r="K288" s="31" t="s">
        <v>17</v>
      </c>
    </row>
    <row r="289" spans="1:11" ht="16.2" customHeight="1" x14ac:dyDescent="0.25">
      <c r="A289" t="s">
        <v>86</v>
      </c>
      <c r="B289" s="4" t="s">
        <v>21</v>
      </c>
      <c r="C289" s="4" t="s">
        <v>22</v>
      </c>
      <c r="D289" s="28">
        <v>10</v>
      </c>
      <c r="E289" s="27">
        <v>8</v>
      </c>
      <c r="F289" s="27">
        <v>9.5</v>
      </c>
      <c r="G289" s="27">
        <v>8</v>
      </c>
      <c r="H289" s="27">
        <v>9.5</v>
      </c>
      <c r="I289" s="27">
        <v>6</v>
      </c>
      <c r="J289" s="27">
        <v>9.5</v>
      </c>
      <c r="K289" s="28">
        <v>6</v>
      </c>
    </row>
    <row r="290" spans="1:11" ht="15" customHeight="1" x14ac:dyDescent="0.25">
      <c r="A290" t="s">
        <v>87</v>
      </c>
      <c r="B290" s="4" t="s">
        <v>11</v>
      </c>
      <c r="C290" s="4" t="s">
        <v>12</v>
      </c>
      <c r="D290" s="28">
        <v>30.8</v>
      </c>
      <c r="E290" s="27">
        <v>27.2</v>
      </c>
      <c r="F290" s="27">
        <v>27.4</v>
      </c>
      <c r="G290" s="27">
        <v>24.2</v>
      </c>
      <c r="H290" s="27">
        <v>24.8</v>
      </c>
      <c r="I290" s="27">
        <v>18.8</v>
      </c>
      <c r="J290" s="27">
        <v>23.2</v>
      </c>
      <c r="K290" s="28">
        <v>17.2</v>
      </c>
    </row>
    <row r="291" spans="1:11" ht="15" customHeight="1" x14ac:dyDescent="0.25">
      <c r="A291" t="s">
        <v>87</v>
      </c>
      <c r="B291" s="4" t="s">
        <v>11</v>
      </c>
      <c r="C291" s="4" t="s">
        <v>13</v>
      </c>
      <c r="D291" s="28">
        <v>32.340000000000003</v>
      </c>
      <c r="E291" s="27">
        <v>28.56</v>
      </c>
      <c r="F291" s="27">
        <v>28.77</v>
      </c>
      <c r="G291" s="27">
        <v>25.41</v>
      </c>
      <c r="H291" s="27">
        <v>26.04</v>
      </c>
      <c r="I291" s="27">
        <v>19.739999999999998</v>
      </c>
      <c r="J291" s="27">
        <v>24.36</v>
      </c>
      <c r="K291" s="28">
        <v>18.059999999999999</v>
      </c>
    </row>
    <row r="292" spans="1:11" ht="15" customHeight="1" x14ac:dyDescent="0.25">
      <c r="A292" t="s">
        <v>87</v>
      </c>
      <c r="B292" s="4" t="s">
        <v>11</v>
      </c>
      <c r="C292" s="4" t="s">
        <v>14</v>
      </c>
      <c r="D292" s="28">
        <v>33.119999999999997</v>
      </c>
      <c r="E292" s="27">
        <v>29.7</v>
      </c>
      <c r="F292" s="27">
        <v>29.52</v>
      </c>
      <c r="G292" s="27">
        <v>26.28</v>
      </c>
      <c r="H292" s="27">
        <v>26.64</v>
      </c>
      <c r="I292" s="27">
        <v>20.7</v>
      </c>
      <c r="J292" s="27">
        <v>25.02</v>
      </c>
      <c r="K292" s="28">
        <v>19.079999999999998</v>
      </c>
    </row>
    <row r="293" spans="1:11" ht="15" customHeight="1" x14ac:dyDescent="0.25">
      <c r="A293" t="s">
        <v>87</v>
      </c>
      <c r="B293" s="4" t="s">
        <v>11</v>
      </c>
      <c r="C293" s="4" t="s">
        <v>15</v>
      </c>
      <c r="D293" s="28">
        <v>36.799999999999997</v>
      </c>
      <c r="E293" s="27">
        <v>33</v>
      </c>
      <c r="F293" s="27">
        <v>32.799999999999997</v>
      </c>
      <c r="G293" s="27">
        <v>29.2</v>
      </c>
      <c r="H293" s="27">
        <v>29.6</v>
      </c>
      <c r="I293" s="27">
        <v>23</v>
      </c>
      <c r="J293" s="27">
        <v>27.8</v>
      </c>
      <c r="K293" s="28">
        <v>21.2</v>
      </c>
    </row>
    <row r="294" spans="1:11" ht="16.05" customHeight="1" x14ac:dyDescent="0.25">
      <c r="A294" t="s">
        <v>87</v>
      </c>
      <c r="B294" s="4" t="s">
        <v>11</v>
      </c>
      <c r="C294" s="4" t="s">
        <v>16</v>
      </c>
      <c r="D294" s="31" t="s">
        <v>17</v>
      </c>
      <c r="E294" s="30" t="s">
        <v>17</v>
      </c>
      <c r="F294" s="30" t="s">
        <v>17</v>
      </c>
      <c r="G294" s="30" t="s">
        <v>17</v>
      </c>
      <c r="H294" s="27">
        <v>26.04</v>
      </c>
      <c r="I294" s="27">
        <v>19.739999999999998</v>
      </c>
      <c r="J294" s="30" t="s">
        <v>17</v>
      </c>
      <c r="K294" s="31" t="s">
        <v>17</v>
      </c>
    </row>
    <row r="295" spans="1:11" ht="15" customHeight="1" x14ac:dyDescent="0.25">
      <c r="A295" t="s">
        <v>87</v>
      </c>
      <c r="B295" s="4" t="s">
        <v>18</v>
      </c>
      <c r="C295" s="4" t="s">
        <v>12</v>
      </c>
      <c r="D295" s="28">
        <v>27</v>
      </c>
      <c r="E295" s="27">
        <v>24.2</v>
      </c>
      <c r="F295" s="27">
        <v>24.8</v>
      </c>
      <c r="G295" s="27">
        <v>21.8</v>
      </c>
      <c r="H295" s="27">
        <v>22.8</v>
      </c>
      <c r="I295" s="27">
        <v>18.600000000000001</v>
      </c>
      <c r="J295" s="27">
        <v>20.2</v>
      </c>
      <c r="K295" s="28">
        <v>17.2</v>
      </c>
    </row>
    <row r="296" spans="1:11" ht="15" customHeight="1" x14ac:dyDescent="0.25">
      <c r="A296" t="s">
        <v>87</v>
      </c>
      <c r="B296" s="4" t="s">
        <v>18</v>
      </c>
      <c r="C296" s="4" t="s">
        <v>13</v>
      </c>
      <c r="D296" s="28">
        <v>28.35</v>
      </c>
      <c r="E296" s="27">
        <v>25.41</v>
      </c>
      <c r="F296" s="27">
        <v>26.04</v>
      </c>
      <c r="G296" s="27">
        <v>22.89</v>
      </c>
      <c r="H296" s="27">
        <v>23.94</v>
      </c>
      <c r="I296" s="27">
        <v>19.53</v>
      </c>
      <c r="J296" s="27">
        <v>21.21</v>
      </c>
      <c r="K296" s="28">
        <v>18.059999999999999</v>
      </c>
    </row>
    <row r="297" spans="1:11" ht="15" customHeight="1" x14ac:dyDescent="0.25">
      <c r="A297" t="s">
        <v>87</v>
      </c>
      <c r="B297" s="4" t="s">
        <v>18</v>
      </c>
      <c r="C297" s="4" t="s">
        <v>14</v>
      </c>
      <c r="D297" s="28">
        <v>29.52</v>
      </c>
      <c r="E297" s="27">
        <v>26.64</v>
      </c>
      <c r="F297" s="27">
        <v>26.82</v>
      </c>
      <c r="G297" s="27">
        <v>23.94</v>
      </c>
      <c r="H297" s="27">
        <v>24.66</v>
      </c>
      <c r="I297" s="27">
        <v>20.52</v>
      </c>
      <c r="J297" s="27">
        <v>22.14</v>
      </c>
      <c r="K297" s="28">
        <v>19.079999999999998</v>
      </c>
    </row>
    <row r="298" spans="1:11" ht="15" customHeight="1" x14ac:dyDescent="0.25">
      <c r="A298" t="s">
        <v>87</v>
      </c>
      <c r="B298" s="4" t="s">
        <v>18</v>
      </c>
      <c r="C298" s="4" t="s">
        <v>15</v>
      </c>
      <c r="D298" s="28">
        <v>32.799999999999997</v>
      </c>
      <c r="E298" s="27">
        <v>29.6</v>
      </c>
      <c r="F298" s="27">
        <v>29.8</v>
      </c>
      <c r="G298" s="27">
        <v>26.6</v>
      </c>
      <c r="H298" s="27">
        <v>27.4</v>
      </c>
      <c r="I298" s="27">
        <v>22.8</v>
      </c>
      <c r="J298" s="27">
        <v>24.6</v>
      </c>
      <c r="K298" s="28">
        <v>21.2</v>
      </c>
    </row>
    <row r="299" spans="1:11" ht="16.05" customHeight="1" x14ac:dyDescent="0.25">
      <c r="A299" t="s">
        <v>87</v>
      </c>
      <c r="B299" s="4" t="s">
        <v>18</v>
      </c>
      <c r="C299" s="4" t="s">
        <v>16</v>
      </c>
      <c r="D299" s="31" t="s">
        <v>17</v>
      </c>
      <c r="E299" s="30" t="s">
        <v>17</v>
      </c>
      <c r="F299" s="30" t="s">
        <v>17</v>
      </c>
      <c r="G299" s="30" t="s">
        <v>17</v>
      </c>
      <c r="H299" s="27">
        <v>23.94</v>
      </c>
      <c r="I299" s="27">
        <v>19.53</v>
      </c>
      <c r="J299" s="30" t="s">
        <v>17</v>
      </c>
      <c r="K299" s="31" t="s">
        <v>17</v>
      </c>
    </row>
    <row r="300" spans="1:11" ht="15" customHeight="1" x14ac:dyDescent="0.25">
      <c r="A300" t="s">
        <v>87</v>
      </c>
      <c r="B300" s="4" t="s">
        <v>20</v>
      </c>
      <c r="C300" s="4" t="s">
        <v>12</v>
      </c>
      <c r="D300" s="28">
        <v>25.8</v>
      </c>
      <c r="E300" s="27">
        <v>22.4</v>
      </c>
      <c r="F300" s="27">
        <v>23.6</v>
      </c>
      <c r="G300" s="27">
        <v>20</v>
      </c>
      <c r="H300" s="27">
        <v>20.8</v>
      </c>
      <c r="I300" s="27">
        <v>16.399999999999999</v>
      </c>
      <c r="J300" s="27">
        <v>18</v>
      </c>
      <c r="K300" s="28">
        <v>14.6</v>
      </c>
    </row>
    <row r="301" spans="1:11" ht="15" customHeight="1" x14ac:dyDescent="0.25">
      <c r="A301" t="s">
        <v>87</v>
      </c>
      <c r="B301" s="4" t="s">
        <v>20</v>
      </c>
      <c r="C301" s="4" t="s">
        <v>13</v>
      </c>
      <c r="D301" s="28">
        <v>27.09</v>
      </c>
      <c r="E301" s="27">
        <v>23.52</v>
      </c>
      <c r="F301" s="27">
        <v>24.78</v>
      </c>
      <c r="G301" s="27">
        <v>21</v>
      </c>
      <c r="H301" s="27">
        <v>21.84</v>
      </c>
      <c r="I301" s="27">
        <v>17.22</v>
      </c>
      <c r="J301" s="27">
        <v>18.899999999999999</v>
      </c>
      <c r="K301" s="28">
        <v>15.33</v>
      </c>
    </row>
    <row r="302" spans="1:11" ht="15" customHeight="1" x14ac:dyDescent="0.25">
      <c r="A302" t="s">
        <v>87</v>
      </c>
      <c r="B302" s="4" t="s">
        <v>20</v>
      </c>
      <c r="C302" s="4" t="s">
        <v>14</v>
      </c>
      <c r="D302" s="28">
        <v>28.26</v>
      </c>
      <c r="E302" s="27">
        <v>25.02</v>
      </c>
      <c r="F302" s="27">
        <v>25.56</v>
      </c>
      <c r="G302" s="27">
        <v>22.14</v>
      </c>
      <c r="H302" s="27">
        <v>22.68</v>
      </c>
      <c r="I302" s="27">
        <v>18.18</v>
      </c>
      <c r="J302" s="27">
        <v>19.98</v>
      </c>
      <c r="K302" s="28">
        <v>16.38</v>
      </c>
    </row>
    <row r="303" spans="1:11" ht="15" customHeight="1" x14ac:dyDescent="0.25">
      <c r="A303" t="s">
        <v>87</v>
      </c>
      <c r="B303" s="4" t="s">
        <v>20</v>
      </c>
      <c r="C303" s="4" t="s">
        <v>15</v>
      </c>
      <c r="D303" s="28">
        <v>31.4</v>
      </c>
      <c r="E303" s="27">
        <v>27.8</v>
      </c>
      <c r="F303" s="27">
        <v>28.4</v>
      </c>
      <c r="G303" s="27">
        <v>24.6</v>
      </c>
      <c r="H303" s="27">
        <v>25.2</v>
      </c>
      <c r="I303" s="27">
        <v>20.2</v>
      </c>
      <c r="J303" s="27">
        <v>22.2</v>
      </c>
      <c r="K303" s="28">
        <v>18.2</v>
      </c>
    </row>
    <row r="304" spans="1:11" ht="16.05" customHeight="1" x14ac:dyDescent="0.25">
      <c r="A304" t="s">
        <v>87</v>
      </c>
      <c r="B304" s="4" t="s">
        <v>20</v>
      </c>
      <c r="C304" s="4" t="s">
        <v>16</v>
      </c>
      <c r="D304" s="31" t="s">
        <v>17</v>
      </c>
      <c r="E304" s="30" t="s">
        <v>17</v>
      </c>
      <c r="F304" s="30" t="s">
        <v>17</v>
      </c>
      <c r="G304" s="30" t="s">
        <v>17</v>
      </c>
      <c r="H304" s="27">
        <v>21.84</v>
      </c>
      <c r="I304" s="27">
        <v>17.22</v>
      </c>
      <c r="J304" s="30" t="s">
        <v>17</v>
      </c>
      <c r="K304" s="31" t="s">
        <v>17</v>
      </c>
    </row>
    <row r="305" spans="1:11" ht="16.2" customHeight="1" x14ac:dyDescent="0.25">
      <c r="A305" t="s">
        <v>87</v>
      </c>
      <c r="B305" s="4" t="s">
        <v>21</v>
      </c>
      <c r="C305" s="4" t="s">
        <v>22</v>
      </c>
      <c r="D305" s="28">
        <v>9.9499999999999993</v>
      </c>
      <c r="E305" s="27">
        <v>8.65</v>
      </c>
      <c r="F305" s="27">
        <v>9.9499999999999993</v>
      </c>
      <c r="G305" s="27">
        <v>7.68</v>
      </c>
      <c r="H305" s="27">
        <v>8.42</v>
      </c>
      <c r="I305" s="27">
        <v>6.92</v>
      </c>
      <c r="J305" s="27">
        <v>8.42</v>
      </c>
      <c r="K305" s="28">
        <v>6.75</v>
      </c>
    </row>
    <row r="306" spans="1:11" ht="15" customHeight="1" x14ac:dyDescent="0.25">
      <c r="A306" t="s">
        <v>88</v>
      </c>
      <c r="B306" s="4" t="s">
        <v>11</v>
      </c>
      <c r="C306" s="4" t="s">
        <v>12</v>
      </c>
      <c r="D306" s="28">
        <v>34.4</v>
      </c>
      <c r="E306" s="27">
        <v>30.6</v>
      </c>
      <c r="F306" s="27">
        <v>30.8</v>
      </c>
      <c r="G306" s="27">
        <v>27.2</v>
      </c>
      <c r="H306" s="27">
        <v>27.8</v>
      </c>
      <c r="I306" s="27">
        <v>21.4</v>
      </c>
      <c r="J306" s="27">
        <v>26.2</v>
      </c>
      <c r="K306" s="28">
        <v>19.600000000000001</v>
      </c>
    </row>
    <row r="307" spans="1:11" ht="15" customHeight="1" x14ac:dyDescent="0.25">
      <c r="A307" t="s">
        <v>88</v>
      </c>
      <c r="B307" s="4" t="s">
        <v>11</v>
      </c>
      <c r="C307" s="4" t="s">
        <v>13</v>
      </c>
      <c r="D307" s="28">
        <v>36.119999999999997</v>
      </c>
      <c r="E307" s="27">
        <v>32.130000000000003</v>
      </c>
      <c r="F307" s="27">
        <v>32.340000000000003</v>
      </c>
      <c r="G307" s="27">
        <v>28.56</v>
      </c>
      <c r="H307" s="27">
        <v>29.19</v>
      </c>
      <c r="I307" s="27">
        <v>22.47</v>
      </c>
      <c r="J307" s="27">
        <v>27.51</v>
      </c>
      <c r="K307" s="28">
        <v>20.58</v>
      </c>
    </row>
    <row r="308" spans="1:11" ht="15" customHeight="1" x14ac:dyDescent="0.25">
      <c r="A308" t="s">
        <v>88</v>
      </c>
      <c r="B308" s="4" t="s">
        <v>11</v>
      </c>
      <c r="C308" s="4" t="s">
        <v>14</v>
      </c>
      <c r="D308" s="28">
        <v>37.08</v>
      </c>
      <c r="E308" s="27">
        <v>33.299999999999997</v>
      </c>
      <c r="F308" s="27">
        <v>32.96</v>
      </c>
      <c r="G308" s="27">
        <v>29.52</v>
      </c>
      <c r="H308" s="27">
        <v>29.75</v>
      </c>
      <c r="I308" s="27">
        <v>23.4</v>
      </c>
      <c r="J308" s="27">
        <v>28.08</v>
      </c>
      <c r="K308" s="28">
        <v>21.42</v>
      </c>
    </row>
    <row r="309" spans="1:11" ht="15" customHeight="1" x14ac:dyDescent="0.25">
      <c r="A309" t="s">
        <v>88</v>
      </c>
      <c r="B309" s="4" t="s">
        <v>11</v>
      </c>
      <c r="C309" s="4" t="s">
        <v>15</v>
      </c>
      <c r="D309" s="28">
        <v>41.2</v>
      </c>
      <c r="E309" s="27">
        <v>37</v>
      </c>
      <c r="F309" s="27">
        <v>36.6</v>
      </c>
      <c r="G309" s="27">
        <v>32.799999999999997</v>
      </c>
      <c r="H309" s="27">
        <v>33</v>
      </c>
      <c r="I309" s="27">
        <v>26</v>
      </c>
      <c r="J309" s="27">
        <v>31.2</v>
      </c>
      <c r="K309" s="28">
        <v>23.8</v>
      </c>
    </row>
    <row r="310" spans="1:11" ht="16.05" customHeight="1" x14ac:dyDescent="0.25">
      <c r="A310" t="s">
        <v>88</v>
      </c>
      <c r="B310" s="4" t="s">
        <v>11</v>
      </c>
      <c r="C310" s="4" t="s">
        <v>16</v>
      </c>
      <c r="D310" s="31" t="s">
        <v>17</v>
      </c>
      <c r="E310" s="30" t="s">
        <v>17</v>
      </c>
      <c r="F310" s="30" t="s">
        <v>17</v>
      </c>
      <c r="G310" s="30" t="s">
        <v>17</v>
      </c>
      <c r="H310" s="27">
        <v>29.19</v>
      </c>
      <c r="I310" s="27">
        <v>22.47</v>
      </c>
      <c r="J310" s="30" t="s">
        <v>17</v>
      </c>
      <c r="K310" s="31" t="s">
        <v>17</v>
      </c>
    </row>
    <row r="311" spans="1:11" ht="15" customHeight="1" x14ac:dyDescent="0.25">
      <c r="A311" t="s">
        <v>88</v>
      </c>
      <c r="B311" s="4" t="s">
        <v>18</v>
      </c>
      <c r="C311" s="4" t="s">
        <v>12</v>
      </c>
      <c r="D311" s="28">
        <v>30.4</v>
      </c>
      <c r="E311" s="27">
        <v>27.2</v>
      </c>
      <c r="F311" s="27">
        <v>27.8</v>
      </c>
      <c r="G311" s="27">
        <v>24.8</v>
      </c>
      <c r="H311" s="27">
        <v>25.8</v>
      </c>
      <c r="I311" s="27">
        <v>21.2</v>
      </c>
      <c r="J311" s="27">
        <v>23</v>
      </c>
      <c r="K311" s="28">
        <v>19.600000000000001</v>
      </c>
    </row>
    <row r="312" spans="1:11" ht="15" customHeight="1" x14ac:dyDescent="0.25">
      <c r="A312" t="s">
        <v>88</v>
      </c>
      <c r="B312" s="4" t="s">
        <v>18</v>
      </c>
      <c r="C312" s="4" t="s">
        <v>13</v>
      </c>
      <c r="D312" s="28">
        <v>31.92</v>
      </c>
      <c r="E312" s="27">
        <v>28.56</v>
      </c>
      <c r="F312" s="27">
        <v>29.19</v>
      </c>
      <c r="G312" s="27">
        <v>26.04</v>
      </c>
      <c r="H312" s="27">
        <v>27.09</v>
      </c>
      <c r="I312" s="27">
        <v>22.26</v>
      </c>
      <c r="J312" s="27">
        <v>24.15</v>
      </c>
      <c r="K312" s="28">
        <v>20.58</v>
      </c>
    </row>
    <row r="313" spans="1:11" ht="15" customHeight="1" x14ac:dyDescent="0.25">
      <c r="A313" t="s">
        <v>88</v>
      </c>
      <c r="B313" s="4" t="s">
        <v>18</v>
      </c>
      <c r="C313" s="4" t="s">
        <v>14</v>
      </c>
      <c r="D313" s="28">
        <v>32.94</v>
      </c>
      <c r="E313" s="27">
        <v>29.88</v>
      </c>
      <c r="F313" s="27">
        <v>30.06</v>
      </c>
      <c r="G313" s="27">
        <v>27</v>
      </c>
      <c r="H313" s="27">
        <v>27.72</v>
      </c>
      <c r="I313" s="27">
        <v>23.04</v>
      </c>
      <c r="J313" s="27">
        <v>25.02</v>
      </c>
      <c r="K313" s="28">
        <v>21.6</v>
      </c>
    </row>
    <row r="314" spans="1:11" ht="15" customHeight="1" x14ac:dyDescent="0.25">
      <c r="A314" t="s">
        <v>88</v>
      </c>
      <c r="B314" s="4" t="s">
        <v>18</v>
      </c>
      <c r="C314" s="4" t="s">
        <v>15</v>
      </c>
      <c r="D314" s="28">
        <v>36.6</v>
      </c>
      <c r="E314" s="27">
        <v>33.200000000000003</v>
      </c>
      <c r="F314" s="27">
        <v>33.4</v>
      </c>
      <c r="G314" s="27">
        <v>30</v>
      </c>
      <c r="H314" s="27">
        <v>30.8</v>
      </c>
      <c r="I314" s="27">
        <v>25.6</v>
      </c>
      <c r="J314" s="27">
        <v>27.8</v>
      </c>
      <c r="K314" s="28">
        <v>24</v>
      </c>
    </row>
    <row r="315" spans="1:11" ht="16.05" customHeight="1" x14ac:dyDescent="0.25">
      <c r="A315" t="s">
        <v>88</v>
      </c>
      <c r="B315" s="4" t="s">
        <v>18</v>
      </c>
      <c r="C315" s="4" t="s">
        <v>16</v>
      </c>
      <c r="D315" s="31" t="s">
        <v>17</v>
      </c>
      <c r="E315" s="30" t="s">
        <v>17</v>
      </c>
      <c r="F315" s="30" t="s">
        <v>17</v>
      </c>
      <c r="G315" s="30" t="s">
        <v>17</v>
      </c>
      <c r="H315" s="27">
        <v>27.09</v>
      </c>
      <c r="I315" s="27">
        <v>22.26</v>
      </c>
      <c r="J315" s="30" t="s">
        <v>17</v>
      </c>
      <c r="K315" s="31" t="s">
        <v>17</v>
      </c>
    </row>
    <row r="316" spans="1:11" ht="15" customHeight="1" x14ac:dyDescent="0.25">
      <c r="A316" t="s">
        <v>88</v>
      </c>
      <c r="B316" s="4" t="s">
        <v>20</v>
      </c>
      <c r="C316" s="4" t="s">
        <v>12</v>
      </c>
      <c r="D316" s="28">
        <v>29</v>
      </c>
      <c r="E316" s="27">
        <v>25.4</v>
      </c>
      <c r="F316" s="27">
        <v>26.6</v>
      </c>
      <c r="G316" s="27">
        <v>22.6</v>
      </c>
      <c r="H316" s="27">
        <v>23.6</v>
      </c>
      <c r="I316" s="27">
        <v>18.600000000000001</v>
      </c>
      <c r="J316" s="27">
        <v>20.399999999999999</v>
      </c>
      <c r="K316" s="28">
        <v>16.600000000000001</v>
      </c>
    </row>
    <row r="317" spans="1:11" ht="15" customHeight="1" x14ac:dyDescent="0.25">
      <c r="A317" t="s">
        <v>88</v>
      </c>
      <c r="B317" s="4" t="s">
        <v>20</v>
      </c>
      <c r="C317" s="4" t="s">
        <v>13</v>
      </c>
      <c r="D317" s="28">
        <v>30.45</v>
      </c>
      <c r="E317" s="27">
        <v>26.67</v>
      </c>
      <c r="F317" s="27">
        <v>27.93</v>
      </c>
      <c r="G317" s="27">
        <v>23.73</v>
      </c>
      <c r="H317" s="27">
        <v>24.78</v>
      </c>
      <c r="I317" s="27">
        <v>19.53</v>
      </c>
      <c r="J317" s="27">
        <v>21.42</v>
      </c>
      <c r="K317" s="28">
        <v>17.43</v>
      </c>
    </row>
    <row r="318" spans="1:11" ht="15" customHeight="1" x14ac:dyDescent="0.25">
      <c r="A318" t="s">
        <v>88</v>
      </c>
      <c r="B318" s="4" t="s">
        <v>20</v>
      </c>
      <c r="C318" s="4" t="s">
        <v>14</v>
      </c>
      <c r="D318" s="28">
        <v>31.68</v>
      </c>
      <c r="E318" s="27">
        <v>28.08</v>
      </c>
      <c r="F318" s="27">
        <v>28.8</v>
      </c>
      <c r="G318" s="27">
        <v>24.84</v>
      </c>
      <c r="H318" s="27">
        <v>25.56</v>
      </c>
      <c r="I318" s="27">
        <v>20.7</v>
      </c>
      <c r="J318" s="27">
        <v>22.5</v>
      </c>
      <c r="K318" s="28">
        <v>18.72</v>
      </c>
    </row>
    <row r="319" spans="1:11" ht="15" customHeight="1" x14ac:dyDescent="0.25">
      <c r="A319" t="s">
        <v>88</v>
      </c>
      <c r="B319" s="4" t="s">
        <v>20</v>
      </c>
      <c r="C319" s="4" t="s">
        <v>15</v>
      </c>
      <c r="D319" s="28">
        <v>35.200000000000003</v>
      </c>
      <c r="E319" s="27">
        <v>31.2</v>
      </c>
      <c r="F319" s="27">
        <v>32</v>
      </c>
      <c r="G319" s="27">
        <v>27.6</v>
      </c>
      <c r="H319" s="27">
        <v>28.4</v>
      </c>
      <c r="I319" s="27">
        <v>23</v>
      </c>
      <c r="J319" s="27">
        <v>25</v>
      </c>
      <c r="K319" s="28">
        <v>20.8</v>
      </c>
    </row>
    <row r="320" spans="1:11" ht="16.05" customHeight="1" x14ac:dyDescent="0.25">
      <c r="A320" t="s">
        <v>88</v>
      </c>
      <c r="B320" s="4" t="s">
        <v>20</v>
      </c>
      <c r="C320" s="4" t="s">
        <v>16</v>
      </c>
      <c r="D320" s="31" t="s">
        <v>17</v>
      </c>
      <c r="E320" s="30" t="s">
        <v>17</v>
      </c>
      <c r="F320" s="30" t="s">
        <v>17</v>
      </c>
      <c r="G320" s="30" t="s">
        <v>17</v>
      </c>
      <c r="H320" s="27">
        <v>24.78</v>
      </c>
      <c r="I320" s="27">
        <v>19.53</v>
      </c>
      <c r="J320" s="30" t="s">
        <v>17</v>
      </c>
      <c r="K320" s="31" t="s">
        <v>17</v>
      </c>
    </row>
    <row r="321" spans="1:11" ht="16.2" customHeight="1" x14ac:dyDescent="0.25">
      <c r="A321" t="s">
        <v>88</v>
      </c>
      <c r="B321" s="4" t="s">
        <v>21</v>
      </c>
      <c r="C321" s="4" t="s">
        <v>22</v>
      </c>
      <c r="D321" s="28">
        <v>11.5</v>
      </c>
      <c r="E321" s="27">
        <v>10.25</v>
      </c>
      <c r="F321" s="27">
        <v>10</v>
      </c>
      <c r="G321" s="27">
        <v>7.9</v>
      </c>
      <c r="H321" s="27">
        <v>10</v>
      </c>
      <c r="I321" s="27">
        <v>7.75</v>
      </c>
      <c r="J321" s="27">
        <v>9.75</v>
      </c>
      <c r="K321" s="28">
        <v>8.25</v>
      </c>
    </row>
    <row r="322" spans="1:11" ht="15" customHeight="1" x14ac:dyDescent="0.25">
      <c r="A322" t="s">
        <v>89</v>
      </c>
      <c r="B322" s="4" t="s">
        <v>11</v>
      </c>
      <c r="C322" s="4" t="s">
        <v>12</v>
      </c>
      <c r="D322" s="28">
        <v>35.6</v>
      </c>
      <c r="E322" s="27">
        <v>31.6</v>
      </c>
      <c r="F322" s="27">
        <v>31.8</v>
      </c>
      <c r="G322" s="27">
        <v>28</v>
      </c>
      <c r="H322" s="27">
        <v>28.6</v>
      </c>
      <c r="I322" s="27">
        <v>21.8</v>
      </c>
      <c r="J322" s="27">
        <v>27</v>
      </c>
      <c r="K322" s="28">
        <v>19.8</v>
      </c>
    </row>
    <row r="323" spans="1:11" ht="15" customHeight="1" x14ac:dyDescent="0.25">
      <c r="A323" t="s">
        <v>89</v>
      </c>
      <c r="B323" s="4" t="s">
        <v>11</v>
      </c>
      <c r="C323" s="4" t="s">
        <v>13</v>
      </c>
      <c r="D323" s="28">
        <v>37.380000000000003</v>
      </c>
      <c r="E323" s="27">
        <v>33.18</v>
      </c>
      <c r="F323" s="27">
        <v>33.39</v>
      </c>
      <c r="G323" s="27">
        <v>29.4</v>
      </c>
      <c r="H323" s="27">
        <v>30.03</v>
      </c>
      <c r="I323" s="27">
        <v>22.89</v>
      </c>
      <c r="J323" s="27">
        <v>28.35</v>
      </c>
      <c r="K323" s="28">
        <v>20.79</v>
      </c>
    </row>
    <row r="324" spans="1:11" ht="15" customHeight="1" x14ac:dyDescent="0.25">
      <c r="A324" t="s">
        <v>89</v>
      </c>
      <c r="B324" s="4" t="s">
        <v>11</v>
      </c>
      <c r="C324" s="4" t="s">
        <v>14</v>
      </c>
      <c r="D324" s="28">
        <v>38.520000000000003</v>
      </c>
      <c r="E324" s="27">
        <v>34.380000000000003</v>
      </c>
      <c r="F324" s="27">
        <v>34.200000000000003</v>
      </c>
      <c r="G324" s="27">
        <v>30.42</v>
      </c>
      <c r="H324" s="27">
        <v>30.78</v>
      </c>
      <c r="I324" s="27">
        <v>23.94</v>
      </c>
      <c r="J324" s="27">
        <v>28.98</v>
      </c>
      <c r="K324" s="28">
        <v>21.96</v>
      </c>
    </row>
    <row r="325" spans="1:11" ht="15" customHeight="1" x14ac:dyDescent="0.25">
      <c r="A325" t="s">
        <v>89</v>
      </c>
      <c r="B325" s="4" t="s">
        <v>11</v>
      </c>
      <c r="C325" s="4" t="s">
        <v>15</v>
      </c>
      <c r="D325" s="28">
        <v>42.8</v>
      </c>
      <c r="E325" s="27">
        <v>38.200000000000003</v>
      </c>
      <c r="F325" s="27">
        <v>38</v>
      </c>
      <c r="G325" s="27">
        <v>33.799999999999997</v>
      </c>
      <c r="H325" s="27">
        <v>34.200000000000003</v>
      </c>
      <c r="I325" s="27">
        <v>26.6</v>
      </c>
      <c r="J325" s="27">
        <v>32.200000000000003</v>
      </c>
      <c r="K325" s="28">
        <v>24.4</v>
      </c>
    </row>
    <row r="326" spans="1:11" ht="16.05" customHeight="1" x14ac:dyDescent="0.25">
      <c r="A326" t="s">
        <v>89</v>
      </c>
      <c r="B326" s="4" t="s">
        <v>11</v>
      </c>
      <c r="C326" s="4" t="s">
        <v>16</v>
      </c>
      <c r="D326" s="31" t="s">
        <v>17</v>
      </c>
      <c r="E326" s="30" t="s">
        <v>17</v>
      </c>
      <c r="F326" s="30" t="s">
        <v>17</v>
      </c>
      <c r="G326" s="30" t="s">
        <v>17</v>
      </c>
      <c r="H326" s="27">
        <v>30.03</v>
      </c>
      <c r="I326" s="27">
        <v>22.89</v>
      </c>
      <c r="J326" s="30" t="s">
        <v>17</v>
      </c>
      <c r="K326" s="31" t="s">
        <v>17</v>
      </c>
    </row>
    <row r="327" spans="1:11" ht="15" customHeight="1" x14ac:dyDescent="0.25">
      <c r="A327" t="s">
        <v>89</v>
      </c>
      <c r="B327" s="4" t="s">
        <v>18</v>
      </c>
      <c r="C327" s="4" t="s">
        <v>12</v>
      </c>
      <c r="D327" s="28">
        <v>31.2</v>
      </c>
      <c r="E327" s="27">
        <v>28</v>
      </c>
      <c r="F327" s="27">
        <v>28.6</v>
      </c>
      <c r="G327" s="27">
        <v>25.4</v>
      </c>
      <c r="H327" s="27">
        <v>26.4</v>
      </c>
      <c r="I327" s="27">
        <v>21.6</v>
      </c>
      <c r="J327" s="27">
        <v>23.4</v>
      </c>
      <c r="K327" s="28">
        <v>19.8</v>
      </c>
    </row>
    <row r="328" spans="1:11" ht="15" customHeight="1" x14ac:dyDescent="0.25">
      <c r="A328" t="s">
        <v>89</v>
      </c>
      <c r="B328" s="4" t="s">
        <v>18</v>
      </c>
      <c r="C328" s="4" t="s">
        <v>13</v>
      </c>
      <c r="D328" s="28">
        <v>32.76</v>
      </c>
      <c r="E328" s="27">
        <v>29.4</v>
      </c>
      <c r="F328" s="27">
        <v>30.03</v>
      </c>
      <c r="G328" s="27">
        <v>26.67</v>
      </c>
      <c r="H328" s="27">
        <v>27.72</v>
      </c>
      <c r="I328" s="27">
        <v>22.68</v>
      </c>
      <c r="J328" s="27">
        <v>24.57</v>
      </c>
      <c r="K328" s="28">
        <v>20.79</v>
      </c>
    </row>
    <row r="329" spans="1:11" ht="15" customHeight="1" x14ac:dyDescent="0.25">
      <c r="A329" t="s">
        <v>89</v>
      </c>
      <c r="B329" s="4" t="s">
        <v>18</v>
      </c>
      <c r="C329" s="4" t="s">
        <v>14</v>
      </c>
      <c r="D329" s="28">
        <v>34.200000000000003</v>
      </c>
      <c r="E329" s="27">
        <v>30.96</v>
      </c>
      <c r="F329" s="27">
        <v>31.14</v>
      </c>
      <c r="G329" s="27">
        <v>27.72</v>
      </c>
      <c r="H329" s="27">
        <v>28.44</v>
      </c>
      <c r="I329" s="27">
        <v>23.76</v>
      </c>
      <c r="J329" s="27">
        <v>25.56</v>
      </c>
      <c r="K329" s="28">
        <v>21.96</v>
      </c>
    </row>
    <row r="330" spans="1:11" ht="15" customHeight="1" x14ac:dyDescent="0.25">
      <c r="A330" t="s">
        <v>89</v>
      </c>
      <c r="B330" s="4" t="s">
        <v>18</v>
      </c>
      <c r="C330" s="4" t="s">
        <v>15</v>
      </c>
      <c r="D330" s="28">
        <v>38</v>
      </c>
      <c r="E330" s="27">
        <v>34.4</v>
      </c>
      <c r="F330" s="27">
        <v>34.6</v>
      </c>
      <c r="G330" s="27">
        <v>30.8</v>
      </c>
      <c r="H330" s="27">
        <v>31.6</v>
      </c>
      <c r="I330" s="27">
        <v>26.4</v>
      </c>
      <c r="J330" s="27">
        <v>28.4</v>
      </c>
      <c r="K330" s="28">
        <v>24.4</v>
      </c>
    </row>
    <row r="331" spans="1:11" ht="16.05" customHeight="1" x14ac:dyDescent="0.25">
      <c r="A331" t="s">
        <v>89</v>
      </c>
      <c r="B331" s="4" t="s">
        <v>18</v>
      </c>
      <c r="C331" s="4" t="s">
        <v>16</v>
      </c>
      <c r="D331" s="31" t="s">
        <v>17</v>
      </c>
      <c r="E331" s="30" t="s">
        <v>17</v>
      </c>
      <c r="F331" s="30" t="s">
        <v>17</v>
      </c>
      <c r="G331" s="30" t="s">
        <v>17</v>
      </c>
      <c r="H331" s="27">
        <v>27.72</v>
      </c>
      <c r="I331" s="27">
        <v>22.68</v>
      </c>
      <c r="J331" s="30" t="s">
        <v>17</v>
      </c>
      <c r="K331" s="31" t="s">
        <v>17</v>
      </c>
    </row>
    <row r="332" spans="1:11" ht="15" customHeight="1" x14ac:dyDescent="0.25">
      <c r="A332" t="s">
        <v>89</v>
      </c>
      <c r="B332" s="4" t="s">
        <v>20</v>
      </c>
      <c r="C332" s="4" t="s">
        <v>12</v>
      </c>
      <c r="D332" s="28">
        <v>29.8</v>
      </c>
      <c r="E332" s="27">
        <v>26</v>
      </c>
      <c r="F332" s="27">
        <v>27.2</v>
      </c>
      <c r="G332" s="27">
        <v>23.2</v>
      </c>
      <c r="H332" s="27">
        <v>24</v>
      </c>
      <c r="I332" s="27">
        <v>19</v>
      </c>
      <c r="J332" s="27">
        <v>20.8</v>
      </c>
      <c r="K332" s="28">
        <v>16.8</v>
      </c>
    </row>
    <row r="333" spans="1:11" ht="15" customHeight="1" x14ac:dyDescent="0.25">
      <c r="A333" t="s">
        <v>89</v>
      </c>
      <c r="B333" s="4" t="s">
        <v>20</v>
      </c>
      <c r="C333" s="4" t="s">
        <v>13</v>
      </c>
      <c r="D333" s="28">
        <v>31.29</v>
      </c>
      <c r="E333" s="27">
        <v>27.3</v>
      </c>
      <c r="F333" s="27">
        <v>28.56</v>
      </c>
      <c r="G333" s="27">
        <v>24.36</v>
      </c>
      <c r="H333" s="27">
        <v>25.2</v>
      </c>
      <c r="I333" s="27">
        <v>19.95</v>
      </c>
      <c r="J333" s="27">
        <v>21.84</v>
      </c>
      <c r="K333" s="28">
        <v>17.64</v>
      </c>
    </row>
    <row r="334" spans="1:11" ht="15" customHeight="1" x14ac:dyDescent="0.25">
      <c r="A334" t="s">
        <v>89</v>
      </c>
      <c r="B334" s="4" t="s">
        <v>20</v>
      </c>
      <c r="C334" s="4" t="s">
        <v>14</v>
      </c>
      <c r="D334" s="28">
        <v>32.76</v>
      </c>
      <c r="E334" s="27">
        <v>28.8</v>
      </c>
      <c r="F334" s="27">
        <v>29.7</v>
      </c>
      <c r="G334" s="27">
        <v>25.56</v>
      </c>
      <c r="H334" s="27">
        <v>26.28</v>
      </c>
      <c r="I334" s="27">
        <v>21.06</v>
      </c>
      <c r="J334" s="27">
        <v>23.04</v>
      </c>
      <c r="K334" s="28">
        <v>19.079999999999998</v>
      </c>
    </row>
    <row r="335" spans="1:11" ht="15" customHeight="1" x14ac:dyDescent="0.25">
      <c r="A335" t="s">
        <v>89</v>
      </c>
      <c r="B335" s="4" t="s">
        <v>20</v>
      </c>
      <c r="C335" s="4" t="s">
        <v>15</v>
      </c>
      <c r="D335" s="28">
        <v>36.4</v>
      </c>
      <c r="E335" s="27">
        <v>32</v>
      </c>
      <c r="F335" s="27">
        <v>33</v>
      </c>
      <c r="G335" s="27">
        <v>28.4</v>
      </c>
      <c r="H335" s="27">
        <v>29.2</v>
      </c>
      <c r="I335" s="27">
        <v>23.4</v>
      </c>
      <c r="J335" s="27">
        <v>25.6</v>
      </c>
      <c r="K335" s="28">
        <v>21.2</v>
      </c>
    </row>
    <row r="336" spans="1:11" ht="16.05" customHeight="1" x14ac:dyDescent="0.25">
      <c r="A336" t="s">
        <v>89</v>
      </c>
      <c r="B336" s="4" t="s">
        <v>20</v>
      </c>
      <c r="C336" s="4" t="s">
        <v>16</v>
      </c>
      <c r="D336" s="31" t="s">
        <v>17</v>
      </c>
      <c r="E336" s="30" t="s">
        <v>17</v>
      </c>
      <c r="F336" s="30" t="s">
        <v>17</v>
      </c>
      <c r="G336" s="30" t="s">
        <v>17</v>
      </c>
      <c r="H336" s="27">
        <v>25.2</v>
      </c>
      <c r="I336" s="27">
        <v>19.95</v>
      </c>
      <c r="J336" s="30" t="s">
        <v>17</v>
      </c>
      <c r="K336" s="31" t="s">
        <v>17</v>
      </c>
    </row>
    <row r="337" spans="1:11" ht="16.2" customHeight="1" x14ac:dyDescent="0.25">
      <c r="A337" t="s">
        <v>89</v>
      </c>
      <c r="B337" s="4" t="s">
        <v>21</v>
      </c>
      <c r="C337" s="4" t="s">
        <v>22</v>
      </c>
      <c r="D337" s="28">
        <v>10.24</v>
      </c>
      <c r="E337" s="27">
        <v>9.4499999999999993</v>
      </c>
      <c r="F337" s="27">
        <v>9.73</v>
      </c>
      <c r="G337" s="27">
        <v>7.88</v>
      </c>
      <c r="H337" s="27">
        <v>9.73</v>
      </c>
      <c r="I337" s="27">
        <v>6.59</v>
      </c>
      <c r="J337" s="27">
        <v>8.49</v>
      </c>
      <c r="K337" s="28">
        <v>5.28</v>
      </c>
    </row>
    <row r="338" spans="1:11" ht="15" customHeight="1" x14ac:dyDescent="0.25">
      <c r="A338" s="17" t="s">
        <v>90</v>
      </c>
      <c r="B338" s="4" t="s">
        <v>11</v>
      </c>
      <c r="C338" s="4" t="s">
        <v>12</v>
      </c>
      <c r="D338" s="28">
        <v>44.4</v>
      </c>
      <c r="E338" s="27">
        <v>39.200000000000003</v>
      </c>
      <c r="F338" s="27">
        <v>39.6</v>
      </c>
      <c r="G338" s="27">
        <v>34.6</v>
      </c>
      <c r="H338" s="27">
        <v>35.4</v>
      </c>
      <c r="I338" s="27">
        <v>26.8</v>
      </c>
      <c r="J338" s="27">
        <v>33.200000000000003</v>
      </c>
      <c r="K338" s="28">
        <v>24.2</v>
      </c>
    </row>
    <row r="339" spans="1:11" ht="15" customHeight="1" x14ac:dyDescent="0.25">
      <c r="A339" s="17" t="s">
        <v>90</v>
      </c>
      <c r="B339" s="4" t="s">
        <v>11</v>
      </c>
      <c r="C339" s="4" t="s">
        <v>13</v>
      </c>
      <c r="D339" s="28">
        <v>46.62</v>
      </c>
      <c r="E339" s="27">
        <v>41.16</v>
      </c>
      <c r="F339" s="27">
        <v>41.58</v>
      </c>
      <c r="G339" s="27">
        <v>36.33</v>
      </c>
      <c r="H339" s="27">
        <v>37.17</v>
      </c>
      <c r="I339" s="27">
        <v>28.14</v>
      </c>
      <c r="J339" s="27">
        <v>34.86</v>
      </c>
      <c r="K339" s="28">
        <v>25.41</v>
      </c>
    </row>
    <row r="340" spans="1:11" ht="15" customHeight="1" x14ac:dyDescent="0.25">
      <c r="A340" s="17" t="s">
        <v>90</v>
      </c>
      <c r="B340" s="4" t="s">
        <v>11</v>
      </c>
      <c r="C340" s="4" t="s">
        <v>14</v>
      </c>
      <c r="D340" s="28">
        <v>48.24</v>
      </c>
      <c r="E340" s="27">
        <v>43.02</v>
      </c>
      <c r="F340" s="27">
        <v>42.66</v>
      </c>
      <c r="G340" s="27">
        <v>37.799999999999997</v>
      </c>
      <c r="H340" s="27">
        <v>38.159999999999997</v>
      </c>
      <c r="I340" s="27">
        <v>29.7</v>
      </c>
      <c r="J340" s="27">
        <v>36</v>
      </c>
      <c r="K340" s="28">
        <v>27</v>
      </c>
    </row>
    <row r="341" spans="1:11" ht="15" customHeight="1" x14ac:dyDescent="0.25">
      <c r="A341" s="17" t="s">
        <v>90</v>
      </c>
      <c r="B341" s="4" t="s">
        <v>11</v>
      </c>
      <c r="C341" s="4" t="s">
        <v>15</v>
      </c>
      <c r="D341" s="28">
        <v>53.6</v>
      </c>
      <c r="E341" s="27">
        <v>47.8</v>
      </c>
      <c r="F341" s="27">
        <v>47.4</v>
      </c>
      <c r="G341" s="27">
        <v>42</v>
      </c>
      <c r="H341" s="27">
        <v>42.4</v>
      </c>
      <c r="I341" s="27">
        <v>33</v>
      </c>
      <c r="J341" s="27">
        <v>40</v>
      </c>
      <c r="K341" s="28">
        <v>30</v>
      </c>
    </row>
    <row r="342" spans="1:11" ht="16.05" customHeight="1" x14ac:dyDescent="0.25">
      <c r="A342" s="17" t="s">
        <v>90</v>
      </c>
      <c r="B342" s="4" t="s">
        <v>11</v>
      </c>
      <c r="C342" s="4" t="s">
        <v>16</v>
      </c>
      <c r="D342" s="31" t="s">
        <v>17</v>
      </c>
      <c r="E342" s="30" t="s">
        <v>17</v>
      </c>
      <c r="F342" s="30" t="s">
        <v>17</v>
      </c>
      <c r="G342" s="30" t="s">
        <v>17</v>
      </c>
      <c r="H342" s="27">
        <v>37.17</v>
      </c>
      <c r="I342" s="27">
        <v>28.14</v>
      </c>
      <c r="J342" s="30" t="s">
        <v>17</v>
      </c>
      <c r="K342" s="31" t="s">
        <v>17</v>
      </c>
    </row>
    <row r="343" spans="1:11" ht="15" customHeight="1" x14ac:dyDescent="0.25">
      <c r="A343" s="17" t="s">
        <v>90</v>
      </c>
      <c r="B343" s="4" t="s">
        <v>18</v>
      </c>
      <c r="C343" s="4" t="s">
        <v>12</v>
      </c>
      <c r="D343" s="28">
        <v>38.799999999999997</v>
      </c>
      <c r="E343" s="27">
        <v>34.6</v>
      </c>
      <c r="F343" s="27">
        <v>35.4</v>
      </c>
      <c r="G343" s="27">
        <v>31.2</v>
      </c>
      <c r="H343" s="27">
        <v>32.6</v>
      </c>
      <c r="I343" s="27">
        <v>26.4</v>
      </c>
      <c r="J343" s="27">
        <v>28.8</v>
      </c>
      <c r="K343" s="28">
        <v>24.2</v>
      </c>
    </row>
    <row r="344" spans="1:11" ht="15" customHeight="1" x14ac:dyDescent="0.25">
      <c r="A344" s="17" t="s">
        <v>90</v>
      </c>
      <c r="B344" s="4" t="s">
        <v>18</v>
      </c>
      <c r="C344" s="4" t="s">
        <v>13</v>
      </c>
      <c r="D344" s="28">
        <v>40.74</v>
      </c>
      <c r="E344" s="27">
        <v>36.33</v>
      </c>
      <c r="F344" s="27">
        <v>37.17</v>
      </c>
      <c r="G344" s="27">
        <v>32.76</v>
      </c>
      <c r="H344" s="27">
        <v>34.229999999999997</v>
      </c>
      <c r="I344" s="27">
        <v>27.72</v>
      </c>
      <c r="J344" s="27">
        <v>30.24</v>
      </c>
      <c r="K344" s="28">
        <v>25.41</v>
      </c>
    </row>
    <row r="345" spans="1:11" ht="15" customHeight="1" x14ac:dyDescent="0.25">
      <c r="A345" s="17" t="s">
        <v>90</v>
      </c>
      <c r="B345" s="4" t="s">
        <v>18</v>
      </c>
      <c r="C345" s="4" t="s">
        <v>14</v>
      </c>
      <c r="D345" s="28">
        <v>42.66</v>
      </c>
      <c r="E345" s="27">
        <v>38.520000000000003</v>
      </c>
      <c r="F345" s="27">
        <v>38.700000000000003</v>
      </c>
      <c r="G345" s="27">
        <v>34.380000000000003</v>
      </c>
      <c r="H345" s="27">
        <v>35.28</v>
      </c>
      <c r="I345" s="27">
        <v>29.16</v>
      </c>
      <c r="J345" s="27">
        <v>31.68</v>
      </c>
      <c r="K345" s="28">
        <v>27</v>
      </c>
    </row>
    <row r="346" spans="1:11" ht="15" customHeight="1" x14ac:dyDescent="0.25">
      <c r="A346" s="17" t="s">
        <v>90</v>
      </c>
      <c r="B346" s="4" t="s">
        <v>18</v>
      </c>
      <c r="C346" s="4" t="s">
        <v>15</v>
      </c>
      <c r="D346" s="28">
        <v>47.4</v>
      </c>
      <c r="E346" s="27">
        <v>42.8</v>
      </c>
      <c r="F346" s="27">
        <v>43</v>
      </c>
      <c r="G346" s="27">
        <v>38.200000000000003</v>
      </c>
      <c r="H346" s="27">
        <v>39.200000000000003</v>
      </c>
      <c r="I346" s="27">
        <v>32.4</v>
      </c>
      <c r="J346" s="27">
        <v>35.200000000000003</v>
      </c>
      <c r="K346" s="28">
        <v>30</v>
      </c>
    </row>
    <row r="347" spans="1:11" ht="16.05" customHeight="1" x14ac:dyDescent="0.25">
      <c r="A347" s="17" t="s">
        <v>90</v>
      </c>
      <c r="B347" s="4" t="s">
        <v>18</v>
      </c>
      <c r="C347" s="4" t="s">
        <v>16</v>
      </c>
      <c r="D347" s="31" t="s">
        <v>17</v>
      </c>
      <c r="E347" s="30" t="s">
        <v>17</v>
      </c>
      <c r="F347" s="30" t="s">
        <v>17</v>
      </c>
      <c r="G347" s="30" t="s">
        <v>17</v>
      </c>
      <c r="H347" s="27">
        <v>34.229999999999997</v>
      </c>
      <c r="I347" s="27">
        <v>27.72</v>
      </c>
      <c r="J347" s="30" t="s">
        <v>17</v>
      </c>
      <c r="K347" s="31" t="s">
        <v>17</v>
      </c>
    </row>
    <row r="348" spans="1:11" ht="15" customHeight="1" x14ac:dyDescent="0.25">
      <c r="A348" s="17" t="s">
        <v>90</v>
      </c>
      <c r="B348" s="4" t="s">
        <v>20</v>
      </c>
      <c r="C348" s="4" t="s">
        <v>12</v>
      </c>
      <c r="D348" s="28">
        <v>37</v>
      </c>
      <c r="E348" s="27">
        <v>32</v>
      </c>
      <c r="F348" s="27">
        <v>33.6</v>
      </c>
      <c r="G348" s="27">
        <v>28.4</v>
      </c>
      <c r="H348" s="27">
        <v>29.6</v>
      </c>
      <c r="I348" s="27">
        <v>23</v>
      </c>
      <c r="J348" s="27">
        <v>25.4</v>
      </c>
      <c r="K348" s="28">
        <v>20.399999999999999</v>
      </c>
    </row>
    <row r="349" spans="1:11" ht="15" customHeight="1" x14ac:dyDescent="0.25">
      <c r="A349" s="17" t="s">
        <v>90</v>
      </c>
      <c r="B349" s="4" t="s">
        <v>20</v>
      </c>
      <c r="C349" s="4" t="s">
        <v>13</v>
      </c>
      <c r="D349" s="28">
        <v>38.85</v>
      </c>
      <c r="E349" s="27">
        <v>33.6</v>
      </c>
      <c r="F349" s="27">
        <v>35.28</v>
      </c>
      <c r="G349" s="27">
        <v>29.82</v>
      </c>
      <c r="H349" s="27">
        <v>31.08</v>
      </c>
      <c r="I349" s="27">
        <v>24.15</v>
      </c>
      <c r="J349" s="27">
        <v>26.67</v>
      </c>
      <c r="K349" s="28">
        <v>21.42</v>
      </c>
    </row>
    <row r="350" spans="1:11" ht="15" customHeight="1" x14ac:dyDescent="0.25">
      <c r="A350" s="17" t="s">
        <v>90</v>
      </c>
      <c r="B350" s="4" t="s">
        <v>20</v>
      </c>
      <c r="C350" s="4" t="s">
        <v>14</v>
      </c>
      <c r="D350" s="28">
        <v>40.86</v>
      </c>
      <c r="E350" s="27">
        <v>35.82</v>
      </c>
      <c r="F350" s="27">
        <v>36.9</v>
      </c>
      <c r="G350" s="27">
        <v>31.68</v>
      </c>
      <c r="H350" s="27">
        <v>32.4</v>
      </c>
      <c r="I350" s="27">
        <v>25.92</v>
      </c>
      <c r="J350" s="27">
        <v>28.44</v>
      </c>
      <c r="K350" s="28">
        <v>23.22</v>
      </c>
    </row>
    <row r="351" spans="1:11" ht="15" customHeight="1" x14ac:dyDescent="0.25">
      <c r="A351" s="17" t="s">
        <v>90</v>
      </c>
      <c r="B351" s="4" t="s">
        <v>20</v>
      </c>
      <c r="C351" s="4" t="s">
        <v>15</v>
      </c>
      <c r="D351" s="28">
        <v>45.4</v>
      </c>
      <c r="E351" s="27">
        <v>39.799999999999997</v>
      </c>
      <c r="F351" s="27">
        <v>41</v>
      </c>
      <c r="G351" s="27">
        <v>35.200000000000003</v>
      </c>
      <c r="H351" s="27">
        <v>36</v>
      </c>
      <c r="I351" s="27">
        <v>28.8</v>
      </c>
      <c r="J351" s="27">
        <v>31.6</v>
      </c>
      <c r="K351" s="28">
        <v>25.8</v>
      </c>
    </row>
    <row r="352" spans="1:11" ht="16.05" customHeight="1" x14ac:dyDescent="0.25">
      <c r="A352" s="17" t="s">
        <v>90</v>
      </c>
      <c r="B352" s="4" t="s">
        <v>20</v>
      </c>
      <c r="C352" s="4" t="s">
        <v>16</v>
      </c>
      <c r="D352" s="31" t="s">
        <v>17</v>
      </c>
      <c r="E352" s="30" t="s">
        <v>17</v>
      </c>
      <c r="F352" s="30" t="s">
        <v>17</v>
      </c>
      <c r="G352" s="30" t="s">
        <v>17</v>
      </c>
      <c r="H352" s="27">
        <v>31.08</v>
      </c>
      <c r="I352" s="27">
        <v>24.15</v>
      </c>
      <c r="J352" s="30" t="s">
        <v>17</v>
      </c>
      <c r="K352" s="31" t="s">
        <v>17</v>
      </c>
    </row>
    <row r="353" spans="1:11" ht="16.2" customHeight="1" x14ac:dyDescent="0.25">
      <c r="A353" s="17" t="s">
        <v>90</v>
      </c>
      <c r="B353" s="4" t="s">
        <v>21</v>
      </c>
      <c r="C353" s="4" t="s">
        <v>22</v>
      </c>
      <c r="D353" s="28">
        <v>10</v>
      </c>
      <c r="E353" s="27">
        <v>8</v>
      </c>
      <c r="F353" s="27">
        <v>10</v>
      </c>
      <c r="G353" s="27">
        <v>8</v>
      </c>
      <c r="H353" s="27">
        <v>10</v>
      </c>
      <c r="I353" s="27">
        <v>8</v>
      </c>
      <c r="J353" s="27">
        <v>10</v>
      </c>
      <c r="K353" s="28">
        <v>8</v>
      </c>
    </row>
    <row r="354" spans="1:11" ht="15" customHeight="1" x14ac:dyDescent="0.25">
      <c r="A354" t="s">
        <v>91</v>
      </c>
      <c r="B354" s="4" t="s">
        <v>11</v>
      </c>
      <c r="C354" s="4" t="s">
        <v>12</v>
      </c>
      <c r="D354" s="28">
        <v>32.200000000000003</v>
      </c>
      <c r="E354" s="27">
        <v>29</v>
      </c>
      <c r="F354" s="27">
        <v>29.2</v>
      </c>
      <c r="G354" s="27">
        <v>26.2</v>
      </c>
      <c r="H354" s="27">
        <v>26.8</v>
      </c>
      <c r="I354" s="27">
        <v>21.2</v>
      </c>
      <c r="J354" s="27">
        <v>25.4</v>
      </c>
      <c r="K354" s="28">
        <v>19.600000000000001</v>
      </c>
    </row>
    <row r="355" spans="1:11" ht="15" customHeight="1" x14ac:dyDescent="0.25">
      <c r="A355" t="s">
        <v>91</v>
      </c>
      <c r="B355" s="4" t="s">
        <v>11</v>
      </c>
      <c r="C355" s="4" t="s">
        <v>13</v>
      </c>
      <c r="D355" s="28">
        <v>33.81</v>
      </c>
      <c r="E355" s="27">
        <v>30.45</v>
      </c>
      <c r="F355" s="27">
        <v>30.66</v>
      </c>
      <c r="G355" s="27">
        <v>27.51</v>
      </c>
      <c r="H355" s="27">
        <v>28.14</v>
      </c>
      <c r="I355" s="27">
        <v>22.26</v>
      </c>
      <c r="J355" s="27">
        <v>26.67</v>
      </c>
      <c r="K355" s="28">
        <v>20.58</v>
      </c>
    </row>
    <row r="356" spans="1:11" ht="15" customHeight="1" x14ac:dyDescent="0.25">
      <c r="A356" t="s">
        <v>91</v>
      </c>
      <c r="B356" s="4" t="s">
        <v>11</v>
      </c>
      <c r="C356" s="4" t="s">
        <v>14</v>
      </c>
      <c r="D356" s="28">
        <v>34.46</v>
      </c>
      <c r="E356" s="27">
        <v>31.03</v>
      </c>
      <c r="F356" s="27">
        <v>31.25</v>
      </c>
      <c r="G356" s="27">
        <v>28.04</v>
      </c>
      <c r="H356" s="27">
        <v>28.68</v>
      </c>
      <c r="I356" s="27">
        <v>22.69</v>
      </c>
      <c r="J356" s="27">
        <v>27.18</v>
      </c>
      <c r="K356" s="28">
        <v>21.06</v>
      </c>
    </row>
    <row r="357" spans="1:11" ht="15" customHeight="1" x14ac:dyDescent="0.25">
      <c r="A357" t="s">
        <v>91</v>
      </c>
      <c r="B357" s="4" t="s">
        <v>11</v>
      </c>
      <c r="C357" s="4" t="s">
        <v>15</v>
      </c>
      <c r="D357" s="28">
        <v>37.799999999999997</v>
      </c>
      <c r="E357" s="27">
        <v>34.200000000000003</v>
      </c>
      <c r="F357" s="27">
        <v>34</v>
      </c>
      <c r="G357" s="27">
        <v>30.8</v>
      </c>
      <c r="H357" s="27">
        <v>31</v>
      </c>
      <c r="I357" s="27">
        <v>25.2</v>
      </c>
      <c r="J357" s="27">
        <v>29.6</v>
      </c>
      <c r="K357" s="28">
        <v>23.4</v>
      </c>
    </row>
    <row r="358" spans="1:11" ht="16.05" customHeight="1" x14ac:dyDescent="0.25">
      <c r="A358" t="s">
        <v>91</v>
      </c>
      <c r="B358" s="4" t="s">
        <v>11</v>
      </c>
      <c r="C358" s="4" t="s">
        <v>16</v>
      </c>
      <c r="D358" s="33" t="s">
        <v>19</v>
      </c>
      <c r="E358" s="32" t="s">
        <v>19</v>
      </c>
      <c r="F358" s="32" t="s">
        <v>19</v>
      </c>
      <c r="G358" s="32" t="s">
        <v>19</v>
      </c>
      <c r="H358" s="27">
        <v>28.14</v>
      </c>
      <c r="I358" s="27">
        <v>22.26</v>
      </c>
      <c r="J358" s="32" t="s">
        <v>19</v>
      </c>
      <c r="K358" s="33" t="s">
        <v>19</v>
      </c>
    </row>
    <row r="359" spans="1:11" ht="15" customHeight="1" x14ac:dyDescent="0.25">
      <c r="A359" t="s">
        <v>91</v>
      </c>
      <c r="B359" s="4" t="s">
        <v>18</v>
      </c>
      <c r="C359" s="4" t="s">
        <v>12</v>
      </c>
      <c r="D359" s="28">
        <v>28.8</v>
      </c>
      <c r="E359" s="27">
        <v>26.2</v>
      </c>
      <c r="F359" s="27">
        <v>26.6</v>
      </c>
      <c r="G359" s="27">
        <v>24</v>
      </c>
      <c r="H359" s="27">
        <v>24.8</v>
      </c>
      <c r="I359" s="27">
        <v>21</v>
      </c>
      <c r="J359" s="27">
        <v>22.6</v>
      </c>
      <c r="K359" s="28">
        <v>19.600000000000001</v>
      </c>
    </row>
    <row r="360" spans="1:11" ht="15" customHeight="1" x14ac:dyDescent="0.25">
      <c r="A360" t="s">
        <v>91</v>
      </c>
      <c r="B360" s="4" t="s">
        <v>18</v>
      </c>
      <c r="C360" s="4" t="s">
        <v>13</v>
      </c>
      <c r="D360" s="28">
        <v>30.24</v>
      </c>
      <c r="E360" s="27">
        <v>27.51</v>
      </c>
      <c r="F360" s="27">
        <v>27.93</v>
      </c>
      <c r="G360" s="27">
        <v>25.2</v>
      </c>
      <c r="H360" s="27">
        <v>26.04</v>
      </c>
      <c r="I360" s="27">
        <v>22.05</v>
      </c>
      <c r="J360" s="27">
        <v>23.73</v>
      </c>
      <c r="K360" s="28">
        <v>20.58</v>
      </c>
    </row>
    <row r="361" spans="1:11" ht="15" customHeight="1" x14ac:dyDescent="0.25">
      <c r="A361" t="s">
        <v>91</v>
      </c>
      <c r="B361" s="4" t="s">
        <v>18</v>
      </c>
      <c r="C361" s="4" t="s">
        <v>14</v>
      </c>
      <c r="D361" s="28">
        <v>30.82</v>
      </c>
      <c r="E361" s="27">
        <v>28.08</v>
      </c>
      <c r="F361" s="27">
        <v>28.47</v>
      </c>
      <c r="G361" s="27">
        <v>25.68</v>
      </c>
      <c r="H361" s="27">
        <v>26.54</v>
      </c>
      <c r="I361" s="27">
        <v>22.47</v>
      </c>
      <c r="J361" s="27">
        <v>24.19</v>
      </c>
      <c r="K361" s="28">
        <v>21.06</v>
      </c>
    </row>
    <row r="362" spans="1:11" ht="15" customHeight="1" x14ac:dyDescent="0.25">
      <c r="A362" t="s">
        <v>91</v>
      </c>
      <c r="B362" s="4" t="s">
        <v>18</v>
      </c>
      <c r="C362" s="4" t="s">
        <v>15</v>
      </c>
      <c r="D362" s="28">
        <v>34</v>
      </c>
      <c r="E362" s="27">
        <v>31.2</v>
      </c>
      <c r="F362" s="27">
        <v>31.4</v>
      </c>
      <c r="G362" s="27">
        <v>28.4</v>
      </c>
      <c r="H362" s="27">
        <v>29</v>
      </c>
      <c r="I362" s="27">
        <v>24.8</v>
      </c>
      <c r="J362" s="27">
        <v>26.6</v>
      </c>
      <c r="K362" s="28">
        <v>23.4</v>
      </c>
    </row>
    <row r="363" spans="1:11" ht="16.05" customHeight="1" x14ac:dyDescent="0.25">
      <c r="A363" t="s">
        <v>91</v>
      </c>
      <c r="B363" s="4" t="s">
        <v>18</v>
      </c>
      <c r="C363" s="4" t="s">
        <v>16</v>
      </c>
      <c r="D363" s="33" t="s">
        <v>19</v>
      </c>
      <c r="E363" s="32" t="s">
        <v>19</v>
      </c>
      <c r="F363" s="32" t="s">
        <v>19</v>
      </c>
      <c r="G363" s="32" t="s">
        <v>19</v>
      </c>
      <c r="H363" s="27">
        <v>26.04</v>
      </c>
      <c r="I363" s="27">
        <v>22.05</v>
      </c>
      <c r="J363" s="32" t="s">
        <v>19</v>
      </c>
      <c r="K363" s="33" t="s">
        <v>19</v>
      </c>
    </row>
    <row r="364" spans="1:11" ht="15" customHeight="1" x14ac:dyDescent="0.25">
      <c r="A364" t="s">
        <v>91</v>
      </c>
      <c r="B364" s="4" t="s">
        <v>20</v>
      </c>
      <c r="C364" s="4" t="s">
        <v>12</v>
      </c>
      <c r="D364" s="28">
        <v>27.6</v>
      </c>
      <c r="E364" s="27">
        <v>24.6</v>
      </c>
      <c r="F364" s="27">
        <v>25.6</v>
      </c>
      <c r="G364" s="27">
        <v>22.2</v>
      </c>
      <c r="H364" s="27">
        <v>23</v>
      </c>
      <c r="I364" s="27">
        <v>18.8</v>
      </c>
      <c r="J364" s="27">
        <v>20.399999999999999</v>
      </c>
      <c r="K364" s="28">
        <v>17.2</v>
      </c>
    </row>
    <row r="365" spans="1:11" ht="15" customHeight="1" x14ac:dyDescent="0.25">
      <c r="A365" t="s">
        <v>91</v>
      </c>
      <c r="B365" s="4" t="s">
        <v>20</v>
      </c>
      <c r="C365" s="4" t="s">
        <v>13</v>
      </c>
      <c r="D365" s="28">
        <v>28.98</v>
      </c>
      <c r="E365" s="27">
        <v>25.83</v>
      </c>
      <c r="F365" s="27">
        <v>26.88</v>
      </c>
      <c r="G365" s="27">
        <v>23.31</v>
      </c>
      <c r="H365" s="27">
        <v>24.15</v>
      </c>
      <c r="I365" s="27">
        <v>19.739999999999998</v>
      </c>
      <c r="J365" s="27">
        <v>21.42</v>
      </c>
      <c r="K365" s="28">
        <v>18.059999999999999</v>
      </c>
    </row>
    <row r="366" spans="1:11" ht="15" customHeight="1" x14ac:dyDescent="0.25">
      <c r="A366" t="s">
        <v>91</v>
      </c>
      <c r="B366" s="4" t="s">
        <v>20</v>
      </c>
      <c r="C366" s="4" t="s">
        <v>14</v>
      </c>
      <c r="D366" s="28">
        <v>29.54</v>
      </c>
      <c r="E366" s="27">
        <v>26.46</v>
      </c>
      <c r="F366" s="27">
        <v>27.4</v>
      </c>
      <c r="G366" s="27">
        <v>23.94</v>
      </c>
      <c r="H366" s="27">
        <v>24.61</v>
      </c>
      <c r="I366" s="27">
        <v>20.34</v>
      </c>
      <c r="J366" s="27">
        <v>21.83</v>
      </c>
      <c r="K366" s="28">
        <v>18.54</v>
      </c>
    </row>
    <row r="367" spans="1:11" ht="15" customHeight="1" x14ac:dyDescent="0.25">
      <c r="A367" t="s">
        <v>91</v>
      </c>
      <c r="B367" s="4" t="s">
        <v>20</v>
      </c>
      <c r="C367" s="4" t="s">
        <v>15</v>
      </c>
      <c r="D367" s="28">
        <v>32.799999999999997</v>
      </c>
      <c r="E367" s="27">
        <v>29.4</v>
      </c>
      <c r="F367" s="27">
        <v>30.2</v>
      </c>
      <c r="G367" s="27">
        <v>26.6</v>
      </c>
      <c r="H367" s="27">
        <v>27.2</v>
      </c>
      <c r="I367" s="27">
        <v>22.6</v>
      </c>
      <c r="J367" s="27">
        <v>24.2</v>
      </c>
      <c r="K367" s="28">
        <v>20.6</v>
      </c>
    </row>
    <row r="368" spans="1:11" ht="16.05" customHeight="1" x14ac:dyDescent="0.25">
      <c r="A368" t="s">
        <v>91</v>
      </c>
      <c r="B368" s="4" t="s">
        <v>20</v>
      </c>
      <c r="C368" s="4" t="s">
        <v>16</v>
      </c>
      <c r="D368" s="33" t="s">
        <v>19</v>
      </c>
      <c r="E368" s="32" t="s">
        <v>19</v>
      </c>
      <c r="F368" s="32" t="s">
        <v>19</v>
      </c>
      <c r="G368" s="32" t="s">
        <v>19</v>
      </c>
      <c r="H368" s="27">
        <v>24.15</v>
      </c>
      <c r="I368" s="27">
        <v>19.739999999999998</v>
      </c>
      <c r="J368" s="32" t="s">
        <v>19</v>
      </c>
      <c r="K368" s="33" t="s">
        <v>19</v>
      </c>
    </row>
    <row r="369" spans="1:11" ht="16.2" customHeight="1" x14ac:dyDescent="0.25">
      <c r="A369" t="s">
        <v>91</v>
      </c>
      <c r="B369" s="4" t="s">
        <v>21</v>
      </c>
      <c r="C369" s="4" t="s">
        <v>22</v>
      </c>
      <c r="D369" s="28">
        <v>13.5</v>
      </c>
      <c r="E369" s="27">
        <v>11.25</v>
      </c>
      <c r="F369" s="27">
        <v>10</v>
      </c>
      <c r="G369" s="27">
        <v>8.6</v>
      </c>
      <c r="H369" s="27">
        <v>10</v>
      </c>
      <c r="I369" s="27">
        <v>6.75</v>
      </c>
      <c r="J369" s="27">
        <v>10</v>
      </c>
      <c r="K369" s="28">
        <v>6.75</v>
      </c>
    </row>
    <row r="370" spans="1:11" ht="15" customHeight="1" x14ac:dyDescent="0.25">
      <c r="A370" t="s">
        <v>92</v>
      </c>
      <c r="B370" s="4" t="s">
        <v>11</v>
      </c>
      <c r="C370" s="4" t="s">
        <v>12</v>
      </c>
      <c r="D370" s="28">
        <v>31.2</v>
      </c>
      <c r="E370" s="27">
        <v>27.8</v>
      </c>
      <c r="F370" s="27">
        <v>28</v>
      </c>
      <c r="G370" s="27">
        <v>24.6</v>
      </c>
      <c r="H370" s="27">
        <v>25.2</v>
      </c>
      <c r="I370" s="27">
        <v>19.2</v>
      </c>
      <c r="J370" s="27">
        <v>23.6</v>
      </c>
      <c r="K370" s="28">
        <v>17.600000000000001</v>
      </c>
    </row>
    <row r="371" spans="1:11" ht="15" customHeight="1" x14ac:dyDescent="0.25">
      <c r="A371" t="s">
        <v>92</v>
      </c>
      <c r="B371" s="4" t="s">
        <v>11</v>
      </c>
      <c r="C371" s="4" t="s">
        <v>13</v>
      </c>
      <c r="D371" s="28">
        <v>32.76</v>
      </c>
      <c r="E371" s="27">
        <v>29.19</v>
      </c>
      <c r="F371" s="27">
        <v>29.4</v>
      </c>
      <c r="G371" s="27">
        <v>25.83</v>
      </c>
      <c r="H371" s="27">
        <v>26.46</v>
      </c>
      <c r="I371" s="27">
        <v>20.16</v>
      </c>
      <c r="J371" s="27">
        <v>24.78</v>
      </c>
      <c r="K371" s="28">
        <v>18.48</v>
      </c>
    </row>
    <row r="372" spans="1:11" ht="15" customHeight="1" x14ac:dyDescent="0.25">
      <c r="A372" t="s">
        <v>92</v>
      </c>
      <c r="B372" s="4" t="s">
        <v>11</v>
      </c>
      <c r="C372" s="4" t="s">
        <v>14</v>
      </c>
      <c r="D372" s="28">
        <v>33.659999999999997</v>
      </c>
      <c r="E372" s="27">
        <v>30.24</v>
      </c>
      <c r="F372" s="27">
        <v>29.99</v>
      </c>
      <c r="G372" s="27">
        <v>26.64</v>
      </c>
      <c r="H372" s="27">
        <v>27</v>
      </c>
      <c r="I372" s="27">
        <v>21.06</v>
      </c>
      <c r="J372" s="27">
        <v>25.56</v>
      </c>
      <c r="K372" s="28">
        <v>19.440000000000001</v>
      </c>
    </row>
    <row r="373" spans="1:11" ht="15" customHeight="1" x14ac:dyDescent="0.25">
      <c r="A373" t="s">
        <v>92</v>
      </c>
      <c r="B373" s="4" t="s">
        <v>11</v>
      </c>
      <c r="C373" s="4" t="s">
        <v>15</v>
      </c>
      <c r="D373" s="28">
        <v>37.4</v>
      </c>
      <c r="E373" s="27">
        <v>33.6</v>
      </c>
      <c r="F373" s="27">
        <v>33.200000000000003</v>
      </c>
      <c r="G373" s="27">
        <v>29.6</v>
      </c>
      <c r="H373" s="27">
        <v>30</v>
      </c>
      <c r="I373" s="27">
        <v>23.4</v>
      </c>
      <c r="J373" s="27">
        <v>28.4</v>
      </c>
      <c r="K373" s="28">
        <v>21.6</v>
      </c>
    </row>
    <row r="374" spans="1:11" ht="16.05" customHeight="1" x14ac:dyDescent="0.25">
      <c r="A374" t="s">
        <v>92</v>
      </c>
      <c r="B374" s="4" t="s">
        <v>11</v>
      </c>
      <c r="C374" s="4" t="s">
        <v>16</v>
      </c>
      <c r="D374" s="31" t="s">
        <v>17</v>
      </c>
      <c r="E374" s="30" t="s">
        <v>17</v>
      </c>
      <c r="F374" s="30" t="s">
        <v>17</v>
      </c>
      <c r="G374" s="30" t="s">
        <v>17</v>
      </c>
      <c r="H374" s="27">
        <v>26.46</v>
      </c>
      <c r="I374" s="27">
        <v>20.16</v>
      </c>
      <c r="J374" s="30" t="s">
        <v>17</v>
      </c>
      <c r="K374" s="31" t="s">
        <v>17</v>
      </c>
    </row>
    <row r="375" spans="1:11" ht="15" customHeight="1" x14ac:dyDescent="0.25">
      <c r="A375" t="s">
        <v>92</v>
      </c>
      <c r="B375" s="4" t="s">
        <v>18</v>
      </c>
      <c r="C375" s="4" t="s">
        <v>12</v>
      </c>
      <c r="D375" s="28">
        <v>27.4</v>
      </c>
      <c r="E375" s="27">
        <v>24.6</v>
      </c>
      <c r="F375" s="27">
        <v>25.2</v>
      </c>
      <c r="G375" s="27">
        <v>22.2</v>
      </c>
      <c r="H375" s="27">
        <v>23.2</v>
      </c>
      <c r="I375" s="27">
        <v>19</v>
      </c>
      <c r="J375" s="27">
        <v>20.8</v>
      </c>
      <c r="K375" s="28">
        <v>17.600000000000001</v>
      </c>
    </row>
    <row r="376" spans="1:11" ht="15" customHeight="1" x14ac:dyDescent="0.25">
      <c r="A376" t="s">
        <v>92</v>
      </c>
      <c r="B376" s="4" t="s">
        <v>18</v>
      </c>
      <c r="C376" s="4" t="s">
        <v>13</v>
      </c>
      <c r="D376" s="28">
        <v>28.77</v>
      </c>
      <c r="E376" s="27">
        <v>25.83</v>
      </c>
      <c r="F376" s="27">
        <v>26.46</v>
      </c>
      <c r="G376" s="27">
        <v>23.31</v>
      </c>
      <c r="H376" s="27">
        <v>24.36</v>
      </c>
      <c r="I376" s="27">
        <v>19.95</v>
      </c>
      <c r="J376" s="27">
        <v>21.84</v>
      </c>
      <c r="K376" s="28">
        <v>18.48</v>
      </c>
    </row>
    <row r="377" spans="1:11" ht="15" customHeight="1" x14ac:dyDescent="0.25">
      <c r="A377" t="s">
        <v>92</v>
      </c>
      <c r="B377" s="4" t="s">
        <v>18</v>
      </c>
      <c r="C377" s="4" t="s">
        <v>14</v>
      </c>
      <c r="D377" s="28">
        <v>29.88</v>
      </c>
      <c r="E377" s="27">
        <v>27.18</v>
      </c>
      <c r="F377" s="27">
        <v>27.18</v>
      </c>
      <c r="G377" s="27">
        <v>24.3</v>
      </c>
      <c r="H377" s="27">
        <v>25.02</v>
      </c>
      <c r="I377" s="27">
        <v>20.88</v>
      </c>
      <c r="J377" s="27">
        <v>22.5</v>
      </c>
      <c r="K377" s="28">
        <v>19.440000000000001</v>
      </c>
    </row>
    <row r="378" spans="1:11" ht="15" customHeight="1" x14ac:dyDescent="0.25">
      <c r="A378" t="s">
        <v>92</v>
      </c>
      <c r="B378" s="4" t="s">
        <v>18</v>
      </c>
      <c r="C378" s="4" t="s">
        <v>15</v>
      </c>
      <c r="D378" s="28">
        <v>33.200000000000003</v>
      </c>
      <c r="E378" s="27">
        <v>30.2</v>
      </c>
      <c r="F378" s="27">
        <v>30.2</v>
      </c>
      <c r="G378" s="27">
        <v>27</v>
      </c>
      <c r="H378" s="27">
        <v>27.8</v>
      </c>
      <c r="I378" s="27">
        <v>23.2</v>
      </c>
      <c r="J378" s="27">
        <v>25</v>
      </c>
      <c r="K378" s="28">
        <v>21.6</v>
      </c>
    </row>
    <row r="379" spans="1:11" ht="16.05" customHeight="1" x14ac:dyDescent="0.25">
      <c r="A379" t="s">
        <v>92</v>
      </c>
      <c r="B379" s="4" t="s">
        <v>18</v>
      </c>
      <c r="C379" s="4" t="s">
        <v>16</v>
      </c>
      <c r="D379" s="31" t="s">
        <v>17</v>
      </c>
      <c r="E379" s="30" t="s">
        <v>17</v>
      </c>
      <c r="F379" s="30" t="s">
        <v>17</v>
      </c>
      <c r="G379" s="30" t="s">
        <v>17</v>
      </c>
      <c r="H379" s="27">
        <v>24.36</v>
      </c>
      <c r="I379" s="27">
        <v>19.95</v>
      </c>
      <c r="J379" s="30" t="s">
        <v>17</v>
      </c>
      <c r="K379" s="31" t="s">
        <v>17</v>
      </c>
    </row>
    <row r="380" spans="1:11" ht="15" customHeight="1" x14ac:dyDescent="0.25">
      <c r="A380" t="s">
        <v>92</v>
      </c>
      <c r="B380" s="4" t="s">
        <v>20</v>
      </c>
      <c r="C380" s="4" t="s">
        <v>12</v>
      </c>
      <c r="D380" s="28">
        <v>26.2</v>
      </c>
      <c r="E380" s="27">
        <v>22.8</v>
      </c>
      <c r="F380" s="27">
        <v>24</v>
      </c>
      <c r="G380" s="27">
        <v>20.399999999999999</v>
      </c>
      <c r="H380" s="27">
        <v>21.2</v>
      </c>
      <c r="I380" s="27">
        <v>16.8</v>
      </c>
      <c r="J380" s="27">
        <v>18.399999999999999</v>
      </c>
      <c r="K380" s="28">
        <v>15</v>
      </c>
    </row>
    <row r="381" spans="1:11" ht="15" customHeight="1" x14ac:dyDescent="0.25">
      <c r="A381" t="s">
        <v>92</v>
      </c>
      <c r="B381" s="4" t="s">
        <v>20</v>
      </c>
      <c r="C381" s="4" t="s">
        <v>13</v>
      </c>
      <c r="D381" s="28">
        <v>27.51</v>
      </c>
      <c r="E381" s="27">
        <v>23.94</v>
      </c>
      <c r="F381" s="27">
        <v>25.2</v>
      </c>
      <c r="G381" s="27">
        <v>21.42</v>
      </c>
      <c r="H381" s="27">
        <v>22.26</v>
      </c>
      <c r="I381" s="27">
        <v>17.64</v>
      </c>
      <c r="J381" s="27">
        <v>19.32</v>
      </c>
      <c r="K381" s="28">
        <v>15.75</v>
      </c>
    </row>
    <row r="382" spans="1:11" ht="15" customHeight="1" x14ac:dyDescent="0.25">
      <c r="A382" t="s">
        <v>92</v>
      </c>
      <c r="B382" s="4" t="s">
        <v>20</v>
      </c>
      <c r="C382" s="4" t="s">
        <v>14</v>
      </c>
      <c r="D382" s="28">
        <v>28.62</v>
      </c>
      <c r="E382" s="27">
        <v>25.38</v>
      </c>
      <c r="F382" s="27">
        <v>26.1</v>
      </c>
      <c r="G382" s="27">
        <v>22.5</v>
      </c>
      <c r="H382" s="27">
        <v>23.04</v>
      </c>
      <c r="I382" s="27">
        <v>18.54</v>
      </c>
      <c r="J382" s="27">
        <v>20.34</v>
      </c>
      <c r="K382" s="28">
        <v>16.739999999999998</v>
      </c>
    </row>
    <row r="383" spans="1:11" ht="15" customHeight="1" x14ac:dyDescent="0.25">
      <c r="A383" t="s">
        <v>92</v>
      </c>
      <c r="B383" s="4" t="s">
        <v>20</v>
      </c>
      <c r="C383" s="4" t="s">
        <v>15</v>
      </c>
      <c r="D383" s="28">
        <v>31.8</v>
      </c>
      <c r="E383" s="27">
        <v>28.2</v>
      </c>
      <c r="F383" s="27">
        <v>29</v>
      </c>
      <c r="G383" s="27">
        <v>25</v>
      </c>
      <c r="H383" s="27">
        <v>25.6</v>
      </c>
      <c r="I383" s="27">
        <v>20.6</v>
      </c>
      <c r="J383" s="27">
        <v>22.6</v>
      </c>
      <c r="K383" s="28">
        <v>18.600000000000001</v>
      </c>
    </row>
    <row r="384" spans="1:11" ht="16.05" customHeight="1" x14ac:dyDescent="0.25">
      <c r="A384" t="s">
        <v>92</v>
      </c>
      <c r="B384" s="4" t="s">
        <v>20</v>
      </c>
      <c r="C384" s="4" t="s">
        <v>16</v>
      </c>
      <c r="D384" s="31" t="s">
        <v>17</v>
      </c>
      <c r="E384" s="30" t="s">
        <v>17</v>
      </c>
      <c r="F384" s="30" t="s">
        <v>17</v>
      </c>
      <c r="G384" s="30" t="s">
        <v>17</v>
      </c>
      <c r="H384" s="27">
        <v>22.26</v>
      </c>
      <c r="I384" s="27">
        <v>17.64</v>
      </c>
      <c r="J384" s="30" t="s">
        <v>17</v>
      </c>
      <c r="K384" s="31" t="s">
        <v>17</v>
      </c>
    </row>
    <row r="385" spans="1:11" ht="16.2" customHeight="1" x14ac:dyDescent="0.25">
      <c r="A385" t="s">
        <v>92</v>
      </c>
      <c r="B385" s="4" t="s">
        <v>21</v>
      </c>
      <c r="C385" s="4" t="s">
        <v>22</v>
      </c>
      <c r="D385" s="28">
        <v>12.97</v>
      </c>
      <c r="E385" s="27">
        <v>11.72</v>
      </c>
      <c r="F385" s="27">
        <v>12.97</v>
      </c>
      <c r="G385" s="27">
        <v>11.72</v>
      </c>
      <c r="H385" s="27">
        <v>10.87</v>
      </c>
      <c r="I385" s="27">
        <v>7.53</v>
      </c>
      <c r="J385" s="27">
        <v>10.87</v>
      </c>
      <c r="K385" s="28">
        <v>6.48</v>
      </c>
    </row>
    <row r="386" spans="1:11" ht="15" customHeight="1" x14ac:dyDescent="0.25">
      <c r="A386" s="17" t="s">
        <v>93</v>
      </c>
      <c r="B386" s="4" t="s">
        <v>11</v>
      </c>
      <c r="C386" s="4" t="s">
        <v>12</v>
      </c>
      <c r="D386" s="28">
        <v>31.4</v>
      </c>
      <c r="E386" s="27">
        <v>28.2</v>
      </c>
      <c r="F386" s="27">
        <v>28.4</v>
      </c>
      <c r="G386" s="27">
        <v>25.4</v>
      </c>
      <c r="H386" s="27">
        <v>26</v>
      </c>
      <c r="I386" s="27">
        <v>20.6</v>
      </c>
      <c r="J386" s="27">
        <v>24.6</v>
      </c>
      <c r="K386" s="28">
        <v>19</v>
      </c>
    </row>
    <row r="387" spans="1:11" ht="15" customHeight="1" x14ac:dyDescent="0.25">
      <c r="A387" s="17" t="s">
        <v>93</v>
      </c>
      <c r="B387" s="4" t="s">
        <v>11</v>
      </c>
      <c r="C387" s="4" t="s">
        <v>13</v>
      </c>
      <c r="D387" s="28">
        <v>32.97</v>
      </c>
      <c r="E387" s="27">
        <v>29.61</v>
      </c>
      <c r="F387" s="27">
        <v>29.82</v>
      </c>
      <c r="G387" s="27">
        <v>26.67</v>
      </c>
      <c r="H387" s="27">
        <v>27.3</v>
      </c>
      <c r="I387" s="27">
        <v>21.63</v>
      </c>
      <c r="J387" s="27">
        <v>25.83</v>
      </c>
      <c r="K387" s="28">
        <v>19.95</v>
      </c>
    </row>
    <row r="388" spans="1:11" ht="15" customHeight="1" x14ac:dyDescent="0.25">
      <c r="A388" s="17" t="s">
        <v>93</v>
      </c>
      <c r="B388" s="4" t="s">
        <v>11</v>
      </c>
      <c r="C388" s="4" t="s">
        <v>14</v>
      </c>
      <c r="D388" s="28">
        <v>33.630000000000003</v>
      </c>
      <c r="E388" s="27">
        <v>30.21</v>
      </c>
      <c r="F388" s="27">
        <v>30.42</v>
      </c>
      <c r="G388" s="27">
        <v>27.21</v>
      </c>
      <c r="H388" s="27">
        <v>27.85</v>
      </c>
      <c r="I388" s="27">
        <v>22.07</v>
      </c>
      <c r="J388" s="27">
        <v>26.35</v>
      </c>
      <c r="K388" s="28">
        <v>20.350000000000001</v>
      </c>
    </row>
    <row r="389" spans="1:11" ht="15" customHeight="1" x14ac:dyDescent="0.25">
      <c r="A389" s="17" t="s">
        <v>93</v>
      </c>
      <c r="B389" s="4" t="s">
        <v>11</v>
      </c>
      <c r="C389" s="4" t="s">
        <v>15</v>
      </c>
      <c r="D389" s="28">
        <v>36.799999999999997</v>
      </c>
      <c r="E389" s="27">
        <v>33.4</v>
      </c>
      <c r="F389" s="27">
        <v>33.200000000000003</v>
      </c>
      <c r="G389" s="27">
        <v>30</v>
      </c>
      <c r="H389" s="27">
        <v>30.2</v>
      </c>
      <c r="I389" s="27">
        <v>24.4</v>
      </c>
      <c r="J389" s="27">
        <v>28.8</v>
      </c>
      <c r="K389" s="28">
        <v>22.6</v>
      </c>
    </row>
    <row r="390" spans="1:11" ht="16.05" customHeight="1" x14ac:dyDescent="0.25">
      <c r="A390" s="17" t="s">
        <v>93</v>
      </c>
      <c r="B390" s="4" t="s">
        <v>11</v>
      </c>
      <c r="C390" s="4" t="s">
        <v>16</v>
      </c>
      <c r="D390" s="31" t="s">
        <v>17</v>
      </c>
      <c r="E390" s="30" t="s">
        <v>17</v>
      </c>
      <c r="F390" s="30" t="s">
        <v>17</v>
      </c>
      <c r="G390" s="30" t="s">
        <v>17</v>
      </c>
      <c r="H390" s="27">
        <v>27.3</v>
      </c>
      <c r="I390" s="27">
        <v>21.63</v>
      </c>
      <c r="J390" s="30" t="s">
        <v>17</v>
      </c>
      <c r="K390" s="31" t="s">
        <v>17</v>
      </c>
    </row>
    <row r="391" spans="1:11" ht="15" customHeight="1" x14ac:dyDescent="0.25">
      <c r="A391" s="17" t="s">
        <v>93</v>
      </c>
      <c r="B391" s="4" t="s">
        <v>18</v>
      </c>
      <c r="C391" s="4" t="s">
        <v>12</v>
      </c>
      <c r="D391" s="28">
        <v>28</v>
      </c>
      <c r="E391" s="27">
        <v>25.4</v>
      </c>
      <c r="F391" s="27">
        <v>26</v>
      </c>
      <c r="G391" s="27">
        <v>23.4</v>
      </c>
      <c r="H391" s="27">
        <v>24.2</v>
      </c>
      <c r="I391" s="27">
        <v>20.399999999999999</v>
      </c>
      <c r="J391" s="27">
        <v>21.8</v>
      </c>
      <c r="K391" s="28">
        <v>19</v>
      </c>
    </row>
    <row r="392" spans="1:11" ht="15" customHeight="1" x14ac:dyDescent="0.25">
      <c r="A392" s="17" t="s">
        <v>93</v>
      </c>
      <c r="B392" s="4" t="s">
        <v>18</v>
      </c>
      <c r="C392" s="4" t="s">
        <v>13</v>
      </c>
      <c r="D392" s="28">
        <v>29.4</v>
      </c>
      <c r="E392" s="27">
        <v>26.67</v>
      </c>
      <c r="F392" s="27">
        <v>27.3</v>
      </c>
      <c r="G392" s="27">
        <v>24.57</v>
      </c>
      <c r="H392" s="27">
        <v>25.41</v>
      </c>
      <c r="I392" s="27">
        <v>21.42</v>
      </c>
      <c r="J392" s="27">
        <v>22.89</v>
      </c>
      <c r="K392" s="28">
        <v>19.95</v>
      </c>
    </row>
    <row r="393" spans="1:11" ht="15" customHeight="1" x14ac:dyDescent="0.25">
      <c r="A393" s="17" t="s">
        <v>93</v>
      </c>
      <c r="B393" s="4" t="s">
        <v>18</v>
      </c>
      <c r="C393" s="4" t="s">
        <v>14</v>
      </c>
      <c r="D393" s="28">
        <v>29.99</v>
      </c>
      <c r="E393" s="27">
        <v>27.36</v>
      </c>
      <c r="F393" s="27">
        <v>27.85</v>
      </c>
      <c r="G393" s="27">
        <v>25.07</v>
      </c>
      <c r="H393" s="27">
        <v>25.92</v>
      </c>
      <c r="I393" s="27">
        <v>21.85</v>
      </c>
      <c r="J393" s="27">
        <v>23.35</v>
      </c>
      <c r="K393" s="28">
        <v>20.350000000000001</v>
      </c>
    </row>
    <row r="394" spans="1:11" ht="15" customHeight="1" x14ac:dyDescent="0.25">
      <c r="A394" s="17" t="s">
        <v>93</v>
      </c>
      <c r="B394" s="4" t="s">
        <v>18</v>
      </c>
      <c r="C394" s="4" t="s">
        <v>15</v>
      </c>
      <c r="D394" s="28">
        <v>33.200000000000003</v>
      </c>
      <c r="E394" s="27">
        <v>30.4</v>
      </c>
      <c r="F394" s="27">
        <v>30.6</v>
      </c>
      <c r="G394" s="27">
        <v>27.6</v>
      </c>
      <c r="H394" s="27">
        <v>28.4</v>
      </c>
      <c r="I394" s="27">
        <v>24.2</v>
      </c>
      <c r="J394" s="27">
        <v>25.8</v>
      </c>
      <c r="K394" s="28">
        <v>22.6</v>
      </c>
    </row>
    <row r="395" spans="1:11" ht="16.05" customHeight="1" x14ac:dyDescent="0.25">
      <c r="A395" s="17" t="s">
        <v>93</v>
      </c>
      <c r="B395" s="4" t="s">
        <v>18</v>
      </c>
      <c r="C395" s="4" t="s">
        <v>16</v>
      </c>
      <c r="D395" s="31" t="s">
        <v>17</v>
      </c>
      <c r="E395" s="30" t="s">
        <v>17</v>
      </c>
      <c r="F395" s="30" t="s">
        <v>17</v>
      </c>
      <c r="G395" s="30" t="s">
        <v>17</v>
      </c>
      <c r="H395" s="27">
        <v>25.41</v>
      </c>
      <c r="I395" s="27">
        <v>21.42</v>
      </c>
      <c r="J395" s="30" t="s">
        <v>17</v>
      </c>
      <c r="K395" s="31" t="s">
        <v>17</v>
      </c>
    </row>
    <row r="396" spans="1:11" ht="15" customHeight="1" x14ac:dyDescent="0.25">
      <c r="A396" s="17" t="s">
        <v>93</v>
      </c>
      <c r="B396" s="4" t="s">
        <v>20</v>
      </c>
      <c r="C396" s="4" t="s">
        <v>12</v>
      </c>
      <c r="D396" s="28">
        <v>27</v>
      </c>
      <c r="E396" s="27">
        <v>23.8</v>
      </c>
      <c r="F396" s="27">
        <v>24.8</v>
      </c>
      <c r="G396" s="27">
        <v>21.6</v>
      </c>
      <c r="H396" s="27">
        <v>22.4</v>
      </c>
      <c r="I396" s="27">
        <v>18.2</v>
      </c>
      <c r="J396" s="27">
        <v>19.8</v>
      </c>
      <c r="K396" s="28">
        <v>16.600000000000001</v>
      </c>
    </row>
    <row r="397" spans="1:11" ht="15" customHeight="1" x14ac:dyDescent="0.25">
      <c r="A397" s="17" t="s">
        <v>93</v>
      </c>
      <c r="B397" s="4" t="s">
        <v>20</v>
      </c>
      <c r="C397" s="4" t="s">
        <v>13</v>
      </c>
      <c r="D397" s="28">
        <v>28.35</v>
      </c>
      <c r="E397" s="27">
        <v>24.99</v>
      </c>
      <c r="F397" s="27">
        <v>26.04</v>
      </c>
      <c r="G397" s="27">
        <v>22.68</v>
      </c>
      <c r="H397" s="27">
        <v>23.52</v>
      </c>
      <c r="I397" s="27">
        <v>19.11</v>
      </c>
      <c r="J397" s="27">
        <v>20.79</v>
      </c>
      <c r="K397" s="28">
        <v>17.43</v>
      </c>
    </row>
    <row r="398" spans="1:11" ht="15" customHeight="1" x14ac:dyDescent="0.25">
      <c r="A398" s="17" t="s">
        <v>93</v>
      </c>
      <c r="B398" s="4" t="s">
        <v>20</v>
      </c>
      <c r="C398" s="4" t="s">
        <v>14</v>
      </c>
      <c r="D398" s="28">
        <v>28.92</v>
      </c>
      <c r="E398" s="27">
        <v>25.74</v>
      </c>
      <c r="F398" s="27">
        <v>26.57</v>
      </c>
      <c r="G398" s="27">
        <v>23.22</v>
      </c>
      <c r="H398" s="27">
        <v>24</v>
      </c>
      <c r="I398" s="27">
        <v>19.62</v>
      </c>
      <c r="J398" s="27">
        <v>21.24</v>
      </c>
      <c r="K398" s="28">
        <v>18</v>
      </c>
    </row>
    <row r="399" spans="1:11" ht="15" customHeight="1" x14ac:dyDescent="0.25">
      <c r="A399" s="17" t="s">
        <v>93</v>
      </c>
      <c r="B399" s="4" t="s">
        <v>20</v>
      </c>
      <c r="C399" s="4" t="s">
        <v>15</v>
      </c>
      <c r="D399" s="28">
        <v>32</v>
      </c>
      <c r="E399" s="27">
        <v>28.6</v>
      </c>
      <c r="F399" s="27">
        <v>29.4</v>
      </c>
      <c r="G399" s="27">
        <v>25.8</v>
      </c>
      <c r="H399" s="27">
        <v>26.4</v>
      </c>
      <c r="I399" s="27">
        <v>21.8</v>
      </c>
      <c r="J399" s="27">
        <v>23.6</v>
      </c>
      <c r="K399" s="28">
        <v>20</v>
      </c>
    </row>
    <row r="400" spans="1:11" ht="16.05" customHeight="1" x14ac:dyDescent="0.25">
      <c r="A400" s="17" t="s">
        <v>93</v>
      </c>
      <c r="B400" s="4" t="s">
        <v>20</v>
      </c>
      <c r="C400" s="4" t="s">
        <v>16</v>
      </c>
      <c r="D400" s="31" t="s">
        <v>17</v>
      </c>
      <c r="E400" s="30" t="s">
        <v>17</v>
      </c>
      <c r="F400" s="30" t="s">
        <v>17</v>
      </c>
      <c r="G400" s="30" t="s">
        <v>17</v>
      </c>
      <c r="H400" s="27">
        <v>23.52</v>
      </c>
      <c r="I400" s="27">
        <v>19.11</v>
      </c>
      <c r="J400" s="30" t="s">
        <v>17</v>
      </c>
      <c r="K400" s="31" t="s">
        <v>17</v>
      </c>
    </row>
    <row r="401" spans="1:11" ht="16.2" customHeight="1" x14ac:dyDescent="0.25">
      <c r="A401" s="17" t="s">
        <v>93</v>
      </c>
      <c r="B401" s="4" t="s">
        <v>21</v>
      </c>
      <c r="C401" s="4" t="s">
        <v>22</v>
      </c>
      <c r="D401" s="28">
        <v>8.06</v>
      </c>
      <c r="E401" s="27">
        <v>7.72</v>
      </c>
      <c r="F401" s="27">
        <v>7.87</v>
      </c>
      <c r="G401" s="27">
        <v>7.62</v>
      </c>
      <c r="H401" s="27">
        <v>7.72</v>
      </c>
      <c r="I401" s="27">
        <v>7.11</v>
      </c>
      <c r="J401" s="27">
        <v>7.32</v>
      </c>
      <c r="K401" s="28">
        <v>5.72</v>
      </c>
    </row>
    <row r="402" spans="1:11" ht="15" customHeight="1" x14ac:dyDescent="0.25">
      <c r="A402" t="s">
        <v>94</v>
      </c>
      <c r="B402" s="4" t="s">
        <v>11</v>
      </c>
      <c r="C402" s="4" t="s">
        <v>12</v>
      </c>
      <c r="D402" s="28">
        <v>45.2</v>
      </c>
      <c r="E402" s="27">
        <v>40.200000000000003</v>
      </c>
      <c r="F402" s="27">
        <v>40.6</v>
      </c>
      <c r="G402" s="27">
        <v>36</v>
      </c>
      <c r="H402" s="27">
        <v>36.799999999999997</v>
      </c>
      <c r="I402" s="27">
        <v>28.4</v>
      </c>
      <c r="J402" s="27">
        <v>34.6</v>
      </c>
      <c r="K402" s="28">
        <v>26</v>
      </c>
    </row>
    <row r="403" spans="1:11" ht="15" customHeight="1" x14ac:dyDescent="0.25">
      <c r="A403" t="s">
        <v>94</v>
      </c>
      <c r="B403" s="4" t="s">
        <v>11</v>
      </c>
      <c r="C403" s="4" t="s">
        <v>13</v>
      </c>
      <c r="D403" s="28">
        <v>47.46</v>
      </c>
      <c r="E403" s="27">
        <v>42.21</v>
      </c>
      <c r="F403" s="27">
        <v>42.63</v>
      </c>
      <c r="G403" s="27">
        <v>37.799999999999997</v>
      </c>
      <c r="H403" s="27">
        <v>38.64</v>
      </c>
      <c r="I403" s="27">
        <v>29.82</v>
      </c>
      <c r="J403" s="27">
        <v>36.33</v>
      </c>
      <c r="K403" s="28">
        <v>27.3</v>
      </c>
    </row>
    <row r="404" spans="1:11" ht="15" customHeight="1" x14ac:dyDescent="0.25">
      <c r="A404" t="s">
        <v>94</v>
      </c>
      <c r="B404" s="4" t="s">
        <v>11</v>
      </c>
      <c r="C404" s="4" t="s">
        <v>14</v>
      </c>
      <c r="D404" s="28">
        <v>48.42</v>
      </c>
      <c r="E404" s="27">
        <v>43.56</v>
      </c>
      <c r="F404" s="27">
        <v>43.45</v>
      </c>
      <c r="G404" s="27">
        <v>38.700000000000003</v>
      </c>
      <c r="H404" s="27">
        <v>39.380000000000003</v>
      </c>
      <c r="I404" s="27">
        <v>30.96</v>
      </c>
      <c r="J404" s="27">
        <v>37.08</v>
      </c>
      <c r="K404" s="28">
        <v>28.44</v>
      </c>
    </row>
    <row r="405" spans="1:11" ht="15" customHeight="1" x14ac:dyDescent="0.25">
      <c r="A405" t="s">
        <v>94</v>
      </c>
      <c r="B405" s="4" t="s">
        <v>11</v>
      </c>
      <c r="C405" s="4" t="s">
        <v>15</v>
      </c>
      <c r="D405" s="28">
        <v>53.8</v>
      </c>
      <c r="E405" s="27">
        <v>48.4</v>
      </c>
      <c r="F405" s="27">
        <v>48</v>
      </c>
      <c r="G405" s="27">
        <v>43</v>
      </c>
      <c r="H405" s="27">
        <v>43.4</v>
      </c>
      <c r="I405" s="27">
        <v>34.4</v>
      </c>
      <c r="J405" s="27">
        <v>41.2</v>
      </c>
      <c r="K405" s="28">
        <v>31.6</v>
      </c>
    </row>
    <row r="406" spans="1:11" ht="16.05" customHeight="1" x14ac:dyDescent="0.25">
      <c r="A406" t="s">
        <v>94</v>
      </c>
      <c r="B406" s="4" t="s">
        <v>11</v>
      </c>
      <c r="C406" s="4" t="s">
        <v>16</v>
      </c>
      <c r="D406" s="31" t="s">
        <v>17</v>
      </c>
      <c r="E406" s="30" t="s">
        <v>17</v>
      </c>
      <c r="F406" s="30" t="s">
        <v>17</v>
      </c>
      <c r="G406" s="30" t="s">
        <v>17</v>
      </c>
      <c r="H406" s="27">
        <v>38.64</v>
      </c>
      <c r="I406" s="27">
        <v>29.82</v>
      </c>
      <c r="J406" s="30" t="s">
        <v>17</v>
      </c>
      <c r="K406" s="31" t="s">
        <v>17</v>
      </c>
    </row>
    <row r="407" spans="1:11" ht="15" customHeight="1" x14ac:dyDescent="0.25">
      <c r="A407" t="s">
        <v>94</v>
      </c>
      <c r="B407" s="4" t="s">
        <v>18</v>
      </c>
      <c r="C407" s="4" t="s">
        <v>12</v>
      </c>
      <c r="D407" s="28">
        <v>40</v>
      </c>
      <c r="E407" s="27">
        <v>36</v>
      </c>
      <c r="F407" s="27">
        <v>36.6</v>
      </c>
      <c r="G407" s="27">
        <v>32.6</v>
      </c>
      <c r="H407" s="27">
        <v>34</v>
      </c>
      <c r="I407" s="27">
        <v>28</v>
      </c>
      <c r="J407" s="27">
        <v>30.4</v>
      </c>
      <c r="K407" s="28">
        <v>26</v>
      </c>
    </row>
    <row r="408" spans="1:11" ht="15" customHeight="1" x14ac:dyDescent="0.25">
      <c r="A408" t="s">
        <v>94</v>
      </c>
      <c r="B408" s="4" t="s">
        <v>18</v>
      </c>
      <c r="C408" s="4" t="s">
        <v>13</v>
      </c>
      <c r="D408" s="28">
        <v>42</v>
      </c>
      <c r="E408" s="27">
        <v>37.799999999999997</v>
      </c>
      <c r="F408" s="27">
        <v>38.43</v>
      </c>
      <c r="G408" s="27">
        <v>34.229999999999997</v>
      </c>
      <c r="H408" s="27">
        <v>35.700000000000003</v>
      </c>
      <c r="I408" s="27">
        <v>29.4</v>
      </c>
      <c r="J408" s="27">
        <v>31.92</v>
      </c>
      <c r="K408" s="28">
        <v>27.3</v>
      </c>
    </row>
    <row r="409" spans="1:11" ht="15" customHeight="1" x14ac:dyDescent="0.25">
      <c r="A409" t="s">
        <v>94</v>
      </c>
      <c r="B409" s="4" t="s">
        <v>18</v>
      </c>
      <c r="C409" s="4" t="s">
        <v>14</v>
      </c>
      <c r="D409" s="28">
        <v>43.2</v>
      </c>
      <c r="E409" s="27">
        <v>39.24</v>
      </c>
      <c r="F409" s="27">
        <v>39.42</v>
      </c>
      <c r="G409" s="27">
        <v>35.46</v>
      </c>
      <c r="H409" s="27">
        <v>36.380000000000003</v>
      </c>
      <c r="I409" s="27">
        <v>30.42</v>
      </c>
      <c r="J409" s="27">
        <v>32.94</v>
      </c>
      <c r="K409" s="28">
        <v>28.44</v>
      </c>
    </row>
    <row r="410" spans="1:11" ht="15" customHeight="1" x14ac:dyDescent="0.25">
      <c r="A410" t="s">
        <v>94</v>
      </c>
      <c r="B410" s="4" t="s">
        <v>18</v>
      </c>
      <c r="C410" s="4" t="s">
        <v>15</v>
      </c>
      <c r="D410" s="28">
        <v>48</v>
      </c>
      <c r="E410" s="27">
        <v>43.6</v>
      </c>
      <c r="F410" s="27">
        <v>43.8</v>
      </c>
      <c r="G410" s="27">
        <v>39.4</v>
      </c>
      <c r="H410" s="27">
        <v>40.4</v>
      </c>
      <c r="I410" s="27">
        <v>33.799999999999997</v>
      </c>
      <c r="J410" s="27">
        <v>36.6</v>
      </c>
      <c r="K410" s="28">
        <v>31.6</v>
      </c>
    </row>
    <row r="411" spans="1:11" ht="16.05" customHeight="1" x14ac:dyDescent="0.25">
      <c r="A411" t="s">
        <v>94</v>
      </c>
      <c r="B411" s="4" t="s">
        <v>18</v>
      </c>
      <c r="C411" s="4" t="s">
        <v>16</v>
      </c>
      <c r="D411" s="31" t="s">
        <v>17</v>
      </c>
      <c r="E411" s="30" t="s">
        <v>17</v>
      </c>
      <c r="F411" s="30" t="s">
        <v>17</v>
      </c>
      <c r="G411" s="30" t="s">
        <v>17</v>
      </c>
      <c r="H411" s="27">
        <v>35.700000000000003</v>
      </c>
      <c r="I411" s="27">
        <v>29.4</v>
      </c>
      <c r="J411" s="30" t="s">
        <v>17</v>
      </c>
      <c r="K411" s="31" t="s">
        <v>17</v>
      </c>
    </row>
    <row r="412" spans="1:11" ht="15" customHeight="1" x14ac:dyDescent="0.25">
      <c r="A412" t="s">
        <v>94</v>
      </c>
      <c r="B412" s="4" t="s">
        <v>20</v>
      </c>
      <c r="C412" s="4" t="s">
        <v>12</v>
      </c>
      <c r="D412" s="28">
        <v>38.200000000000003</v>
      </c>
      <c r="E412" s="27">
        <v>33.4</v>
      </c>
      <c r="F412" s="27">
        <v>35</v>
      </c>
      <c r="G412" s="27">
        <v>30</v>
      </c>
      <c r="H412" s="27">
        <v>31.2</v>
      </c>
      <c r="I412" s="27">
        <v>24.8</v>
      </c>
      <c r="J412" s="27">
        <v>27.2</v>
      </c>
      <c r="K412" s="28">
        <v>22.2</v>
      </c>
    </row>
    <row r="413" spans="1:11" ht="15" customHeight="1" x14ac:dyDescent="0.25">
      <c r="A413" t="s">
        <v>94</v>
      </c>
      <c r="B413" s="4" t="s">
        <v>20</v>
      </c>
      <c r="C413" s="4" t="s">
        <v>13</v>
      </c>
      <c r="D413" s="28">
        <v>40.11</v>
      </c>
      <c r="E413" s="27">
        <v>35.07</v>
      </c>
      <c r="F413" s="27">
        <v>36.75</v>
      </c>
      <c r="G413" s="27">
        <v>31.5</v>
      </c>
      <c r="H413" s="27">
        <v>32.76</v>
      </c>
      <c r="I413" s="27">
        <v>26.04</v>
      </c>
      <c r="J413" s="27">
        <v>28.56</v>
      </c>
      <c r="K413" s="28">
        <v>23.31</v>
      </c>
    </row>
    <row r="414" spans="1:11" ht="15" customHeight="1" x14ac:dyDescent="0.25">
      <c r="A414" t="s">
        <v>94</v>
      </c>
      <c r="B414" s="4" t="s">
        <v>20</v>
      </c>
      <c r="C414" s="4" t="s">
        <v>14</v>
      </c>
      <c r="D414" s="28">
        <v>41.58</v>
      </c>
      <c r="E414" s="27">
        <v>36.9</v>
      </c>
      <c r="F414" s="27">
        <v>37.799999999999997</v>
      </c>
      <c r="G414" s="27">
        <v>32.76</v>
      </c>
      <c r="H414" s="27">
        <v>33.659999999999997</v>
      </c>
      <c r="I414" s="27">
        <v>27.36</v>
      </c>
      <c r="J414" s="27">
        <v>29.7</v>
      </c>
      <c r="K414" s="28">
        <v>24.84</v>
      </c>
    </row>
    <row r="415" spans="1:11" ht="15" customHeight="1" x14ac:dyDescent="0.25">
      <c r="A415" t="s">
        <v>94</v>
      </c>
      <c r="B415" s="4" t="s">
        <v>20</v>
      </c>
      <c r="C415" s="4" t="s">
        <v>15</v>
      </c>
      <c r="D415" s="28">
        <v>46.2</v>
      </c>
      <c r="E415" s="27">
        <v>41</v>
      </c>
      <c r="F415" s="27">
        <v>42</v>
      </c>
      <c r="G415" s="27">
        <v>36.4</v>
      </c>
      <c r="H415" s="27">
        <v>37.4</v>
      </c>
      <c r="I415" s="27">
        <v>30.4</v>
      </c>
      <c r="J415" s="27">
        <v>33</v>
      </c>
      <c r="K415" s="28">
        <v>27.6</v>
      </c>
    </row>
    <row r="416" spans="1:11" ht="16.05" customHeight="1" x14ac:dyDescent="0.25">
      <c r="A416" t="s">
        <v>94</v>
      </c>
      <c r="B416" s="4" t="s">
        <v>20</v>
      </c>
      <c r="C416" s="4" t="s">
        <v>16</v>
      </c>
      <c r="D416" s="31" t="s">
        <v>17</v>
      </c>
      <c r="E416" s="30" t="s">
        <v>17</v>
      </c>
      <c r="F416" s="30" t="s">
        <v>17</v>
      </c>
      <c r="G416" s="30" t="s">
        <v>17</v>
      </c>
      <c r="H416" s="27">
        <v>32.76</v>
      </c>
      <c r="I416" s="27">
        <v>26.04</v>
      </c>
      <c r="J416" s="30" t="s">
        <v>17</v>
      </c>
      <c r="K416" s="31" t="s">
        <v>17</v>
      </c>
    </row>
    <row r="417" spans="1:11" ht="16.2" customHeight="1" x14ac:dyDescent="0.25">
      <c r="A417" t="s">
        <v>94</v>
      </c>
      <c r="B417" s="4" t="s">
        <v>21</v>
      </c>
      <c r="C417" s="4" t="s">
        <v>22</v>
      </c>
      <c r="D417" s="28">
        <v>15</v>
      </c>
      <c r="E417" s="27">
        <v>11.5</v>
      </c>
      <c r="F417" s="27">
        <v>14</v>
      </c>
      <c r="G417" s="27">
        <v>11</v>
      </c>
      <c r="H417" s="27">
        <v>14</v>
      </c>
      <c r="I417" s="27">
        <v>8.5</v>
      </c>
      <c r="J417" s="27">
        <v>13</v>
      </c>
      <c r="K417" s="28">
        <v>8.5</v>
      </c>
    </row>
    <row r="418" spans="1:11" ht="15" customHeight="1" x14ac:dyDescent="0.25">
      <c r="A418" t="s">
        <v>95</v>
      </c>
      <c r="B418" s="4" t="s">
        <v>11</v>
      </c>
      <c r="C418" s="4" t="s">
        <v>12</v>
      </c>
      <c r="D418" s="28">
        <v>30.4</v>
      </c>
      <c r="E418" s="27">
        <v>27.2</v>
      </c>
      <c r="F418" s="27">
        <v>27.4</v>
      </c>
      <c r="G418" s="27">
        <v>24.4</v>
      </c>
      <c r="H418" s="27">
        <v>24.8</v>
      </c>
      <c r="I418" s="27">
        <v>21.06</v>
      </c>
      <c r="J418" s="27">
        <v>23.4</v>
      </c>
      <c r="K418" s="28">
        <v>17.600000000000001</v>
      </c>
    </row>
    <row r="419" spans="1:11" ht="15" customHeight="1" x14ac:dyDescent="0.25">
      <c r="A419" t="s">
        <v>95</v>
      </c>
      <c r="B419" s="4" t="s">
        <v>11</v>
      </c>
      <c r="C419" s="4" t="s">
        <v>13</v>
      </c>
      <c r="D419" s="28">
        <v>31.92</v>
      </c>
      <c r="E419" s="27">
        <v>28.56</v>
      </c>
      <c r="F419" s="27">
        <v>28.77</v>
      </c>
      <c r="G419" s="27">
        <v>25.62</v>
      </c>
      <c r="H419" s="27">
        <v>26.04</v>
      </c>
      <c r="I419" s="27">
        <v>22.12</v>
      </c>
      <c r="J419" s="27">
        <v>24.57</v>
      </c>
      <c r="K419" s="28">
        <v>18.48</v>
      </c>
    </row>
    <row r="420" spans="1:11" ht="15" customHeight="1" x14ac:dyDescent="0.25">
      <c r="A420" t="s">
        <v>95</v>
      </c>
      <c r="B420" s="4" t="s">
        <v>11</v>
      </c>
      <c r="C420" s="4" t="s">
        <v>14</v>
      </c>
      <c r="D420" s="28">
        <v>32.58</v>
      </c>
      <c r="E420" s="27">
        <v>29.34</v>
      </c>
      <c r="F420" s="27">
        <v>29.35</v>
      </c>
      <c r="G420" s="27">
        <v>26.14</v>
      </c>
      <c r="H420" s="27">
        <v>26.57</v>
      </c>
      <c r="I420" s="27">
        <v>22.57</v>
      </c>
      <c r="J420" s="27">
        <v>25.2</v>
      </c>
      <c r="K420" s="28">
        <v>19.260000000000002</v>
      </c>
    </row>
    <row r="421" spans="1:11" ht="15" customHeight="1" x14ac:dyDescent="0.25">
      <c r="A421" t="s">
        <v>95</v>
      </c>
      <c r="B421" s="4" t="s">
        <v>11</v>
      </c>
      <c r="C421" s="4" t="s">
        <v>15</v>
      </c>
      <c r="D421" s="28">
        <v>36.200000000000003</v>
      </c>
      <c r="E421" s="27">
        <v>32.6</v>
      </c>
      <c r="F421" s="27">
        <v>32.4</v>
      </c>
      <c r="G421" s="27">
        <v>29</v>
      </c>
      <c r="H421" s="27">
        <v>29.45</v>
      </c>
      <c r="I421" s="27">
        <v>23.2</v>
      </c>
      <c r="J421" s="27">
        <v>27.99</v>
      </c>
      <c r="K421" s="28">
        <v>21.4</v>
      </c>
    </row>
    <row r="422" spans="1:11" ht="16.05" customHeight="1" x14ac:dyDescent="0.25">
      <c r="A422" t="s">
        <v>95</v>
      </c>
      <c r="B422" s="4" t="s">
        <v>11</v>
      </c>
      <c r="C422" s="4" t="s">
        <v>16</v>
      </c>
      <c r="D422" s="31" t="s">
        <v>17</v>
      </c>
      <c r="E422" s="30" t="s">
        <v>17</v>
      </c>
      <c r="F422" s="30" t="s">
        <v>17</v>
      </c>
      <c r="G422" s="30" t="s">
        <v>17</v>
      </c>
      <c r="H422" s="27">
        <v>26.04</v>
      </c>
      <c r="I422" s="27">
        <v>22.3</v>
      </c>
      <c r="J422" s="30" t="s">
        <v>17</v>
      </c>
      <c r="K422" s="31" t="s">
        <v>17</v>
      </c>
    </row>
    <row r="423" spans="1:11" ht="15" customHeight="1" x14ac:dyDescent="0.25">
      <c r="A423" t="s">
        <v>95</v>
      </c>
      <c r="B423" s="4" t="s">
        <v>18</v>
      </c>
      <c r="C423" s="4" t="s">
        <v>12</v>
      </c>
      <c r="D423" s="28">
        <v>27</v>
      </c>
      <c r="E423" s="27">
        <v>25.09</v>
      </c>
      <c r="F423" s="27">
        <v>24.8</v>
      </c>
      <c r="G423" s="27">
        <v>22.2</v>
      </c>
      <c r="H423" s="27">
        <v>23</v>
      </c>
      <c r="I423" s="27">
        <v>20.03</v>
      </c>
      <c r="J423" s="27">
        <v>20.86</v>
      </c>
      <c r="K423" s="28">
        <v>17.600000000000001</v>
      </c>
    </row>
    <row r="424" spans="1:11" ht="15" customHeight="1" x14ac:dyDescent="0.25">
      <c r="A424" t="s">
        <v>95</v>
      </c>
      <c r="B424" s="4" t="s">
        <v>18</v>
      </c>
      <c r="C424" s="4" t="s">
        <v>13</v>
      </c>
      <c r="D424" s="28">
        <v>28.35</v>
      </c>
      <c r="E424" s="27">
        <v>26.35</v>
      </c>
      <c r="F424" s="27">
        <v>26.04</v>
      </c>
      <c r="G424" s="27">
        <v>23.31</v>
      </c>
      <c r="H424" s="27">
        <v>24.15</v>
      </c>
      <c r="I424" s="27">
        <v>21.04</v>
      </c>
      <c r="J424" s="27">
        <v>21.91</v>
      </c>
      <c r="K424" s="28">
        <v>18.48</v>
      </c>
    </row>
    <row r="425" spans="1:11" ht="15" customHeight="1" x14ac:dyDescent="0.25">
      <c r="A425" t="s">
        <v>95</v>
      </c>
      <c r="B425" s="4" t="s">
        <v>18</v>
      </c>
      <c r="C425" s="4" t="s">
        <v>14</v>
      </c>
      <c r="D425" s="28">
        <v>29.16</v>
      </c>
      <c r="E425" s="27">
        <v>26.88</v>
      </c>
      <c r="F425" s="27">
        <v>26.64</v>
      </c>
      <c r="G425" s="27">
        <v>23.94</v>
      </c>
      <c r="H425" s="27">
        <v>24.75</v>
      </c>
      <c r="I425" s="27">
        <v>21.47</v>
      </c>
      <c r="J425" s="27">
        <v>22.52</v>
      </c>
      <c r="K425" s="28">
        <v>19.260000000000002</v>
      </c>
    </row>
    <row r="426" spans="1:11" ht="15" customHeight="1" x14ac:dyDescent="0.25">
      <c r="A426" t="s">
        <v>95</v>
      </c>
      <c r="B426" s="4" t="s">
        <v>18</v>
      </c>
      <c r="C426" s="4" t="s">
        <v>15</v>
      </c>
      <c r="D426" s="28">
        <v>32.4</v>
      </c>
      <c r="E426" s="27">
        <v>29.4</v>
      </c>
      <c r="F426" s="27">
        <v>29.6</v>
      </c>
      <c r="G426" s="27">
        <v>26.6</v>
      </c>
      <c r="H426" s="27">
        <v>27.5</v>
      </c>
      <c r="I426" s="27">
        <v>23.58</v>
      </c>
      <c r="J426" s="27">
        <v>25.02</v>
      </c>
      <c r="K426" s="28">
        <v>21.4</v>
      </c>
    </row>
    <row r="427" spans="1:11" ht="16.05" customHeight="1" x14ac:dyDescent="0.25">
      <c r="A427" t="s">
        <v>95</v>
      </c>
      <c r="B427" s="4" t="s">
        <v>18</v>
      </c>
      <c r="C427" s="4" t="s">
        <v>16</v>
      </c>
      <c r="D427" s="31" t="s">
        <v>17</v>
      </c>
      <c r="E427" s="30" t="s">
        <v>17</v>
      </c>
      <c r="F427" s="30" t="s">
        <v>17</v>
      </c>
      <c r="G427" s="30" t="s">
        <v>17</v>
      </c>
      <c r="H427" s="27">
        <v>24.15</v>
      </c>
      <c r="I427" s="27">
        <v>21.21</v>
      </c>
      <c r="J427" s="30" t="s">
        <v>17</v>
      </c>
      <c r="K427" s="31" t="s">
        <v>17</v>
      </c>
    </row>
    <row r="428" spans="1:11" ht="15" customHeight="1" x14ac:dyDescent="0.25">
      <c r="A428" t="s">
        <v>95</v>
      </c>
      <c r="B428" s="4" t="s">
        <v>20</v>
      </c>
      <c r="C428" s="4" t="s">
        <v>12</v>
      </c>
      <c r="D428" s="28">
        <v>25.8</v>
      </c>
      <c r="E428" s="27">
        <v>23.91</v>
      </c>
      <c r="F428" s="27">
        <v>23.8</v>
      </c>
      <c r="G428" s="27">
        <v>20.7</v>
      </c>
      <c r="H428" s="27">
        <v>21.2</v>
      </c>
      <c r="I428" s="27">
        <v>18.96</v>
      </c>
      <c r="J428" s="27">
        <v>19.68</v>
      </c>
      <c r="K428" s="28">
        <v>15.2</v>
      </c>
    </row>
    <row r="429" spans="1:11" ht="15" customHeight="1" x14ac:dyDescent="0.25">
      <c r="A429" t="s">
        <v>95</v>
      </c>
      <c r="B429" s="4" t="s">
        <v>20</v>
      </c>
      <c r="C429" s="4" t="s">
        <v>13</v>
      </c>
      <c r="D429" s="28">
        <v>27.09</v>
      </c>
      <c r="E429" s="27">
        <v>25.11</v>
      </c>
      <c r="F429" s="27">
        <v>24.99</v>
      </c>
      <c r="G429" s="27">
        <v>21.74</v>
      </c>
      <c r="H429" s="27">
        <v>22.26</v>
      </c>
      <c r="I429" s="27">
        <v>19.91</v>
      </c>
      <c r="J429" s="27">
        <v>20.67</v>
      </c>
      <c r="K429" s="28">
        <v>15.96</v>
      </c>
    </row>
    <row r="430" spans="1:11" ht="15" customHeight="1" x14ac:dyDescent="0.25">
      <c r="A430" t="s">
        <v>95</v>
      </c>
      <c r="B430" s="4" t="s">
        <v>20</v>
      </c>
      <c r="C430" s="4" t="s">
        <v>14</v>
      </c>
      <c r="D430" s="28">
        <v>27.9</v>
      </c>
      <c r="E430" s="27">
        <v>25.62</v>
      </c>
      <c r="F430" s="27">
        <v>25.56</v>
      </c>
      <c r="G430" s="27">
        <v>22.18</v>
      </c>
      <c r="H430" s="27">
        <v>23.52</v>
      </c>
      <c r="I430" s="27">
        <v>20.309999999999999</v>
      </c>
      <c r="J430" s="27">
        <v>21.09</v>
      </c>
      <c r="K430" s="28">
        <v>16.96</v>
      </c>
    </row>
    <row r="431" spans="1:11" ht="15" customHeight="1" x14ac:dyDescent="0.25">
      <c r="A431" t="s">
        <v>95</v>
      </c>
      <c r="B431" s="4" t="s">
        <v>20</v>
      </c>
      <c r="C431" s="4" t="s">
        <v>15</v>
      </c>
      <c r="D431" s="28">
        <v>31</v>
      </c>
      <c r="E431" s="27">
        <v>27.6</v>
      </c>
      <c r="F431" s="27">
        <v>28.4</v>
      </c>
      <c r="G431" s="27">
        <v>24.6</v>
      </c>
      <c r="H431" s="27">
        <v>26.13</v>
      </c>
      <c r="I431" s="27">
        <v>21.31</v>
      </c>
      <c r="J431" s="27">
        <v>23.19</v>
      </c>
      <c r="K431" s="28">
        <v>18.84</v>
      </c>
    </row>
    <row r="432" spans="1:11" ht="16.05" customHeight="1" x14ac:dyDescent="0.25">
      <c r="A432" t="s">
        <v>95</v>
      </c>
      <c r="B432" s="4" t="s">
        <v>20</v>
      </c>
      <c r="C432" s="4" t="s">
        <v>16</v>
      </c>
      <c r="D432" s="31" t="s">
        <v>17</v>
      </c>
      <c r="E432" s="30" t="s">
        <v>17</v>
      </c>
      <c r="F432" s="30" t="s">
        <v>17</v>
      </c>
      <c r="G432" s="30" t="s">
        <v>17</v>
      </c>
      <c r="H432" s="27">
        <v>22.26</v>
      </c>
      <c r="I432" s="32" t="s">
        <v>19</v>
      </c>
      <c r="J432" s="30" t="s">
        <v>17</v>
      </c>
      <c r="K432" s="31" t="s">
        <v>17</v>
      </c>
    </row>
    <row r="433" spans="1:11" ht="16.2" customHeight="1" x14ac:dyDescent="0.25">
      <c r="A433" t="s">
        <v>95</v>
      </c>
      <c r="B433" s="4" t="s">
        <v>21</v>
      </c>
      <c r="C433" s="4" t="s">
        <v>22</v>
      </c>
      <c r="D433" s="28">
        <v>15.87</v>
      </c>
      <c r="E433" s="27">
        <v>13.16</v>
      </c>
      <c r="F433" s="27">
        <v>14.47</v>
      </c>
      <c r="G433" s="27">
        <v>11.85</v>
      </c>
      <c r="H433" s="27">
        <v>13.38</v>
      </c>
      <c r="I433" s="27">
        <v>10.91</v>
      </c>
      <c r="J433" s="27">
        <v>12.54</v>
      </c>
      <c r="K433" s="28">
        <v>8.06</v>
      </c>
    </row>
    <row r="434" spans="1:11" ht="15" customHeight="1" x14ac:dyDescent="0.25">
      <c r="A434" s="17" t="s">
        <v>96</v>
      </c>
      <c r="B434" s="4" t="s">
        <v>11</v>
      </c>
      <c r="C434" s="15" t="s">
        <v>12</v>
      </c>
      <c r="D434" s="27">
        <v>28.6</v>
      </c>
      <c r="E434" s="27">
        <v>25.2</v>
      </c>
      <c r="F434" s="27">
        <v>25.4</v>
      </c>
      <c r="G434" s="27">
        <v>22.4</v>
      </c>
      <c r="H434" s="27">
        <v>22.8</v>
      </c>
      <c r="I434" s="27">
        <v>17.399999999999999</v>
      </c>
      <c r="J434" s="27">
        <v>21.4</v>
      </c>
      <c r="K434" s="28">
        <v>15.8</v>
      </c>
    </row>
    <row r="435" spans="1:11" ht="15" customHeight="1" x14ac:dyDescent="0.25">
      <c r="A435" s="17" t="s">
        <v>96</v>
      </c>
      <c r="B435" s="4" t="s">
        <v>11</v>
      </c>
      <c r="C435" s="15" t="s">
        <v>13</v>
      </c>
      <c r="D435" s="27">
        <v>30.03</v>
      </c>
      <c r="E435" s="27">
        <v>26.46</v>
      </c>
      <c r="F435" s="27">
        <v>26.67</v>
      </c>
      <c r="G435" s="27">
        <v>23.52</v>
      </c>
      <c r="H435" s="27">
        <v>23.94</v>
      </c>
      <c r="I435" s="27">
        <v>18.27</v>
      </c>
      <c r="J435" s="27">
        <v>22.47</v>
      </c>
      <c r="K435" s="28">
        <v>16.59</v>
      </c>
    </row>
    <row r="436" spans="1:11" ht="15" customHeight="1" x14ac:dyDescent="0.25">
      <c r="A436" s="17" t="s">
        <v>96</v>
      </c>
      <c r="B436" s="4" t="s">
        <v>11</v>
      </c>
      <c r="C436" s="15" t="s">
        <v>14</v>
      </c>
      <c r="D436" s="27">
        <v>31.82</v>
      </c>
      <c r="E436" s="27">
        <v>27.72</v>
      </c>
      <c r="F436" s="27">
        <v>28.99</v>
      </c>
      <c r="G436" s="27">
        <v>25.19</v>
      </c>
      <c r="H436" s="27">
        <v>26.49</v>
      </c>
      <c r="I436" s="27">
        <v>19.16</v>
      </c>
      <c r="J436" s="27">
        <v>24.74</v>
      </c>
      <c r="K436" s="28">
        <v>17.46</v>
      </c>
    </row>
    <row r="437" spans="1:11" ht="15" customHeight="1" x14ac:dyDescent="0.25">
      <c r="A437" s="17" t="s">
        <v>96</v>
      </c>
      <c r="B437" s="4" t="s">
        <v>11</v>
      </c>
      <c r="C437" s="15" t="s">
        <v>15</v>
      </c>
      <c r="D437" s="27">
        <v>35.35</v>
      </c>
      <c r="E437" s="27">
        <v>30.8</v>
      </c>
      <c r="F437" s="27">
        <v>32.21</v>
      </c>
      <c r="G437" s="27">
        <v>27.98</v>
      </c>
      <c r="H437" s="27">
        <v>29.43</v>
      </c>
      <c r="I437" s="27">
        <v>21.28</v>
      </c>
      <c r="J437" s="27">
        <v>27.48</v>
      </c>
      <c r="K437" s="28">
        <v>19.399999999999999</v>
      </c>
    </row>
    <row r="438" spans="1:11" ht="16.05" customHeight="1" x14ac:dyDescent="0.25">
      <c r="A438" s="17" t="s">
        <v>96</v>
      </c>
      <c r="B438" s="4" t="s">
        <v>11</v>
      </c>
      <c r="C438" s="15" t="s">
        <v>16</v>
      </c>
      <c r="D438" s="30" t="s">
        <v>17</v>
      </c>
      <c r="E438" s="30" t="s">
        <v>17</v>
      </c>
      <c r="F438" s="30" t="s">
        <v>17</v>
      </c>
      <c r="G438" s="30" t="s">
        <v>17</v>
      </c>
      <c r="H438" s="27">
        <v>23.94</v>
      </c>
      <c r="I438" s="27">
        <v>18.27</v>
      </c>
      <c r="J438" s="30" t="s">
        <v>17</v>
      </c>
      <c r="K438" s="31" t="s">
        <v>17</v>
      </c>
    </row>
    <row r="439" spans="1:11" ht="15" customHeight="1" x14ac:dyDescent="0.25">
      <c r="A439" s="17" t="s">
        <v>96</v>
      </c>
      <c r="B439" s="4" t="s">
        <v>18</v>
      </c>
      <c r="C439" s="15" t="s">
        <v>12</v>
      </c>
      <c r="D439" s="27">
        <v>25</v>
      </c>
      <c r="E439" s="27">
        <v>22.4</v>
      </c>
      <c r="F439" s="27">
        <v>22.8</v>
      </c>
      <c r="G439" s="27">
        <v>20.2</v>
      </c>
      <c r="H439" s="27">
        <v>21</v>
      </c>
      <c r="I439" s="27">
        <v>17</v>
      </c>
      <c r="J439" s="27">
        <v>18.600000000000001</v>
      </c>
      <c r="K439" s="28">
        <v>15.8</v>
      </c>
    </row>
    <row r="440" spans="1:11" ht="15" customHeight="1" x14ac:dyDescent="0.25">
      <c r="A440" s="17" t="s">
        <v>96</v>
      </c>
      <c r="B440" s="4" t="s">
        <v>18</v>
      </c>
      <c r="C440" s="15" t="s">
        <v>13</v>
      </c>
      <c r="D440" s="27">
        <v>26.25</v>
      </c>
      <c r="E440" s="27">
        <v>23.52</v>
      </c>
      <c r="F440" s="27">
        <v>23.94</v>
      </c>
      <c r="G440" s="27">
        <v>21.21</v>
      </c>
      <c r="H440" s="27">
        <v>22.05</v>
      </c>
      <c r="I440" s="27">
        <v>17.850000000000001</v>
      </c>
      <c r="J440" s="27">
        <v>19.53</v>
      </c>
      <c r="K440" s="28">
        <v>16.59</v>
      </c>
    </row>
    <row r="441" spans="1:11" ht="15" customHeight="1" x14ac:dyDescent="0.25">
      <c r="A441" s="17" t="s">
        <v>96</v>
      </c>
      <c r="B441" s="4" t="s">
        <v>18</v>
      </c>
      <c r="C441" s="15" t="s">
        <v>14</v>
      </c>
      <c r="D441" s="27">
        <v>27.36</v>
      </c>
      <c r="E441" s="27">
        <v>24.84</v>
      </c>
      <c r="F441" s="27">
        <v>25.02</v>
      </c>
      <c r="G441" s="27">
        <v>22.23</v>
      </c>
      <c r="H441" s="27">
        <v>23.63</v>
      </c>
      <c r="I441" s="27">
        <v>19.28</v>
      </c>
      <c r="J441" s="27">
        <v>21.42</v>
      </c>
      <c r="K441" s="28">
        <v>17.46</v>
      </c>
    </row>
    <row r="442" spans="1:11" ht="15" customHeight="1" x14ac:dyDescent="0.25">
      <c r="A442" s="17" t="s">
        <v>96</v>
      </c>
      <c r="B442" s="4" t="s">
        <v>18</v>
      </c>
      <c r="C442" s="15" t="s">
        <v>15</v>
      </c>
      <c r="D442" s="27">
        <v>30.4</v>
      </c>
      <c r="E442" s="27">
        <v>27.6</v>
      </c>
      <c r="F442" s="27">
        <v>27.8</v>
      </c>
      <c r="G442" s="27">
        <v>24.69</v>
      </c>
      <c r="H442" s="27">
        <v>26.25</v>
      </c>
      <c r="I442" s="27">
        <v>21.42</v>
      </c>
      <c r="J442" s="27">
        <v>23.8</v>
      </c>
      <c r="K442" s="28">
        <v>19.399999999999999</v>
      </c>
    </row>
    <row r="443" spans="1:11" ht="16.05" customHeight="1" x14ac:dyDescent="0.25">
      <c r="A443" s="17" t="s">
        <v>96</v>
      </c>
      <c r="B443" s="4" t="s">
        <v>18</v>
      </c>
      <c r="C443" s="15" t="s">
        <v>16</v>
      </c>
      <c r="D443" s="30" t="s">
        <v>17</v>
      </c>
      <c r="E443" s="30" t="s">
        <v>17</v>
      </c>
      <c r="F443" s="30" t="s">
        <v>17</v>
      </c>
      <c r="G443" s="30" t="s">
        <v>17</v>
      </c>
      <c r="H443" s="27">
        <v>22.05</v>
      </c>
      <c r="I443" s="27">
        <v>17.850000000000001</v>
      </c>
      <c r="J443" s="30" t="s">
        <v>17</v>
      </c>
      <c r="K443" s="31" t="s">
        <v>17</v>
      </c>
    </row>
    <row r="444" spans="1:11" ht="15" customHeight="1" x14ac:dyDescent="0.25">
      <c r="A444" s="17" t="s">
        <v>96</v>
      </c>
      <c r="B444" s="4" t="s">
        <v>20</v>
      </c>
      <c r="C444" s="15" t="s">
        <v>12</v>
      </c>
      <c r="D444" s="27">
        <v>23.8</v>
      </c>
      <c r="E444" s="27">
        <v>20.6</v>
      </c>
      <c r="F444" s="27">
        <v>21.8</v>
      </c>
      <c r="G444" s="27">
        <v>18.399999999999999</v>
      </c>
      <c r="H444" s="27">
        <v>19.2</v>
      </c>
      <c r="I444" s="27">
        <v>15</v>
      </c>
      <c r="J444" s="27">
        <v>16.600000000000001</v>
      </c>
      <c r="K444" s="28">
        <v>13.4</v>
      </c>
    </row>
    <row r="445" spans="1:11" ht="15" customHeight="1" x14ac:dyDescent="0.25">
      <c r="A445" s="17" t="s">
        <v>96</v>
      </c>
      <c r="B445" s="4" t="s">
        <v>20</v>
      </c>
      <c r="C445" s="15" t="s">
        <v>13</v>
      </c>
      <c r="D445" s="27">
        <v>24.99</v>
      </c>
      <c r="E445" s="27">
        <v>21.63</v>
      </c>
      <c r="F445" s="27">
        <v>22.89</v>
      </c>
      <c r="G445" s="27">
        <v>19.32</v>
      </c>
      <c r="H445" s="27">
        <v>20.399999999999999</v>
      </c>
      <c r="I445" s="27">
        <v>15.75</v>
      </c>
      <c r="J445" s="27">
        <v>17.43</v>
      </c>
      <c r="K445" s="28">
        <v>14.07</v>
      </c>
    </row>
    <row r="446" spans="1:11" ht="15" customHeight="1" x14ac:dyDescent="0.25">
      <c r="A446" s="17" t="s">
        <v>96</v>
      </c>
      <c r="B446" s="4" t="s">
        <v>20</v>
      </c>
      <c r="C446" s="15" t="s">
        <v>14</v>
      </c>
      <c r="D446" s="27">
        <v>26.28</v>
      </c>
      <c r="E446" s="27">
        <v>23.04</v>
      </c>
      <c r="F446" s="27">
        <v>24.48</v>
      </c>
      <c r="G446" s="27">
        <v>20.87</v>
      </c>
      <c r="H446" s="27">
        <v>22.66</v>
      </c>
      <c r="I446" s="27">
        <v>17.07</v>
      </c>
      <c r="J446" s="27">
        <v>19.350000000000001</v>
      </c>
      <c r="K446" s="28">
        <v>15.12</v>
      </c>
    </row>
    <row r="447" spans="1:11" ht="15" customHeight="1" x14ac:dyDescent="0.25">
      <c r="A447" s="17" t="s">
        <v>96</v>
      </c>
      <c r="B447" s="4" t="s">
        <v>20</v>
      </c>
      <c r="C447" s="15" t="s">
        <v>15</v>
      </c>
      <c r="D447" s="27">
        <v>29.2</v>
      </c>
      <c r="E447" s="27">
        <v>25.6</v>
      </c>
      <c r="F447" s="27">
        <v>27.19</v>
      </c>
      <c r="G447" s="27">
        <v>23.18</v>
      </c>
      <c r="H447" s="27">
        <v>25.17</v>
      </c>
      <c r="I447" s="27">
        <v>18.96</v>
      </c>
      <c r="J447" s="27">
        <v>21.5</v>
      </c>
      <c r="K447" s="28">
        <v>16.8</v>
      </c>
    </row>
    <row r="448" spans="1:11" ht="16.05" customHeight="1" x14ac:dyDescent="0.25">
      <c r="A448" s="17" t="s">
        <v>96</v>
      </c>
      <c r="B448" s="4" t="s">
        <v>20</v>
      </c>
      <c r="C448" s="15" t="s">
        <v>16</v>
      </c>
      <c r="D448" s="30" t="s">
        <v>17</v>
      </c>
      <c r="E448" s="30" t="s">
        <v>17</v>
      </c>
      <c r="F448" s="30" t="s">
        <v>17</v>
      </c>
      <c r="G448" s="30" t="s">
        <v>17</v>
      </c>
      <c r="H448" s="27">
        <v>20.16</v>
      </c>
      <c r="I448" s="27">
        <v>15.75</v>
      </c>
      <c r="J448" s="30" t="s">
        <v>17</v>
      </c>
      <c r="K448" s="31" t="s">
        <v>17</v>
      </c>
    </row>
    <row r="449" spans="1:11" ht="16.2" customHeight="1" x14ac:dyDescent="0.25">
      <c r="A449" s="17" t="s">
        <v>96</v>
      </c>
      <c r="B449" s="4" t="s">
        <v>21</v>
      </c>
      <c r="C449" s="15" t="s">
        <v>22</v>
      </c>
      <c r="D449" s="27">
        <v>10.19</v>
      </c>
      <c r="E449" s="27">
        <v>5.72</v>
      </c>
      <c r="F449" s="27">
        <v>9.34</v>
      </c>
      <c r="G449" s="27">
        <v>6.46</v>
      </c>
      <c r="H449" s="27">
        <v>8.93</v>
      </c>
      <c r="I449" s="27">
        <v>5.87</v>
      </c>
      <c r="J449" s="27">
        <v>8.2899999999999991</v>
      </c>
      <c r="K449" s="28">
        <v>6.41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E253-2069-49DB-8748-32BE65878926}">
  <dimension ref="A1:AB3081"/>
  <sheetViews>
    <sheetView tabSelected="1" topLeftCell="A2954" workbookViewId="0">
      <selection activeCell="S2963" sqref="S2963"/>
    </sheetView>
  </sheetViews>
  <sheetFormatPr defaultRowHeight="13.2" x14ac:dyDescent="0.25"/>
  <cols>
    <col min="3" max="3" width="11.21875" customWidth="1"/>
    <col min="4" max="5" width="16" customWidth="1"/>
    <col min="6" max="6" width="11.5546875" customWidth="1"/>
    <col min="7" max="7" width="15.77734375" customWidth="1"/>
    <col min="8" max="9" width="17.88671875" customWidth="1"/>
    <col min="10" max="10" width="9.33203125" customWidth="1"/>
    <col min="11" max="12" width="0" hidden="1" customWidth="1"/>
    <col min="13" max="17" width="0" style="11" hidden="1" customWidth="1"/>
    <col min="18" max="19" width="8.88671875" style="11"/>
  </cols>
  <sheetData>
    <row r="1" spans="1:28" s="12" customFormat="1" x14ac:dyDescent="0.25">
      <c r="A1" s="12" t="s">
        <v>97</v>
      </c>
      <c r="B1" s="12" t="s">
        <v>98</v>
      </c>
      <c r="C1" s="12" t="s">
        <v>99</v>
      </c>
      <c r="D1" s="12" t="s">
        <v>100</v>
      </c>
      <c r="E1" s="12" t="s">
        <v>112</v>
      </c>
      <c r="F1" s="12" t="s">
        <v>101</v>
      </c>
      <c r="G1" s="12" t="s">
        <v>136</v>
      </c>
      <c r="H1" s="12" t="s">
        <v>102</v>
      </c>
      <c r="I1" s="12" t="s">
        <v>135</v>
      </c>
      <c r="J1" s="12" t="s">
        <v>103</v>
      </c>
      <c r="K1" s="12" t="s">
        <v>104</v>
      </c>
      <c r="L1" s="12" t="s">
        <v>105</v>
      </c>
      <c r="M1" s="13" t="s">
        <v>106</v>
      </c>
      <c r="N1" s="13" t="s">
        <v>107</v>
      </c>
      <c r="O1" s="13" t="s">
        <v>108</v>
      </c>
      <c r="P1" s="13" t="s">
        <v>109</v>
      </c>
      <c r="Q1" s="13" t="s">
        <v>110</v>
      </c>
      <c r="R1" s="13" t="s">
        <v>111</v>
      </c>
      <c r="S1" s="13" t="s">
        <v>137</v>
      </c>
      <c r="V1" t="s">
        <v>113</v>
      </c>
      <c r="W1" s="14" t="s">
        <v>117</v>
      </c>
      <c r="Z1" t="s">
        <v>122</v>
      </c>
      <c r="AB1" s="12" t="s">
        <v>130</v>
      </c>
    </row>
    <row r="2" spans="1:28" x14ac:dyDescent="0.25">
      <c r="A2" t="s">
        <v>51</v>
      </c>
      <c r="B2" t="s">
        <v>52</v>
      </c>
      <c r="D2" t="s">
        <v>53</v>
      </c>
      <c r="E2" t="s">
        <v>113</v>
      </c>
      <c r="F2" t="s">
        <v>54</v>
      </c>
      <c r="G2" s="14" t="s">
        <v>122</v>
      </c>
      <c r="H2" t="s">
        <v>55</v>
      </c>
      <c r="I2" s="14" t="s">
        <v>130</v>
      </c>
      <c r="J2" t="s">
        <v>56</v>
      </c>
      <c r="K2" t="s">
        <v>57</v>
      </c>
      <c r="M2" s="11">
        <v>174.7</v>
      </c>
      <c r="N2" s="11">
        <v>15.870481230567759</v>
      </c>
      <c r="P2" s="11">
        <v>174.7</v>
      </c>
      <c r="Q2" s="11">
        <v>15.870481230567759</v>
      </c>
      <c r="R2" s="11">
        <f t="array" ref="R2">INDEX(Reformat[Infant FT],MATCH(1,(Reformat[Zone]=B2)*(Reformat[Provider Type]=E2)*(Reformat[Provider Rating]=I2),0))</f>
        <v>39.4</v>
      </c>
      <c r="S2" s="11">
        <f>R2*5</f>
        <v>197</v>
      </c>
      <c r="V2" t="s">
        <v>114</v>
      </c>
      <c r="W2" s="14" t="s">
        <v>118</v>
      </c>
      <c r="Z2" t="s">
        <v>123</v>
      </c>
      <c r="AB2" t="s">
        <v>131</v>
      </c>
    </row>
    <row r="3" spans="1:28" x14ac:dyDescent="0.25">
      <c r="A3" t="s">
        <v>51</v>
      </c>
      <c r="B3" t="s">
        <v>52</v>
      </c>
      <c r="D3" t="s">
        <v>53</v>
      </c>
      <c r="E3" t="s">
        <v>113</v>
      </c>
      <c r="F3" t="s">
        <v>54</v>
      </c>
      <c r="G3" s="14" t="s">
        <v>123</v>
      </c>
      <c r="H3" t="s">
        <v>55</v>
      </c>
      <c r="I3" t="s">
        <v>130</v>
      </c>
      <c r="J3" t="s">
        <v>58</v>
      </c>
      <c r="K3" t="s">
        <v>57</v>
      </c>
      <c r="M3" s="11">
        <v>140.80000000000001</v>
      </c>
      <c r="N3" s="11">
        <v>12.790862949421527</v>
      </c>
      <c r="P3" s="11">
        <v>140.80000000000001</v>
      </c>
      <c r="Q3" s="11">
        <v>12.790862949421527</v>
      </c>
      <c r="R3" s="11">
        <f t="array" ref="R3">INDEX(Reformat[Infant PT],MATCH(1,(Reformat[Zone]=B3)*(Reformat[Provider Type]=E3)*(Reformat[Provider Rating]=I3),0))</f>
        <v>35.6</v>
      </c>
      <c r="S3" s="11">
        <f t="shared" ref="S3:S66" si="0">R3*5</f>
        <v>178</v>
      </c>
      <c r="V3" t="s">
        <v>115</v>
      </c>
      <c r="W3" s="14" t="s">
        <v>119</v>
      </c>
      <c r="Z3" t="s">
        <v>124</v>
      </c>
      <c r="AB3" t="s">
        <v>132</v>
      </c>
    </row>
    <row r="4" spans="1:28" x14ac:dyDescent="0.25">
      <c r="A4" t="s">
        <v>51</v>
      </c>
      <c r="B4" t="s">
        <v>52</v>
      </c>
      <c r="D4" t="s">
        <v>53</v>
      </c>
      <c r="E4" t="s">
        <v>113</v>
      </c>
      <c r="F4" t="s">
        <v>59</v>
      </c>
      <c r="G4" s="14" t="s">
        <v>124</v>
      </c>
      <c r="H4" t="s">
        <v>55</v>
      </c>
      <c r="I4" t="s">
        <v>130</v>
      </c>
      <c r="J4" t="s">
        <v>56</v>
      </c>
      <c r="K4" t="s">
        <v>57</v>
      </c>
      <c r="M4" s="11">
        <v>136.30000000000001</v>
      </c>
      <c r="N4" s="11">
        <v>12.382064062543709</v>
      </c>
      <c r="P4" s="11">
        <v>136.30000000000001</v>
      </c>
      <c r="Q4" s="11">
        <v>12.382064062543709</v>
      </c>
      <c r="R4" s="11">
        <f t="array" ref="R4">INDEX(Reformat[Toddler FT],MATCH(1,(Reformat[Zone]=B4)*(Reformat[Provider Type]=E4)*(Reformat[Provider Rating]=I4),0))</f>
        <v>35.799999999999997</v>
      </c>
      <c r="S4" s="11">
        <f t="shared" si="0"/>
        <v>179</v>
      </c>
      <c r="V4" s="14" t="s">
        <v>120</v>
      </c>
      <c r="W4" s="14" t="s">
        <v>121</v>
      </c>
      <c r="Z4" t="s">
        <v>125</v>
      </c>
      <c r="AB4" t="s">
        <v>133</v>
      </c>
    </row>
    <row r="5" spans="1:28" x14ac:dyDescent="0.25">
      <c r="A5" t="s">
        <v>51</v>
      </c>
      <c r="B5" t="s">
        <v>52</v>
      </c>
      <c r="D5" t="s">
        <v>53</v>
      </c>
      <c r="E5" t="s">
        <v>113</v>
      </c>
      <c r="F5" t="s">
        <v>59</v>
      </c>
      <c r="G5" s="14" t="s">
        <v>125</v>
      </c>
      <c r="H5" t="s">
        <v>55</v>
      </c>
      <c r="I5" t="s">
        <v>130</v>
      </c>
      <c r="J5" t="s">
        <v>58</v>
      </c>
      <c r="K5" t="s">
        <v>57</v>
      </c>
      <c r="M5" s="11">
        <v>119.94999999999999</v>
      </c>
      <c r="N5" s="11">
        <v>10.896761440220965</v>
      </c>
      <c r="P5" s="11">
        <v>119.94999999999999</v>
      </c>
      <c r="Q5" s="11">
        <v>10.896761440220965</v>
      </c>
      <c r="R5" s="11">
        <f t="array" ref="R5">INDEX(Reformat[Toddler PT],MATCH(1,(Reformat[Zone]=B5)*(Reformat[Provider Type]=E5)*(Reformat[Provider Rating]=I5),0))</f>
        <v>32</v>
      </c>
      <c r="S5" s="11">
        <f t="shared" si="0"/>
        <v>160</v>
      </c>
      <c r="V5" t="s">
        <v>68</v>
      </c>
      <c r="W5" s="14" t="s">
        <v>68</v>
      </c>
      <c r="Z5" t="s">
        <v>126</v>
      </c>
      <c r="AB5" t="s">
        <v>134</v>
      </c>
    </row>
    <row r="6" spans="1:28" x14ac:dyDescent="0.25">
      <c r="A6" t="s">
        <v>51</v>
      </c>
      <c r="B6" t="s">
        <v>52</v>
      </c>
      <c r="D6" t="s">
        <v>53</v>
      </c>
      <c r="E6" t="s">
        <v>113</v>
      </c>
      <c r="F6" t="s">
        <v>60</v>
      </c>
      <c r="G6" s="14" t="s">
        <v>126</v>
      </c>
      <c r="H6" t="s">
        <v>55</v>
      </c>
      <c r="I6" t="s">
        <v>130</v>
      </c>
      <c r="J6" t="s">
        <v>56</v>
      </c>
      <c r="K6" t="s">
        <v>57</v>
      </c>
      <c r="M6" s="11">
        <v>126.7</v>
      </c>
      <c r="N6" s="11">
        <v>11.509959770537694</v>
      </c>
      <c r="P6" s="11">
        <v>126.7</v>
      </c>
      <c r="Q6" s="11">
        <v>11.509959770537694</v>
      </c>
      <c r="R6" s="11">
        <f t="array" ref="R6">INDEX(Reformat[Preschool FT],MATCH(1,(Reformat[Zone]=B6)*(Reformat[Provider Type]=E6)*(Reformat[Provider Rating]=I6),0))</f>
        <v>32.6</v>
      </c>
      <c r="S6" s="11">
        <f t="shared" si="0"/>
        <v>163</v>
      </c>
      <c r="V6" s="14"/>
      <c r="W6" s="14"/>
      <c r="Z6" t="s">
        <v>127</v>
      </c>
      <c r="AB6" t="s">
        <v>69</v>
      </c>
    </row>
    <row r="7" spans="1:28" x14ac:dyDescent="0.25">
      <c r="A7" t="s">
        <v>51</v>
      </c>
      <c r="B7" t="s">
        <v>52</v>
      </c>
      <c r="D7" t="s">
        <v>53</v>
      </c>
      <c r="E7" t="s">
        <v>113</v>
      </c>
      <c r="F7" t="s">
        <v>60</v>
      </c>
      <c r="G7" s="14" t="s">
        <v>127</v>
      </c>
      <c r="H7" t="s">
        <v>55</v>
      </c>
      <c r="I7" t="s">
        <v>130</v>
      </c>
      <c r="J7" t="s">
        <v>58</v>
      </c>
      <c r="K7" t="s">
        <v>57</v>
      </c>
      <c r="M7" s="11">
        <v>96.95</v>
      </c>
      <c r="N7" s="11">
        <v>8.8073449072898935</v>
      </c>
      <c r="P7" s="11">
        <v>96.95</v>
      </c>
      <c r="Q7" s="11">
        <v>8.8073449072898935</v>
      </c>
      <c r="R7" s="11">
        <f t="array" ref="R7">INDEX(Reformat[Preschool PT],MATCH(1,(Reformat[Zone]=B7)*(Reformat[Provider Type]=E7)*(Reformat[Provider Rating]=I7),0))</f>
        <v>25.8</v>
      </c>
      <c r="S7" s="11">
        <f t="shared" si="0"/>
        <v>129</v>
      </c>
      <c r="W7" s="14"/>
      <c r="Z7" t="s">
        <v>128</v>
      </c>
    </row>
    <row r="8" spans="1:28" x14ac:dyDescent="0.25">
      <c r="A8" t="s">
        <v>51</v>
      </c>
      <c r="B8" t="s">
        <v>52</v>
      </c>
      <c r="D8" t="s">
        <v>53</v>
      </c>
      <c r="E8" t="s">
        <v>113</v>
      </c>
      <c r="F8" t="s">
        <v>61</v>
      </c>
      <c r="G8" s="14" t="s">
        <v>128</v>
      </c>
      <c r="H8" t="s">
        <v>55</v>
      </c>
      <c r="I8" t="s">
        <v>130</v>
      </c>
      <c r="J8" t="s">
        <v>56</v>
      </c>
      <c r="K8" t="s">
        <v>57</v>
      </c>
      <c r="M8" s="11">
        <v>133.45000000000002</v>
      </c>
      <c r="N8" s="11">
        <v>12.123158100854424</v>
      </c>
      <c r="P8" s="11">
        <v>133.45000000000002</v>
      </c>
      <c r="Q8" s="11">
        <v>12.123158100854424</v>
      </c>
      <c r="R8" s="11">
        <f t="array" ref="R8">INDEX(Reformat[School-age FT],MATCH(1,(Reformat[Zone]=B8)*(Reformat[Provider Type]=E8)*(Reformat[Provider Rating]=I8),0))</f>
        <v>30.8</v>
      </c>
      <c r="S8" s="11">
        <f t="shared" si="0"/>
        <v>154</v>
      </c>
      <c r="Z8" t="s">
        <v>129</v>
      </c>
    </row>
    <row r="9" spans="1:28" x14ac:dyDescent="0.25">
      <c r="A9" t="s">
        <v>51</v>
      </c>
      <c r="B9" t="s">
        <v>52</v>
      </c>
      <c r="D9" t="s">
        <v>53</v>
      </c>
      <c r="E9" t="s">
        <v>113</v>
      </c>
      <c r="F9" t="s">
        <v>61</v>
      </c>
      <c r="G9" s="14" t="s">
        <v>129</v>
      </c>
      <c r="H9" t="s">
        <v>55</v>
      </c>
      <c r="I9" t="s">
        <v>130</v>
      </c>
      <c r="J9" t="s">
        <v>58</v>
      </c>
      <c r="K9" t="s">
        <v>57</v>
      </c>
      <c r="M9" s="11">
        <v>88.5</v>
      </c>
      <c r="N9" s="11">
        <v>8.0397114419304341</v>
      </c>
      <c r="P9" s="11">
        <v>88.5</v>
      </c>
      <c r="Q9" s="11">
        <v>8.0397114419304341</v>
      </c>
      <c r="R9" s="11">
        <f t="array" ref="R9">INDEX(Reformat[School-age PT],MATCH(1,(Reformat[Zone]=B9)*(Reformat[Provider Type]=E9)*(Reformat[Provider Rating]=I9),0))</f>
        <v>23.6</v>
      </c>
      <c r="S9" s="11">
        <f t="shared" si="0"/>
        <v>118</v>
      </c>
    </row>
    <row r="10" spans="1:28" x14ac:dyDescent="0.25">
      <c r="A10" t="s">
        <v>51</v>
      </c>
      <c r="B10" t="s">
        <v>52</v>
      </c>
      <c r="D10" t="s">
        <v>53</v>
      </c>
      <c r="E10" t="s">
        <v>113</v>
      </c>
      <c r="F10" t="s">
        <v>54</v>
      </c>
      <c r="G10" t="s">
        <v>122</v>
      </c>
      <c r="H10" t="s">
        <v>62</v>
      </c>
      <c r="I10" t="s">
        <v>131</v>
      </c>
      <c r="J10" t="s">
        <v>56</v>
      </c>
      <c r="K10" t="s">
        <v>57</v>
      </c>
      <c r="M10" s="11">
        <v>183.45</v>
      </c>
      <c r="N10" s="11">
        <v>16.665367955052407</v>
      </c>
      <c r="P10" s="11">
        <v>183.45</v>
      </c>
      <c r="Q10" s="11">
        <v>16.665367955052407</v>
      </c>
      <c r="R10" s="11">
        <f t="array" ref="R10">INDEX(Reformat[Infant FT],MATCH(1,(Reformat[Zone]=B10)*(Reformat[Provider Type]=E10)*(Reformat[Provider Rating]=I10),0))</f>
        <v>41.37</v>
      </c>
      <c r="S10" s="11">
        <f t="shared" si="0"/>
        <v>206.85</v>
      </c>
    </row>
    <row r="11" spans="1:28" x14ac:dyDescent="0.25">
      <c r="A11" t="s">
        <v>51</v>
      </c>
      <c r="B11" t="s">
        <v>52</v>
      </c>
      <c r="D11" t="s">
        <v>53</v>
      </c>
      <c r="E11" t="s">
        <v>113</v>
      </c>
      <c r="F11" t="s">
        <v>54</v>
      </c>
      <c r="G11" t="s">
        <v>123</v>
      </c>
      <c r="H11" t="s">
        <v>62</v>
      </c>
      <c r="I11" t="s">
        <v>131</v>
      </c>
      <c r="J11" t="s">
        <v>58</v>
      </c>
      <c r="K11" t="s">
        <v>57</v>
      </c>
      <c r="M11" s="11">
        <v>147.85</v>
      </c>
      <c r="N11" s="11">
        <v>13.431314538863441</v>
      </c>
      <c r="P11" s="11">
        <v>147.85</v>
      </c>
      <c r="Q11" s="11">
        <v>13.431314538863441</v>
      </c>
      <c r="R11" s="11">
        <f t="array" ref="R11">INDEX(Reformat[Infant PT],MATCH(1,(Reformat[Zone]=B11)*(Reformat[Provider Type]=E11)*(Reformat[Provider Rating]=I11),0))</f>
        <v>37.380000000000003</v>
      </c>
      <c r="S11" s="11">
        <f t="shared" si="0"/>
        <v>186.9</v>
      </c>
    </row>
    <row r="12" spans="1:28" x14ac:dyDescent="0.25">
      <c r="A12" t="s">
        <v>51</v>
      </c>
      <c r="B12" t="s">
        <v>52</v>
      </c>
      <c r="D12" t="s">
        <v>53</v>
      </c>
      <c r="E12" t="s">
        <v>113</v>
      </c>
      <c r="F12" t="s">
        <v>59</v>
      </c>
      <c r="G12" t="s">
        <v>124</v>
      </c>
      <c r="H12" t="s">
        <v>62</v>
      </c>
      <c r="I12" t="s">
        <v>131</v>
      </c>
      <c r="J12" t="s">
        <v>56</v>
      </c>
      <c r="K12" t="s">
        <v>57</v>
      </c>
      <c r="M12" s="11">
        <v>145.29999999999998</v>
      </c>
      <c r="N12" s="11">
        <v>13.199661836299343</v>
      </c>
      <c r="P12" s="11">
        <v>145.29999999999998</v>
      </c>
      <c r="Q12" s="11">
        <v>13.199661836299343</v>
      </c>
      <c r="R12" s="11">
        <f t="array" ref="R12">INDEX(Reformat[Toddler FT],MATCH(1,(Reformat[Zone]=B12)*(Reformat[Provider Type]=E12)*(Reformat[Provider Rating]=I12),0))</f>
        <v>37.590000000000003</v>
      </c>
      <c r="S12" s="11">
        <f t="shared" si="0"/>
        <v>187.95000000000002</v>
      </c>
    </row>
    <row r="13" spans="1:28" x14ac:dyDescent="0.25">
      <c r="A13" t="s">
        <v>51</v>
      </c>
      <c r="B13" t="s">
        <v>52</v>
      </c>
      <c r="D13" t="s">
        <v>53</v>
      </c>
      <c r="E13" t="s">
        <v>113</v>
      </c>
      <c r="F13" t="s">
        <v>59</v>
      </c>
      <c r="G13" t="s">
        <v>125</v>
      </c>
      <c r="H13" t="s">
        <v>62</v>
      </c>
      <c r="I13" t="s">
        <v>131</v>
      </c>
      <c r="J13" t="s">
        <v>58</v>
      </c>
      <c r="K13" t="s">
        <v>57</v>
      </c>
      <c r="M13" s="11">
        <v>130.05000000000001</v>
      </c>
      <c r="N13" s="11">
        <v>11.81428783076896</v>
      </c>
      <c r="P13" s="11">
        <v>130.05000000000001</v>
      </c>
      <c r="Q13" s="11">
        <v>11.81428783076896</v>
      </c>
      <c r="R13" s="11">
        <f t="array" ref="R13">INDEX(Reformat[Toddler PT],MATCH(1,(Reformat[Zone]=B13)*(Reformat[Provider Type]=E13)*(Reformat[Provider Rating]=I13),0))</f>
        <v>33.6</v>
      </c>
      <c r="S13" s="11">
        <f t="shared" si="0"/>
        <v>168</v>
      </c>
    </row>
    <row r="14" spans="1:28" x14ac:dyDescent="0.25">
      <c r="A14" t="s">
        <v>51</v>
      </c>
      <c r="B14" t="s">
        <v>52</v>
      </c>
      <c r="D14" t="s">
        <v>53</v>
      </c>
      <c r="E14" t="s">
        <v>113</v>
      </c>
      <c r="F14" t="s">
        <v>60</v>
      </c>
      <c r="G14" t="s">
        <v>126</v>
      </c>
      <c r="H14" t="s">
        <v>62</v>
      </c>
      <c r="I14" t="s">
        <v>131</v>
      </c>
      <c r="J14" t="s">
        <v>56</v>
      </c>
      <c r="K14" t="s">
        <v>57</v>
      </c>
      <c r="M14" s="11">
        <v>136.35</v>
      </c>
      <c r="N14" s="11">
        <v>12.386606272397906</v>
      </c>
      <c r="P14" s="11">
        <v>136.35</v>
      </c>
      <c r="Q14" s="11">
        <v>12.386606272397906</v>
      </c>
      <c r="R14" s="11">
        <f t="array" ref="R14">INDEX(Reformat[Preschool FT],MATCH(1,(Reformat[Zone]=B14)*(Reformat[Provider Type]=E14)*(Reformat[Provider Rating]=I14),0))</f>
        <v>34.229999999999997</v>
      </c>
      <c r="S14" s="11">
        <f t="shared" si="0"/>
        <v>171.14999999999998</v>
      </c>
    </row>
    <row r="15" spans="1:28" x14ac:dyDescent="0.25">
      <c r="A15" t="s">
        <v>51</v>
      </c>
      <c r="B15" t="s">
        <v>52</v>
      </c>
      <c r="D15" t="s">
        <v>53</v>
      </c>
      <c r="E15" t="s">
        <v>113</v>
      </c>
      <c r="F15" t="s">
        <v>60</v>
      </c>
      <c r="G15" t="s">
        <v>127</v>
      </c>
      <c r="H15" t="s">
        <v>62</v>
      </c>
      <c r="I15" t="s">
        <v>131</v>
      </c>
      <c r="J15" t="s">
        <v>58</v>
      </c>
      <c r="K15" t="s">
        <v>57</v>
      </c>
      <c r="M15" s="11">
        <v>108.3</v>
      </c>
      <c r="N15" s="11">
        <v>9.8384265441928349</v>
      </c>
      <c r="P15" s="11">
        <v>108.3</v>
      </c>
      <c r="Q15" s="11">
        <v>9.8384265441928349</v>
      </c>
      <c r="R15" s="11">
        <f t="array" ref="R15">INDEX(Reformat[Preschool PT],MATCH(1,(Reformat[Zone]=B15)*(Reformat[Provider Type]=E15)*(Reformat[Provider Rating]=I15),0))</f>
        <v>27.09</v>
      </c>
      <c r="S15" s="11">
        <f t="shared" si="0"/>
        <v>135.44999999999999</v>
      </c>
    </row>
    <row r="16" spans="1:28" x14ac:dyDescent="0.25">
      <c r="A16" t="s">
        <v>51</v>
      </c>
      <c r="B16" t="s">
        <v>52</v>
      </c>
      <c r="D16" t="s">
        <v>53</v>
      </c>
      <c r="E16" t="s">
        <v>113</v>
      </c>
      <c r="F16" t="s">
        <v>61</v>
      </c>
      <c r="G16" t="s">
        <v>128</v>
      </c>
      <c r="H16" t="s">
        <v>62</v>
      </c>
      <c r="I16" t="s">
        <v>131</v>
      </c>
      <c r="J16" t="s">
        <v>56</v>
      </c>
      <c r="K16" t="s">
        <v>57</v>
      </c>
      <c r="M16" s="11">
        <v>140.15</v>
      </c>
      <c r="N16" s="11">
        <v>12.731814221316952</v>
      </c>
      <c r="P16" s="11">
        <v>140.15</v>
      </c>
      <c r="Q16" s="11">
        <v>12.731814221316952</v>
      </c>
      <c r="R16" s="11">
        <f t="array" ref="R16">INDEX(Reformat[School-age FT],MATCH(1,(Reformat[Zone]=B16)*(Reformat[Provider Type]=E16)*(Reformat[Provider Rating]=I16),0))</f>
        <v>32.340000000000003</v>
      </c>
      <c r="S16" s="11">
        <f t="shared" si="0"/>
        <v>161.70000000000002</v>
      </c>
    </row>
    <row r="17" spans="1:19" x14ac:dyDescent="0.25">
      <c r="A17" t="s">
        <v>51</v>
      </c>
      <c r="B17" t="s">
        <v>52</v>
      </c>
      <c r="D17" t="s">
        <v>53</v>
      </c>
      <c r="E17" t="s">
        <v>113</v>
      </c>
      <c r="F17" t="s">
        <v>61</v>
      </c>
      <c r="G17" t="s">
        <v>129</v>
      </c>
      <c r="H17" t="s">
        <v>62</v>
      </c>
      <c r="I17" t="s">
        <v>131</v>
      </c>
      <c r="J17" t="s">
        <v>58</v>
      </c>
      <c r="K17" t="s">
        <v>57</v>
      </c>
      <c r="M17" s="11">
        <v>100.25</v>
      </c>
      <c r="N17" s="11">
        <v>9.10713075766696</v>
      </c>
      <c r="P17" s="11">
        <v>100.25</v>
      </c>
      <c r="Q17" s="11">
        <v>9.10713075766696</v>
      </c>
      <c r="R17" s="11">
        <f t="array" ref="R17">INDEX(Reformat[School-age PT],MATCH(1,(Reformat[Zone]=B17)*(Reformat[Provider Type]=E17)*(Reformat[Provider Rating]=I17),0))</f>
        <v>24.78</v>
      </c>
      <c r="S17" s="11">
        <f t="shared" si="0"/>
        <v>123.9</v>
      </c>
    </row>
    <row r="18" spans="1:19" x14ac:dyDescent="0.25">
      <c r="A18" t="s">
        <v>51</v>
      </c>
      <c r="B18" t="s">
        <v>52</v>
      </c>
      <c r="D18" t="s">
        <v>53</v>
      </c>
      <c r="E18" t="s">
        <v>113</v>
      </c>
      <c r="F18" t="s">
        <v>54</v>
      </c>
      <c r="G18" t="s">
        <v>122</v>
      </c>
      <c r="H18" t="s">
        <v>63</v>
      </c>
      <c r="I18" t="s">
        <v>132</v>
      </c>
      <c r="J18" t="s">
        <v>56</v>
      </c>
      <c r="K18" t="s">
        <v>57</v>
      </c>
      <c r="M18" s="11">
        <v>186.95</v>
      </c>
      <c r="N18" s="11">
        <v>16.983322644846265</v>
      </c>
      <c r="P18" s="11">
        <v>186.95</v>
      </c>
      <c r="Q18" s="11">
        <v>16.983322644846265</v>
      </c>
      <c r="R18" s="11">
        <f t="array" ref="R18">INDEX(Reformat[Infant FT],MATCH(1,(Reformat[Zone]=B18)*(Reformat[Provider Type]=E18)*(Reformat[Provider Rating]=I18),0))</f>
        <v>42.2</v>
      </c>
      <c r="S18" s="11">
        <f t="shared" si="0"/>
        <v>211</v>
      </c>
    </row>
    <row r="19" spans="1:19" x14ac:dyDescent="0.25">
      <c r="A19" t="s">
        <v>51</v>
      </c>
      <c r="B19" t="s">
        <v>52</v>
      </c>
      <c r="D19" t="s">
        <v>53</v>
      </c>
      <c r="E19" t="s">
        <v>113</v>
      </c>
      <c r="F19" t="s">
        <v>54</v>
      </c>
      <c r="G19" t="s">
        <v>123</v>
      </c>
      <c r="H19" t="s">
        <v>63</v>
      </c>
      <c r="I19" t="s">
        <v>132</v>
      </c>
      <c r="J19" t="s">
        <v>58</v>
      </c>
      <c r="K19" t="s">
        <v>57</v>
      </c>
      <c r="M19" s="11">
        <v>155.65</v>
      </c>
      <c r="N19" s="11">
        <v>14.139899276118328</v>
      </c>
      <c r="P19" s="11">
        <v>155.65</v>
      </c>
      <c r="Q19" s="11">
        <v>14.139899276118328</v>
      </c>
      <c r="R19" s="11">
        <f t="array" ref="R19">INDEX(Reformat[Infant PT],MATCH(1,(Reformat[Zone]=B19)*(Reformat[Provider Type]=E19)*(Reformat[Provider Rating]=I19),0))</f>
        <v>38.130000000000003</v>
      </c>
      <c r="S19" s="11">
        <f t="shared" si="0"/>
        <v>190.65</v>
      </c>
    </row>
    <row r="20" spans="1:19" x14ac:dyDescent="0.25">
      <c r="A20" t="s">
        <v>51</v>
      </c>
      <c r="B20" t="s">
        <v>52</v>
      </c>
      <c r="D20" t="s">
        <v>53</v>
      </c>
      <c r="E20" t="s">
        <v>113</v>
      </c>
      <c r="F20" t="s">
        <v>59</v>
      </c>
      <c r="G20" t="s">
        <v>124</v>
      </c>
      <c r="H20" t="s">
        <v>63</v>
      </c>
      <c r="I20" t="s">
        <v>132</v>
      </c>
      <c r="J20" t="s">
        <v>56</v>
      </c>
      <c r="K20" t="s">
        <v>57</v>
      </c>
      <c r="M20" s="11">
        <v>161.44999999999999</v>
      </c>
      <c r="N20" s="11">
        <v>14.666795619205292</v>
      </c>
      <c r="P20" s="11">
        <v>161.44999999999999</v>
      </c>
      <c r="Q20" s="11">
        <v>14.666795619205292</v>
      </c>
      <c r="R20" s="11">
        <f t="array" ref="R20">INDEX(Reformat[Toddler FT],MATCH(1,(Reformat[Zone]=B20)*(Reformat[Provider Type]=E20)*(Reformat[Provider Rating]=I20),0))</f>
        <v>38.35</v>
      </c>
      <c r="S20" s="11">
        <f t="shared" si="0"/>
        <v>191.75</v>
      </c>
    </row>
    <row r="21" spans="1:19" x14ac:dyDescent="0.25">
      <c r="A21" t="s">
        <v>51</v>
      </c>
      <c r="B21" t="s">
        <v>52</v>
      </c>
      <c r="D21" t="s">
        <v>53</v>
      </c>
      <c r="E21" t="s">
        <v>113</v>
      </c>
      <c r="F21" t="s">
        <v>59</v>
      </c>
      <c r="G21" t="s">
        <v>125</v>
      </c>
      <c r="H21" t="s">
        <v>63</v>
      </c>
      <c r="I21" t="s">
        <v>132</v>
      </c>
      <c r="J21" t="s">
        <v>58</v>
      </c>
      <c r="K21" t="s">
        <v>57</v>
      </c>
      <c r="M21" s="11">
        <v>144.5</v>
      </c>
      <c r="N21" s="11">
        <v>13.126986478632176</v>
      </c>
      <c r="P21" s="11">
        <v>144.5</v>
      </c>
      <c r="Q21" s="11">
        <v>13.126986478632176</v>
      </c>
      <c r="R21" s="11">
        <f t="array" ref="R21">INDEX(Reformat[Toddler PT],MATCH(1,(Reformat[Zone]=B21)*(Reformat[Provider Type]=E21)*(Reformat[Provider Rating]=I21),0))</f>
        <v>34.28</v>
      </c>
      <c r="S21" s="11">
        <f t="shared" si="0"/>
        <v>171.4</v>
      </c>
    </row>
    <row r="22" spans="1:19" x14ac:dyDescent="0.25">
      <c r="A22" t="s">
        <v>51</v>
      </c>
      <c r="B22" t="s">
        <v>52</v>
      </c>
      <c r="D22" t="s">
        <v>53</v>
      </c>
      <c r="E22" t="s">
        <v>113</v>
      </c>
      <c r="F22" t="s">
        <v>60</v>
      </c>
      <c r="G22" t="s">
        <v>126</v>
      </c>
      <c r="H22" t="s">
        <v>63</v>
      </c>
      <c r="I22" t="s">
        <v>132</v>
      </c>
      <c r="J22" t="s">
        <v>56</v>
      </c>
      <c r="K22" t="s">
        <v>57</v>
      </c>
      <c r="M22" s="11">
        <v>151.5</v>
      </c>
      <c r="N22" s="11">
        <v>13.762895858219895</v>
      </c>
      <c r="P22" s="11">
        <v>151.5</v>
      </c>
      <c r="Q22" s="11">
        <v>13.762895858219895</v>
      </c>
      <c r="R22" s="11">
        <f t="array" ref="R22">INDEX(Reformat[Preschool FT],MATCH(1,(Reformat[Zone]=B22)*(Reformat[Provider Type]=E22)*(Reformat[Provider Rating]=I22),0))</f>
        <v>34.92</v>
      </c>
      <c r="S22" s="11">
        <f t="shared" si="0"/>
        <v>174.60000000000002</v>
      </c>
    </row>
    <row r="23" spans="1:19" x14ac:dyDescent="0.25">
      <c r="A23" t="s">
        <v>51</v>
      </c>
      <c r="B23" t="s">
        <v>52</v>
      </c>
      <c r="D23" t="s">
        <v>53</v>
      </c>
      <c r="E23" t="s">
        <v>113</v>
      </c>
      <c r="F23" t="s">
        <v>60</v>
      </c>
      <c r="G23" t="s">
        <v>127</v>
      </c>
      <c r="H23" t="s">
        <v>63</v>
      </c>
      <c r="I23" t="s">
        <v>132</v>
      </c>
      <c r="J23" t="s">
        <v>58</v>
      </c>
      <c r="K23" t="s">
        <v>57</v>
      </c>
      <c r="M23" s="11">
        <v>120.35</v>
      </c>
      <c r="N23" s="11">
        <v>10.93309911905455</v>
      </c>
      <c r="P23" s="11">
        <v>120.35</v>
      </c>
      <c r="Q23" s="11">
        <v>10.93309911905455</v>
      </c>
      <c r="R23" s="11">
        <f t="array" ref="R23">INDEX(Reformat[Preschool PT],MATCH(1,(Reformat[Zone]=B23)*(Reformat[Provider Type]=E23)*(Reformat[Provider Rating]=I23),0))</f>
        <v>27.64</v>
      </c>
      <c r="S23" s="11">
        <f t="shared" si="0"/>
        <v>138.19999999999999</v>
      </c>
    </row>
    <row r="24" spans="1:19" x14ac:dyDescent="0.25">
      <c r="A24" t="s">
        <v>51</v>
      </c>
      <c r="B24" t="s">
        <v>52</v>
      </c>
      <c r="D24" t="s">
        <v>53</v>
      </c>
      <c r="E24" t="s">
        <v>113</v>
      </c>
      <c r="F24" t="s">
        <v>61</v>
      </c>
      <c r="G24" t="s">
        <v>128</v>
      </c>
      <c r="H24" t="s">
        <v>63</v>
      </c>
      <c r="I24" t="s">
        <v>132</v>
      </c>
      <c r="J24" t="s">
        <v>56</v>
      </c>
      <c r="K24" t="s">
        <v>57</v>
      </c>
      <c r="M24" s="11">
        <v>144.44999999999999</v>
      </c>
      <c r="N24" s="11">
        <v>13.122444268777977</v>
      </c>
      <c r="P24" s="11">
        <v>144.44999999999999</v>
      </c>
      <c r="Q24" s="11">
        <v>13.122444268777977</v>
      </c>
      <c r="R24" s="11">
        <f t="array" ref="R24">INDEX(Reformat[School-age FT],MATCH(1,(Reformat[Zone]=B24)*(Reformat[Provider Type]=E24)*(Reformat[Provider Rating]=I24),0))</f>
        <v>32.99</v>
      </c>
      <c r="S24" s="11">
        <f t="shared" si="0"/>
        <v>164.95000000000002</v>
      </c>
    </row>
    <row r="25" spans="1:19" x14ac:dyDescent="0.25">
      <c r="A25" t="s">
        <v>51</v>
      </c>
      <c r="B25" t="s">
        <v>52</v>
      </c>
      <c r="D25" t="s">
        <v>53</v>
      </c>
      <c r="E25" t="s">
        <v>113</v>
      </c>
      <c r="F25" t="s">
        <v>61</v>
      </c>
      <c r="G25" t="s">
        <v>129</v>
      </c>
      <c r="H25" t="s">
        <v>63</v>
      </c>
      <c r="I25" t="s">
        <v>132</v>
      </c>
      <c r="J25" t="s">
        <v>58</v>
      </c>
      <c r="K25" t="s">
        <v>57</v>
      </c>
      <c r="M25" s="11">
        <v>111.4</v>
      </c>
      <c r="N25" s="11">
        <v>10.120043555153112</v>
      </c>
      <c r="P25" s="11">
        <v>111.4</v>
      </c>
      <c r="Q25" s="11">
        <v>10.120043555153112</v>
      </c>
      <c r="R25" s="11">
        <f t="array" ref="R25">INDEX(Reformat[School-age PT],MATCH(1,(Reformat[Zone]=B25)*(Reformat[Provider Type]=E25)*(Reformat[Provider Rating]=I25),0))</f>
        <v>25.56</v>
      </c>
      <c r="S25" s="11">
        <f t="shared" si="0"/>
        <v>127.8</v>
      </c>
    </row>
    <row r="26" spans="1:19" x14ac:dyDescent="0.25">
      <c r="A26" t="s">
        <v>51</v>
      </c>
      <c r="B26" t="s">
        <v>52</v>
      </c>
      <c r="D26" t="s">
        <v>53</v>
      </c>
      <c r="E26" t="s">
        <v>113</v>
      </c>
      <c r="F26" t="s">
        <v>54</v>
      </c>
      <c r="G26" t="s">
        <v>122</v>
      </c>
      <c r="H26" t="s">
        <v>64</v>
      </c>
      <c r="I26" t="s">
        <v>133</v>
      </c>
      <c r="J26" t="s">
        <v>56</v>
      </c>
      <c r="K26" t="s">
        <v>57</v>
      </c>
      <c r="M26" s="11">
        <v>192.54999999999998</v>
      </c>
      <c r="N26" s="11">
        <v>17.492050148516441</v>
      </c>
      <c r="P26" s="11">
        <v>192.54999999999998</v>
      </c>
      <c r="Q26" s="11">
        <v>17.492050148516441</v>
      </c>
      <c r="R26" s="11">
        <f t="array" ref="R26">INDEX(Reformat[Infant FT],MATCH(1,(Reformat[Zone]=B26)*(Reformat[Provider Type]=E26)*(Reformat[Provider Rating]=I26),0))</f>
        <v>46.4</v>
      </c>
      <c r="S26" s="11">
        <f t="shared" si="0"/>
        <v>232</v>
      </c>
    </row>
    <row r="27" spans="1:19" x14ac:dyDescent="0.25">
      <c r="A27" t="s">
        <v>51</v>
      </c>
      <c r="B27" t="s">
        <v>52</v>
      </c>
      <c r="D27" t="s">
        <v>53</v>
      </c>
      <c r="E27" t="s">
        <v>113</v>
      </c>
      <c r="F27" t="s">
        <v>54</v>
      </c>
      <c r="G27" t="s">
        <v>123</v>
      </c>
      <c r="H27" t="s">
        <v>64</v>
      </c>
      <c r="I27" t="s">
        <v>133</v>
      </c>
      <c r="J27" t="s">
        <v>58</v>
      </c>
      <c r="K27" t="s">
        <v>57</v>
      </c>
      <c r="M27" s="11">
        <v>172.89999999999998</v>
      </c>
      <c r="N27" s="11">
        <v>15.706961675816631</v>
      </c>
      <c r="P27" s="11">
        <v>172.89999999999998</v>
      </c>
      <c r="Q27" s="11">
        <v>15.706961675816631</v>
      </c>
      <c r="R27" s="11">
        <f t="array" ref="R27">INDEX(Reformat[Infant PT],MATCH(1,(Reformat[Zone]=B27)*(Reformat[Provider Type]=E27)*(Reformat[Provider Rating]=I27),0))</f>
        <v>42.2</v>
      </c>
      <c r="S27" s="11">
        <f t="shared" si="0"/>
        <v>211</v>
      </c>
    </row>
    <row r="28" spans="1:19" x14ac:dyDescent="0.25">
      <c r="A28" t="s">
        <v>51</v>
      </c>
      <c r="B28" t="s">
        <v>52</v>
      </c>
      <c r="D28" t="s">
        <v>53</v>
      </c>
      <c r="E28" t="s">
        <v>113</v>
      </c>
      <c r="F28" t="s">
        <v>59</v>
      </c>
      <c r="G28" t="s">
        <v>124</v>
      </c>
      <c r="H28" t="s">
        <v>64</v>
      </c>
      <c r="I28" t="s">
        <v>133</v>
      </c>
      <c r="J28" t="s">
        <v>56</v>
      </c>
      <c r="K28" t="s">
        <v>57</v>
      </c>
      <c r="M28" s="11">
        <v>179.35</v>
      </c>
      <c r="N28" s="11">
        <v>16.292906747008171</v>
      </c>
      <c r="P28" s="11">
        <v>179.35</v>
      </c>
      <c r="Q28" s="11">
        <v>16.292906747008171</v>
      </c>
      <c r="R28" s="11">
        <f t="array" ref="R28">INDEX(Reformat[Toddler FT],MATCH(1,(Reformat[Zone]=B28)*(Reformat[Provider Type]=E28)*(Reformat[Provider Rating]=I28),0))</f>
        <v>41.8</v>
      </c>
      <c r="S28" s="11">
        <f t="shared" si="0"/>
        <v>209</v>
      </c>
    </row>
    <row r="29" spans="1:19" x14ac:dyDescent="0.25">
      <c r="A29" t="s">
        <v>51</v>
      </c>
      <c r="B29" t="s">
        <v>52</v>
      </c>
      <c r="D29" t="s">
        <v>53</v>
      </c>
      <c r="E29" t="s">
        <v>113</v>
      </c>
      <c r="F29" t="s">
        <v>59</v>
      </c>
      <c r="G29" t="s">
        <v>125</v>
      </c>
      <c r="H29" t="s">
        <v>64</v>
      </c>
      <c r="I29" t="s">
        <v>133</v>
      </c>
      <c r="J29" t="s">
        <v>58</v>
      </c>
      <c r="K29" t="s">
        <v>57</v>
      </c>
      <c r="M29" s="11">
        <v>160.55000000000001</v>
      </c>
      <c r="N29" s="11">
        <v>14.585035841829731</v>
      </c>
      <c r="P29" s="11">
        <v>160.55000000000001</v>
      </c>
      <c r="Q29" s="11">
        <v>14.585035841829731</v>
      </c>
      <c r="R29" s="11">
        <f t="array" ref="R29">INDEX(Reformat[Toddler PT],MATCH(1,(Reformat[Zone]=B29)*(Reformat[Provider Type]=E29)*(Reformat[Provider Rating]=I29),0))</f>
        <v>37.799999999999997</v>
      </c>
      <c r="S29" s="11">
        <f t="shared" si="0"/>
        <v>189</v>
      </c>
    </row>
    <row r="30" spans="1:19" x14ac:dyDescent="0.25">
      <c r="A30" t="s">
        <v>51</v>
      </c>
      <c r="B30" t="s">
        <v>52</v>
      </c>
      <c r="D30" t="s">
        <v>53</v>
      </c>
      <c r="E30" t="s">
        <v>113</v>
      </c>
      <c r="F30" t="s">
        <v>60</v>
      </c>
      <c r="G30" t="s">
        <v>126</v>
      </c>
      <c r="H30" t="s">
        <v>64</v>
      </c>
      <c r="I30" t="s">
        <v>133</v>
      </c>
      <c r="J30" t="s">
        <v>56</v>
      </c>
      <c r="K30" t="s">
        <v>57</v>
      </c>
      <c r="M30" s="11">
        <v>168.29999999999998</v>
      </c>
      <c r="N30" s="11">
        <v>15.289078369230417</v>
      </c>
      <c r="P30" s="11">
        <v>168.29999999999998</v>
      </c>
      <c r="Q30" s="11">
        <v>15.289078369230417</v>
      </c>
      <c r="R30" s="11">
        <f t="array" ref="R30">INDEX(Reformat[Preschool FT],MATCH(1,(Reformat[Zone]=B30)*(Reformat[Provider Type]=E30)*(Reformat[Provider Rating]=I30),0))</f>
        <v>38</v>
      </c>
      <c r="S30" s="11">
        <f t="shared" si="0"/>
        <v>190</v>
      </c>
    </row>
    <row r="31" spans="1:19" x14ac:dyDescent="0.25">
      <c r="A31" t="s">
        <v>51</v>
      </c>
      <c r="B31" t="s">
        <v>52</v>
      </c>
      <c r="D31" t="s">
        <v>53</v>
      </c>
      <c r="E31" t="s">
        <v>113</v>
      </c>
      <c r="F31" t="s">
        <v>60</v>
      </c>
      <c r="G31" t="s">
        <v>127</v>
      </c>
      <c r="H31" t="s">
        <v>64</v>
      </c>
      <c r="I31" t="s">
        <v>133</v>
      </c>
      <c r="J31" t="s">
        <v>58</v>
      </c>
      <c r="K31" t="s">
        <v>57</v>
      </c>
      <c r="M31" s="11">
        <v>133.69999999999999</v>
      </c>
      <c r="N31" s="11">
        <v>12.145869150125412</v>
      </c>
      <c r="P31" s="11">
        <v>133.69999999999999</v>
      </c>
      <c r="Q31" s="11">
        <v>12.145869150125412</v>
      </c>
      <c r="R31" s="11">
        <f t="array" ref="R31">INDEX(Reformat[Preschool PT],MATCH(1,(Reformat[Zone]=B31)*(Reformat[Provider Type]=E31)*(Reformat[Provider Rating]=I31),0))</f>
        <v>30.6</v>
      </c>
      <c r="S31" s="11">
        <f t="shared" si="0"/>
        <v>153</v>
      </c>
    </row>
    <row r="32" spans="1:19" x14ac:dyDescent="0.25">
      <c r="A32" t="s">
        <v>51</v>
      </c>
      <c r="B32" t="s">
        <v>52</v>
      </c>
      <c r="D32" t="s">
        <v>53</v>
      </c>
      <c r="E32" t="s">
        <v>113</v>
      </c>
      <c r="F32" t="s">
        <v>61</v>
      </c>
      <c r="G32" t="s">
        <v>128</v>
      </c>
      <c r="H32" t="s">
        <v>64</v>
      </c>
      <c r="I32" t="s">
        <v>133</v>
      </c>
      <c r="J32" t="s">
        <v>56</v>
      </c>
      <c r="K32" t="s">
        <v>57</v>
      </c>
      <c r="M32" s="11">
        <v>160.45000000000002</v>
      </c>
      <c r="N32" s="11">
        <v>14.575951422121335</v>
      </c>
      <c r="P32" s="11">
        <v>160.45000000000002</v>
      </c>
      <c r="Q32" s="11">
        <v>14.575951422121335</v>
      </c>
      <c r="R32" s="11">
        <f t="array" ref="R32">INDEX(Reformat[School-age FT],MATCH(1,(Reformat[Zone]=B32)*(Reformat[Provider Type]=E32)*(Reformat[Provider Rating]=I32),0))</f>
        <v>36.200000000000003</v>
      </c>
      <c r="S32" s="11">
        <f t="shared" si="0"/>
        <v>181</v>
      </c>
    </row>
    <row r="33" spans="1:19" x14ac:dyDescent="0.25">
      <c r="A33" t="s">
        <v>51</v>
      </c>
      <c r="B33" t="s">
        <v>52</v>
      </c>
      <c r="D33" t="s">
        <v>53</v>
      </c>
      <c r="E33" t="s">
        <v>113</v>
      </c>
      <c r="F33" t="s">
        <v>61</v>
      </c>
      <c r="G33" t="s">
        <v>129</v>
      </c>
      <c r="H33" t="s">
        <v>64</v>
      </c>
      <c r="I33" t="s">
        <v>133</v>
      </c>
      <c r="J33" t="s">
        <v>58</v>
      </c>
      <c r="K33" t="s">
        <v>57</v>
      </c>
      <c r="M33" s="11">
        <v>123.75</v>
      </c>
      <c r="N33" s="11">
        <v>11.241969389140014</v>
      </c>
      <c r="P33" s="11">
        <v>123.75</v>
      </c>
      <c r="Q33" s="11">
        <v>11.241969389140014</v>
      </c>
      <c r="R33" s="11">
        <f t="array" ref="R33">INDEX(Reformat[School-age PT],MATCH(1,(Reformat[Zone]=B33)*(Reformat[Provider Type]=E33)*(Reformat[Provider Rating]=I33),0))</f>
        <v>28.4</v>
      </c>
      <c r="S33" s="11">
        <f t="shared" si="0"/>
        <v>142</v>
      </c>
    </row>
    <row r="34" spans="1:19" x14ac:dyDescent="0.25">
      <c r="A34" t="s">
        <v>51</v>
      </c>
      <c r="B34" t="s">
        <v>52</v>
      </c>
      <c r="D34" t="s">
        <v>53</v>
      </c>
      <c r="E34" t="s">
        <v>113</v>
      </c>
      <c r="F34" t="s">
        <v>60</v>
      </c>
      <c r="G34" t="s">
        <v>126</v>
      </c>
      <c r="H34" t="s">
        <v>65</v>
      </c>
      <c r="I34" t="s">
        <v>134</v>
      </c>
      <c r="J34" t="s">
        <v>56</v>
      </c>
      <c r="K34" t="s">
        <v>57</v>
      </c>
      <c r="M34" s="11">
        <v>133.05000000000001</v>
      </c>
      <c r="N34" s="11">
        <v>12.086820422020839</v>
      </c>
      <c r="P34" s="11">
        <v>133.05000000000001</v>
      </c>
      <c r="Q34" s="11">
        <v>12.086820422020839</v>
      </c>
      <c r="R34" s="11">
        <f t="array" ref="R34">INDEX(Reformat[Preschool FT],MATCH(1,(Reformat[Zone]=B34)*(Reformat[Provider Type]=E34)*(Reformat[Provider Rating]=I34),0))</f>
        <v>34.229999999999997</v>
      </c>
      <c r="S34" s="11">
        <f t="shared" si="0"/>
        <v>171.14999999999998</v>
      </c>
    </row>
    <row r="35" spans="1:19" x14ac:dyDescent="0.25">
      <c r="A35" t="s">
        <v>51</v>
      </c>
      <c r="B35" t="s">
        <v>52</v>
      </c>
      <c r="D35" t="s">
        <v>53</v>
      </c>
      <c r="E35" t="s">
        <v>113</v>
      </c>
      <c r="F35" t="s">
        <v>60</v>
      </c>
      <c r="G35" t="s">
        <v>127</v>
      </c>
      <c r="H35" t="s">
        <v>65</v>
      </c>
      <c r="I35" t="s">
        <v>134</v>
      </c>
      <c r="J35" t="s">
        <v>58</v>
      </c>
      <c r="K35" t="s">
        <v>57</v>
      </c>
      <c r="M35" s="11">
        <v>101.8</v>
      </c>
      <c r="N35" s="11">
        <v>9.2479392631470976</v>
      </c>
      <c r="P35" s="11">
        <v>101.8</v>
      </c>
      <c r="Q35" s="11">
        <v>9.2479392631470976</v>
      </c>
      <c r="R35" s="11">
        <f t="array" ref="R35">INDEX(Reformat[Preschool PT],MATCH(1,(Reformat[Zone]=B35)*(Reformat[Provider Type]=E35)*(Reformat[Provider Rating]=I35),0))</f>
        <v>27.09</v>
      </c>
      <c r="S35" s="11">
        <f t="shared" si="0"/>
        <v>135.44999999999999</v>
      </c>
    </row>
    <row r="36" spans="1:19" x14ac:dyDescent="0.25">
      <c r="A36" t="s">
        <v>51</v>
      </c>
      <c r="B36" t="s">
        <v>52</v>
      </c>
      <c r="D36" t="s">
        <v>66</v>
      </c>
      <c r="E36" t="s">
        <v>114</v>
      </c>
      <c r="F36" t="s">
        <v>54</v>
      </c>
      <c r="G36" t="s">
        <v>122</v>
      </c>
      <c r="H36" t="s">
        <v>55</v>
      </c>
      <c r="I36" t="s">
        <v>130</v>
      </c>
      <c r="J36" t="s">
        <v>56</v>
      </c>
      <c r="K36" t="s">
        <v>57</v>
      </c>
      <c r="M36" s="11">
        <v>153</v>
      </c>
      <c r="N36" s="11">
        <v>13.899162153845834</v>
      </c>
      <c r="P36" s="11">
        <v>153</v>
      </c>
      <c r="Q36" s="11">
        <v>13.899162153845834</v>
      </c>
      <c r="R36" s="11">
        <f t="array" ref="R36">INDEX(Reformat[Infant FT],MATCH(1,(Reformat[Zone]=B36)*(Reformat[Provider Type]=E36)*(Reformat[Provider Rating]=I36),0))</f>
        <v>35.200000000000003</v>
      </c>
      <c r="S36" s="11">
        <f t="shared" si="0"/>
        <v>176</v>
      </c>
    </row>
    <row r="37" spans="1:19" x14ac:dyDescent="0.25">
      <c r="A37" t="s">
        <v>51</v>
      </c>
      <c r="B37" t="s">
        <v>52</v>
      </c>
      <c r="D37" t="s">
        <v>66</v>
      </c>
      <c r="E37" t="s">
        <v>114</v>
      </c>
      <c r="F37" t="s">
        <v>54</v>
      </c>
      <c r="G37" t="s">
        <v>123</v>
      </c>
      <c r="H37" t="s">
        <v>55</v>
      </c>
      <c r="I37" t="s">
        <v>130</v>
      </c>
      <c r="J37" t="s">
        <v>58</v>
      </c>
      <c r="K37" t="s">
        <v>57</v>
      </c>
      <c r="M37" s="11">
        <v>117.15</v>
      </c>
      <c r="N37" s="11">
        <v>10.642397688385879</v>
      </c>
      <c r="P37" s="11">
        <v>117.15</v>
      </c>
      <c r="Q37" s="11">
        <v>10.642397688385879</v>
      </c>
      <c r="R37" s="11">
        <f t="array" ref="R37">INDEX(Reformat[Infant PT],MATCH(1,(Reformat[Zone]=B37)*(Reformat[Provider Type]=E37)*(Reformat[Provider Rating]=I37),0))</f>
        <v>32</v>
      </c>
      <c r="S37" s="11">
        <f t="shared" si="0"/>
        <v>160</v>
      </c>
    </row>
    <row r="38" spans="1:19" x14ac:dyDescent="0.25">
      <c r="A38" t="s">
        <v>51</v>
      </c>
      <c r="B38" t="s">
        <v>52</v>
      </c>
      <c r="D38" t="s">
        <v>66</v>
      </c>
      <c r="E38" t="s">
        <v>114</v>
      </c>
      <c r="F38" t="s">
        <v>59</v>
      </c>
      <c r="G38" t="s">
        <v>124</v>
      </c>
      <c r="H38" t="s">
        <v>55</v>
      </c>
      <c r="I38" t="s">
        <v>130</v>
      </c>
      <c r="J38" t="s">
        <v>56</v>
      </c>
      <c r="K38" t="s">
        <v>57</v>
      </c>
      <c r="M38" s="11">
        <v>124</v>
      </c>
      <c r="N38" s="11">
        <v>11.264680438411004</v>
      </c>
      <c r="P38" s="11">
        <v>124</v>
      </c>
      <c r="Q38" s="11">
        <v>11.264680438411004</v>
      </c>
      <c r="R38" s="11">
        <f t="array" ref="R38">INDEX(Reformat[Toddler FT],MATCH(1,(Reformat[Zone]=B38)*(Reformat[Provider Type]=E38)*(Reformat[Provider Rating]=I38),0))</f>
        <v>32.6</v>
      </c>
      <c r="S38" s="11">
        <f t="shared" si="0"/>
        <v>163</v>
      </c>
    </row>
    <row r="39" spans="1:19" x14ac:dyDescent="0.25">
      <c r="A39" t="s">
        <v>51</v>
      </c>
      <c r="B39" t="s">
        <v>52</v>
      </c>
      <c r="D39" t="s">
        <v>66</v>
      </c>
      <c r="E39" t="s">
        <v>114</v>
      </c>
      <c r="F39" t="s">
        <v>59</v>
      </c>
      <c r="G39" t="s">
        <v>125</v>
      </c>
      <c r="H39" t="s">
        <v>55</v>
      </c>
      <c r="I39" t="s">
        <v>130</v>
      </c>
      <c r="J39" t="s">
        <v>58</v>
      </c>
      <c r="K39" t="s">
        <v>57</v>
      </c>
      <c r="M39" s="11">
        <v>110.75</v>
      </c>
      <c r="N39" s="11">
        <v>10.060994827048537</v>
      </c>
      <c r="P39" s="11">
        <v>110.75</v>
      </c>
      <c r="Q39" s="11">
        <v>10.060994827048537</v>
      </c>
      <c r="R39" s="11">
        <f t="array" ref="R39">INDEX(Reformat[Toddler PT],MATCH(1,(Reformat[Zone]=B39)*(Reformat[Provider Type]=E39)*(Reformat[Provider Rating]=I39),0))</f>
        <v>29.2</v>
      </c>
      <c r="S39" s="11">
        <f t="shared" si="0"/>
        <v>146</v>
      </c>
    </row>
    <row r="40" spans="1:19" x14ac:dyDescent="0.25">
      <c r="A40" t="s">
        <v>51</v>
      </c>
      <c r="B40" t="s">
        <v>52</v>
      </c>
      <c r="D40" t="s">
        <v>66</v>
      </c>
      <c r="E40" t="s">
        <v>114</v>
      </c>
      <c r="F40" t="s">
        <v>60</v>
      </c>
      <c r="G40" t="s">
        <v>126</v>
      </c>
      <c r="H40" t="s">
        <v>55</v>
      </c>
      <c r="I40" t="s">
        <v>130</v>
      </c>
      <c r="J40" t="s">
        <v>56</v>
      </c>
      <c r="K40" t="s">
        <v>57</v>
      </c>
      <c r="M40" s="11">
        <v>121.8</v>
      </c>
      <c r="N40" s="11">
        <v>11.064823204826292</v>
      </c>
      <c r="P40" s="11">
        <v>121.8</v>
      </c>
      <c r="Q40" s="11">
        <v>11.064823204826292</v>
      </c>
      <c r="R40" s="11">
        <f t="array" ref="R40">INDEX(Reformat[Preschool FT],MATCH(1,(Reformat[Zone]=B40)*(Reformat[Provider Type]=E40)*(Reformat[Provider Rating]=I40),0))</f>
        <v>30.4</v>
      </c>
      <c r="S40" s="11">
        <f t="shared" si="0"/>
        <v>152</v>
      </c>
    </row>
    <row r="41" spans="1:19" x14ac:dyDescent="0.25">
      <c r="A41" t="s">
        <v>51</v>
      </c>
      <c r="B41" t="s">
        <v>52</v>
      </c>
      <c r="D41" t="s">
        <v>66</v>
      </c>
      <c r="E41" t="s">
        <v>114</v>
      </c>
      <c r="F41" t="s">
        <v>60</v>
      </c>
      <c r="G41" t="s">
        <v>127</v>
      </c>
      <c r="H41" t="s">
        <v>55</v>
      </c>
      <c r="I41" t="s">
        <v>130</v>
      </c>
      <c r="J41" t="s">
        <v>58</v>
      </c>
      <c r="K41" t="s">
        <v>57</v>
      </c>
      <c r="M41" s="11">
        <v>99.5</v>
      </c>
      <c r="N41" s="11">
        <v>9.0389976098539897</v>
      </c>
      <c r="P41" s="11">
        <v>99.5</v>
      </c>
      <c r="Q41" s="11">
        <v>9.0389976098539897</v>
      </c>
      <c r="R41" s="11">
        <f t="array" ref="R41">INDEX(Reformat[Preschool PT],MATCH(1,(Reformat[Zone]=B41)*(Reformat[Provider Type]=E41)*(Reformat[Provider Rating]=I41),0))</f>
        <v>25.4</v>
      </c>
      <c r="S41" s="11">
        <f t="shared" si="0"/>
        <v>127</v>
      </c>
    </row>
    <row r="42" spans="1:19" x14ac:dyDescent="0.25">
      <c r="A42" t="s">
        <v>51</v>
      </c>
      <c r="B42" t="s">
        <v>52</v>
      </c>
      <c r="D42" t="s">
        <v>66</v>
      </c>
      <c r="E42" t="s">
        <v>114</v>
      </c>
      <c r="F42" t="s">
        <v>61</v>
      </c>
      <c r="G42" t="s">
        <v>128</v>
      </c>
      <c r="H42" t="s">
        <v>55</v>
      </c>
      <c r="I42" t="s">
        <v>130</v>
      </c>
      <c r="J42" t="s">
        <v>56</v>
      </c>
      <c r="K42" t="s">
        <v>57</v>
      </c>
      <c r="M42" s="11">
        <v>116.1</v>
      </c>
      <c r="N42" s="11">
        <v>10.547011281447721</v>
      </c>
      <c r="P42" s="11">
        <v>116.1</v>
      </c>
      <c r="Q42" s="11">
        <v>10.547011281447721</v>
      </c>
      <c r="R42" s="11">
        <f t="array" ref="R42">INDEX(Reformat[School-age FT],MATCH(1,(Reformat[Zone]=B42)*(Reformat[Provider Type]=E42)*(Reformat[Provider Rating]=I42),0))</f>
        <v>27.4</v>
      </c>
      <c r="S42" s="11">
        <f t="shared" si="0"/>
        <v>137</v>
      </c>
    </row>
    <row r="43" spans="1:19" x14ac:dyDescent="0.25">
      <c r="A43" t="s">
        <v>51</v>
      </c>
      <c r="B43" t="s">
        <v>52</v>
      </c>
      <c r="D43" t="s">
        <v>66</v>
      </c>
      <c r="E43" t="s">
        <v>114</v>
      </c>
      <c r="F43" t="s">
        <v>61</v>
      </c>
      <c r="G43" t="s">
        <v>129</v>
      </c>
      <c r="H43" t="s">
        <v>55</v>
      </c>
      <c r="I43" t="s">
        <v>130</v>
      </c>
      <c r="J43" t="s">
        <v>58</v>
      </c>
      <c r="K43" t="s">
        <v>57</v>
      </c>
      <c r="M43" s="11">
        <v>89.25</v>
      </c>
      <c r="N43" s="11">
        <v>8.1078445897434026</v>
      </c>
      <c r="P43" s="11">
        <v>89.25</v>
      </c>
      <c r="Q43" s="11">
        <v>8.1078445897434026</v>
      </c>
      <c r="R43" s="11">
        <f t="array" ref="R43">INDEX(Reformat[School-age PT],MATCH(1,(Reformat[Zone]=B43)*(Reformat[Provider Type]=E43)*(Reformat[Provider Rating]=I43),0))</f>
        <v>23.6</v>
      </c>
      <c r="S43" s="11">
        <f t="shared" si="0"/>
        <v>118</v>
      </c>
    </row>
    <row r="44" spans="1:19" x14ac:dyDescent="0.25">
      <c r="A44" t="s">
        <v>51</v>
      </c>
      <c r="B44" t="s">
        <v>52</v>
      </c>
      <c r="D44" t="s">
        <v>66</v>
      </c>
      <c r="E44" t="s">
        <v>114</v>
      </c>
      <c r="F44" t="s">
        <v>54</v>
      </c>
      <c r="G44" t="s">
        <v>122</v>
      </c>
      <c r="H44" t="s">
        <v>62</v>
      </c>
      <c r="I44" t="s">
        <v>131</v>
      </c>
      <c r="J44" t="s">
        <v>56</v>
      </c>
      <c r="K44" t="s">
        <v>57</v>
      </c>
      <c r="M44" s="11">
        <v>160.65</v>
      </c>
      <c r="N44" s="11">
        <v>14.594120261538126</v>
      </c>
      <c r="P44" s="11">
        <v>160.65</v>
      </c>
      <c r="Q44" s="11">
        <v>14.594120261538126</v>
      </c>
      <c r="R44" s="11">
        <f t="array" ref="R44">INDEX(Reformat[Infant FT],MATCH(1,(Reformat[Zone]=B44)*(Reformat[Provider Type]=E44)*(Reformat[Provider Rating]=I44),0))</f>
        <v>36.96</v>
      </c>
      <c r="S44" s="11">
        <f t="shared" si="0"/>
        <v>184.8</v>
      </c>
    </row>
    <row r="45" spans="1:19" x14ac:dyDescent="0.25">
      <c r="A45" t="s">
        <v>51</v>
      </c>
      <c r="B45" t="s">
        <v>52</v>
      </c>
      <c r="D45" t="s">
        <v>66</v>
      </c>
      <c r="E45" t="s">
        <v>114</v>
      </c>
      <c r="F45" t="s">
        <v>54</v>
      </c>
      <c r="G45" t="s">
        <v>123</v>
      </c>
      <c r="H45" t="s">
        <v>62</v>
      </c>
      <c r="I45" t="s">
        <v>131</v>
      </c>
      <c r="J45" t="s">
        <v>58</v>
      </c>
      <c r="K45" t="s">
        <v>57</v>
      </c>
      <c r="M45" s="11">
        <v>127.4</v>
      </c>
      <c r="N45" s="11">
        <v>11.573550708496466</v>
      </c>
      <c r="P45" s="11">
        <v>127.4</v>
      </c>
      <c r="Q45" s="11">
        <v>11.573550708496466</v>
      </c>
      <c r="R45" s="11">
        <f t="array" ref="R45">INDEX(Reformat[Infant PT],MATCH(1,(Reformat[Zone]=B45)*(Reformat[Provider Type]=E45)*(Reformat[Provider Rating]=I45),0))</f>
        <v>33.6</v>
      </c>
      <c r="S45" s="11">
        <f t="shared" si="0"/>
        <v>168</v>
      </c>
    </row>
    <row r="46" spans="1:19" x14ac:dyDescent="0.25">
      <c r="A46" t="s">
        <v>51</v>
      </c>
      <c r="B46" t="s">
        <v>52</v>
      </c>
      <c r="D46" t="s">
        <v>66</v>
      </c>
      <c r="E46" t="s">
        <v>114</v>
      </c>
      <c r="F46" t="s">
        <v>59</v>
      </c>
      <c r="G46" t="s">
        <v>124</v>
      </c>
      <c r="H46" t="s">
        <v>62</v>
      </c>
      <c r="I46" t="s">
        <v>131</v>
      </c>
      <c r="J46" t="s">
        <v>56</v>
      </c>
      <c r="K46" t="s">
        <v>57</v>
      </c>
      <c r="M46" s="11">
        <v>133.85</v>
      </c>
      <c r="N46" s="11">
        <v>12.159495779688006</v>
      </c>
      <c r="P46" s="11">
        <v>133.85</v>
      </c>
      <c r="Q46" s="11">
        <v>12.159495779688006</v>
      </c>
      <c r="R46" s="11">
        <f t="array" ref="R46">INDEX(Reformat[Toddler FT],MATCH(1,(Reformat[Zone]=B46)*(Reformat[Provider Type]=E46)*(Reformat[Provider Rating]=I46),0))</f>
        <v>34.229999999999997</v>
      </c>
      <c r="S46" s="11">
        <f t="shared" si="0"/>
        <v>171.14999999999998</v>
      </c>
    </row>
    <row r="47" spans="1:19" x14ac:dyDescent="0.25">
      <c r="A47" t="s">
        <v>51</v>
      </c>
      <c r="B47" t="s">
        <v>52</v>
      </c>
      <c r="D47" t="s">
        <v>66</v>
      </c>
      <c r="E47" t="s">
        <v>114</v>
      </c>
      <c r="F47" t="s">
        <v>59</v>
      </c>
      <c r="G47" t="s">
        <v>125</v>
      </c>
      <c r="H47" t="s">
        <v>62</v>
      </c>
      <c r="I47" t="s">
        <v>131</v>
      </c>
      <c r="J47" t="s">
        <v>58</v>
      </c>
      <c r="K47" t="s">
        <v>57</v>
      </c>
      <c r="M47" s="11">
        <v>121.4</v>
      </c>
      <c r="N47" s="11">
        <v>11.028485525992709</v>
      </c>
      <c r="P47" s="11">
        <v>121.4</v>
      </c>
      <c r="Q47" s="11">
        <v>11.028485525992709</v>
      </c>
      <c r="R47" s="11">
        <f t="array" ref="R47">INDEX(Reformat[Toddler PT],MATCH(1,(Reformat[Zone]=B47)*(Reformat[Provider Type]=E47)*(Reformat[Provider Rating]=I47),0))</f>
        <v>30.66</v>
      </c>
      <c r="S47" s="11">
        <f t="shared" si="0"/>
        <v>153.30000000000001</v>
      </c>
    </row>
    <row r="48" spans="1:19" x14ac:dyDescent="0.25">
      <c r="A48" t="s">
        <v>51</v>
      </c>
      <c r="B48" t="s">
        <v>52</v>
      </c>
      <c r="D48" t="s">
        <v>66</v>
      </c>
      <c r="E48" t="s">
        <v>114</v>
      </c>
      <c r="F48" t="s">
        <v>60</v>
      </c>
      <c r="G48" t="s">
        <v>126</v>
      </c>
      <c r="H48" t="s">
        <v>62</v>
      </c>
      <c r="I48" t="s">
        <v>131</v>
      </c>
      <c r="J48" t="s">
        <v>56</v>
      </c>
      <c r="K48" t="s">
        <v>57</v>
      </c>
      <c r="M48" s="11">
        <v>127.89999999999999</v>
      </c>
      <c r="N48" s="11">
        <v>11.618972807038444</v>
      </c>
      <c r="P48" s="11">
        <v>127.89999999999999</v>
      </c>
      <c r="Q48" s="11">
        <v>11.618972807038444</v>
      </c>
      <c r="R48" s="11">
        <f t="array" ref="R48">INDEX(Reformat[Preschool FT],MATCH(1,(Reformat[Zone]=B48)*(Reformat[Provider Type]=E48)*(Reformat[Provider Rating]=I48),0))</f>
        <v>31.92</v>
      </c>
      <c r="S48" s="11">
        <f t="shared" si="0"/>
        <v>159.60000000000002</v>
      </c>
    </row>
    <row r="49" spans="1:19" x14ac:dyDescent="0.25">
      <c r="A49" t="s">
        <v>51</v>
      </c>
      <c r="B49" t="s">
        <v>52</v>
      </c>
      <c r="D49" t="s">
        <v>66</v>
      </c>
      <c r="E49" t="s">
        <v>114</v>
      </c>
      <c r="F49" t="s">
        <v>60</v>
      </c>
      <c r="G49" t="s">
        <v>127</v>
      </c>
      <c r="H49" t="s">
        <v>62</v>
      </c>
      <c r="I49" t="s">
        <v>131</v>
      </c>
      <c r="J49" t="s">
        <v>58</v>
      </c>
      <c r="K49" t="s">
        <v>57</v>
      </c>
      <c r="M49" s="11">
        <v>110.75</v>
      </c>
      <c r="N49" s="11">
        <v>10.060994827048537</v>
      </c>
      <c r="P49" s="11">
        <v>110.75</v>
      </c>
      <c r="Q49" s="11">
        <v>10.060994827048537</v>
      </c>
      <c r="R49" s="11">
        <f t="array" ref="R49">INDEX(Reformat[Preschool PT],MATCH(1,(Reformat[Zone]=B49)*(Reformat[Provider Type]=E49)*(Reformat[Provider Rating]=I49),0))</f>
        <v>26.67</v>
      </c>
      <c r="S49" s="11">
        <f t="shared" si="0"/>
        <v>133.35000000000002</v>
      </c>
    </row>
    <row r="50" spans="1:19" x14ac:dyDescent="0.25">
      <c r="A50" t="s">
        <v>51</v>
      </c>
      <c r="B50" t="s">
        <v>52</v>
      </c>
      <c r="D50" t="s">
        <v>66</v>
      </c>
      <c r="E50" t="s">
        <v>114</v>
      </c>
      <c r="F50" t="s">
        <v>61</v>
      </c>
      <c r="G50" t="s">
        <v>128</v>
      </c>
      <c r="H50" t="s">
        <v>62</v>
      </c>
      <c r="I50" t="s">
        <v>131</v>
      </c>
      <c r="J50" t="s">
        <v>56</v>
      </c>
      <c r="K50" t="s">
        <v>57</v>
      </c>
      <c r="M50" s="11">
        <v>121.95</v>
      </c>
      <c r="N50" s="11">
        <v>11.078449834388886</v>
      </c>
      <c r="P50" s="11">
        <v>121.95</v>
      </c>
      <c r="Q50" s="11">
        <v>11.078449834388886</v>
      </c>
      <c r="R50" s="11">
        <f t="array" ref="R50">INDEX(Reformat[School-age FT],MATCH(1,(Reformat[Zone]=B50)*(Reformat[Provider Type]=E50)*(Reformat[Provider Rating]=I50),0))</f>
        <v>28.77</v>
      </c>
      <c r="S50" s="11">
        <f t="shared" si="0"/>
        <v>143.85</v>
      </c>
    </row>
    <row r="51" spans="1:19" x14ac:dyDescent="0.25">
      <c r="A51" t="s">
        <v>51</v>
      </c>
      <c r="B51" t="s">
        <v>52</v>
      </c>
      <c r="D51" t="s">
        <v>66</v>
      </c>
      <c r="E51" t="s">
        <v>114</v>
      </c>
      <c r="F51" t="s">
        <v>61</v>
      </c>
      <c r="G51" t="s">
        <v>129</v>
      </c>
      <c r="H51" t="s">
        <v>62</v>
      </c>
      <c r="I51" t="s">
        <v>131</v>
      </c>
      <c r="J51" t="s">
        <v>58</v>
      </c>
      <c r="K51" t="s">
        <v>57</v>
      </c>
      <c r="M51" s="11">
        <v>101</v>
      </c>
      <c r="N51" s="11">
        <v>9.1752639054799303</v>
      </c>
      <c r="P51" s="11">
        <v>101</v>
      </c>
      <c r="Q51" s="11">
        <v>9.1752639054799303</v>
      </c>
      <c r="R51" s="11">
        <f t="array" ref="R51">INDEX(Reformat[School-age PT],MATCH(1,(Reformat[Zone]=B51)*(Reformat[Provider Type]=E51)*(Reformat[Provider Rating]=I51),0))</f>
        <v>24.78</v>
      </c>
      <c r="S51" s="11">
        <f t="shared" si="0"/>
        <v>123.9</v>
      </c>
    </row>
    <row r="52" spans="1:19" x14ac:dyDescent="0.25">
      <c r="A52" t="s">
        <v>51</v>
      </c>
      <c r="B52" t="s">
        <v>52</v>
      </c>
      <c r="D52" t="s">
        <v>66</v>
      </c>
      <c r="E52" t="s">
        <v>114</v>
      </c>
      <c r="F52" t="s">
        <v>54</v>
      </c>
      <c r="G52" t="s">
        <v>122</v>
      </c>
      <c r="H52" t="s">
        <v>63</v>
      </c>
      <c r="I52" t="s">
        <v>132</v>
      </c>
      <c r="J52" t="s">
        <v>56</v>
      </c>
      <c r="K52" t="s">
        <v>57</v>
      </c>
      <c r="M52" s="11">
        <v>163.75</v>
      </c>
      <c r="N52" s="11">
        <v>14.875737272498402</v>
      </c>
      <c r="P52" s="11">
        <v>163.75</v>
      </c>
      <c r="Q52" s="11">
        <v>14.875737272498402</v>
      </c>
      <c r="R52" s="11">
        <f t="array" ref="R52">INDEX(Reformat[Infant FT],MATCH(1,(Reformat[Zone]=B52)*(Reformat[Provider Type]=E52)*(Reformat[Provider Rating]=I52),0))</f>
        <v>37.700000000000003</v>
      </c>
      <c r="S52" s="11">
        <f t="shared" si="0"/>
        <v>188.5</v>
      </c>
    </row>
    <row r="53" spans="1:19" x14ac:dyDescent="0.25">
      <c r="A53" t="s">
        <v>51</v>
      </c>
      <c r="B53" t="s">
        <v>52</v>
      </c>
      <c r="D53" t="s">
        <v>66</v>
      </c>
      <c r="E53" t="s">
        <v>114</v>
      </c>
      <c r="F53" t="s">
        <v>54</v>
      </c>
      <c r="G53" t="s">
        <v>123</v>
      </c>
      <c r="H53" t="s">
        <v>63</v>
      </c>
      <c r="I53" t="s">
        <v>132</v>
      </c>
      <c r="J53" t="s">
        <v>58</v>
      </c>
      <c r="K53" t="s">
        <v>57</v>
      </c>
      <c r="M53" s="11">
        <v>141.54999999999998</v>
      </c>
      <c r="N53" s="11">
        <v>12.858996097234494</v>
      </c>
      <c r="P53" s="11">
        <v>141.54999999999998</v>
      </c>
      <c r="Q53" s="11">
        <v>12.858996097234494</v>
      </c>
      <c r="R53" s="11">
        <f t="array" ref="R53">INDEX(Reformat[Infant PT],MATCH(1,(Reformat[Zone]=B53)*(Reformat[Provider Type]=E53)*(Reformat[Provider Rating]=I53),0))</f>
        <v>34.380000000000003</v>
      </c>
      <c r="S53" s="11">
        <f t="shared" si="0"/>
        <v>171.9</v>
      </c>
    </row>
    <row r="54" spans="1:19" x14ac:dyDescent="0.25">
      <c r="A54" t="s">
        <v>51</v>
      </c>
      <c r="B54" t="s">
        <v>52</v>
      </c>
      <c r="D54" t="s">
        <v>66</v>
      </c>
      <c r="E54" t="s">
        <v>114</v>
      </c>
      <c r="F54" t="s">
        <v>59</v>
      </c>
      <c r="G54" t="s">
        <v>124</v>
      </c>
      <c r="H54" t="s">
        <v>63</v>
      </c>
      <c r="I54" t="s">
        <v>132</v>
      </c>
      <c r="J54" t="s">
        <v>56</v>
      </c>
      <c r="K54" t="s">
        <v>57</v>
      </c>
      <c r="M54" s="11">
        <v>148.69999999999999</v>
      </c>
      <c r="N54" s="11">
        <v>13.508532106384807</v>
      </c>
      <c r="P54" s="11">
        <v>148.69999999999999</v>
      </c>
      <c r="Q54" s="11">
        <v>13.508532106384807</v>
      </c>
      <c r="R54" s="11">
        <f t="array" ref="R54">INDEX(Reformat[Toddler FT],MATCH(1,(Reformat[Zone]=B54)*(Reformat[Provider Type]=E54)*(Reformat[Provider Rating]=I54),0))</f>
        <v>34.92</v>
      </c>
      <c r="S54" s="11">
        <f t="shared" si="0"/>
        <v>174.60000000000002</v>
      </c>
    </row>
    <row r="55" spans="1:19" x14ac:dyDescent="0.25">
      <c r="A55" t="s">
        <v>51</v>
      </c>
      <c r="B55" t="s">
        <v>52</v>
      </c>
      <c r="D55" t="s">
        <v>66</v>
      </c>
      <c r="E55" t="s">
        <v>114</v>
      </c>
      <c r="F55" t="s">
        <v>59</v>
      </c>
      <c r="G55" t="s">
        <v>125</v>
      </c>
      <c r="H55" t="s">
        <v>63</v>
      </c>
      <c r="I55" t="s">
        <v>132</v>
      </c>
      <c r="J55" t="s">
        <v>58</v>
      </c>
      <c r="K55" t="s">
        <v>57</v>
      </c>
      <c r="M55" s="11">
        <v>134.9</v>
      </c>
      <c r="N55" s="11">
        <v>12.254882186626164</v>
      </c>
      <c r="P55" s="11">
        <v>134.9</v>
      </c>
      <c r="Q55" s="11">
        <v>12.254882186626164</v>
      </c>
      <c r="R55" s="11">
        <f t="array" ref="R55">INDEX(Reformat[Toddler PT],MATCH(1,(Reformat[Zone]=B55)*(Reformat[Provider Type]=E55)*(Reformat[Provider Rating]=I55),0))</f>
        <v>31.32</v>
      </c>
      <c r="S55" s="11">
        <f t="shared" si="0"/>
        <v>156.6</v>
      </c>
    </row>
    <row r="56" spans="1:19" x14ac:dyDescent="0.25">
      <c r="A56" t="s">
        <v>51</v>
      </c>
      <c r="B56" t="s">
        <v>52</v>
      </c>
      <c r="D56" t="s">
        <v>66</v>
      </c>
      <c r="E56" t="s">
        <v>114</v>
      </c>
      <c r="F56" t="s">
        <v>60</v>
      </c>
      <c r="G56" t="s">
        <v>126</v>
      </c>
      <c r="H56" t="s">
        <v>63</v>
      </c>
      <c r="I56" t="s">
        <v>132</v>
      </c>
      <c r="J56" t="s">
        <v>56</v>
      </c>
      <c r="K56" t="s">
        <v>57</v>
      </c>
      <c r="M56" s="11">
        <v>142.05000000000001</v>
      </c>
      <c r="N56" s="11">
        <v>12.904418195776477</v>
      </c>
      <c r="P56" s="11">
        <v>142.05000000000001</v>
      </c>
      <c r="Q56" s="11">
        <v>12.904418195776477</v>
      </c>
      <c r="R56" s="11">
        <f t="array" ref="R56">INDEX(Reformat[Preschool FT],MATCH(1,(Reformat[Zone]=B56)*(Reformat[Provider Type]=E56)*(Reformat[Provider Rating]=I56),0))</f>
        <v>32.56</v>
      </c>
      <c r="S56" s="11">
        <f t="shared" si="0"/>
        <v>162.80000000000001</v>
      </c>
    </row>
    <row r="57" spans="1:19" x14ac:dyDescent="0.25">
      <c r="A57" t="s">
        <v>51</v>
      </c>
      <c r="B57" t="s">
        <v>52</v>
      </c>
      <c r="D57" t="s">
        <v>66</v>
      </c>
      <c r="E57" t="s">
        <v>114</v>
      </c>
      <c r="F57" t="s">
        <v>60</v>
      </c>
      <c r="G57" t="s">
        <v>127</v>
      </c>
      <c r="H57" t="s">
        <v>63</v>
      </c>
      <c r="I57" t="s">
        <v>132</v>
      </c>
      <c r="J57" t="s">
        <v>58</v>
      </c>
      <c r="K57" t="s">
        <v>57</v>
      </c>
      <c r="M57" s="11">
        <v>123.05</v>
      </c>
      <c r="N57" s="11">
        <v>11.17837845118124</v>
      </c>
      <c r="P57" s="11">
        <v>123.05</v>
      </c>
      <c r="Q57" s="11">
        <v>11.17837845118124</v>
      </c>
      <c r="R57" s="11">
        <f t="array" ref="R57">INDEX(Reformat[Preschool PT],MATCH(1,(Reformat[Zone]=B57)*(Reformat[Provider Type]=E57)*(Reformat[Provider Rating]=I57),0))</f>
        <v>27.21</v>
      </c>
      <c r="S57" s="11">
        <f t="shared" si="0"/>
        <v>136.05000000000001</v>
      </c>
    </row>
    <row r="58" spans="1:19" x14ac:dyDescent="0.25">
      <c r="A58" t="s">
        <v>51</v>
      </c>
      <c r="B58" t="s">
        <v>52</v>
      </c>
      <c r="D58" t="s">
        <v>66</v>
      </c>
      <c r="E58" t="s">
        <v>114</v>
      </c>
      <c r="F58" t="s">
        <v>61</v>
      </c>
      <c r="G58" t="s">
        <v>128</v>
      </c>
      <c r="H58" t="s">
        <v>63</v>
      </c>
      <c r="I58" t="s">
        <v>132</v>
      </c>
      <c r="J58" t="s">
        <v>56</v>
      </c>
      <c r="K58" t="s">
        <v>57</v>
      </c>
      <c r="M58" s="11">
        <v>130.05000000000001</v>
      </c>
      <c r="N58" s="11">
        <v>11.81428783076896</v>
      </c>
      <c r="P58" s="11">
        <v>130.05000000000001</v>
      </c>
      <c r="Q58" s="11">
        <v>11.81428783076896</v>
      </c>
      <c r="R58" s="11">
        <f t="array" ref="R58">INDEX(Reformat[School-age FT],MATCH(1,(Reformat[Zone]=B58)*(Reformat[Provider Type]=E58)*(Reformat[Provider Rating]=I58),0))</f>
        <v>29.35</v>
      </c>
      <c r="S58" s="11">
        <f t="shared" si="0"/>
        <v>146.75</v>
      </c>
    </row>
    <row r="59" spans="1:19" x14ac:dyDescent="0.25">
      <c r="A59" t="s">
        <v>51</v>
      </c>
      <c r="B59" t="s">
        <v>52</v>
      </c>
      <c r="D59" t="s">
        <v>66</v>
      </c>
      <c r="E59" t="s">
        <v>114</v>
      </c>
      <c r="F59" t="s">
        <v>61</v>
      </c>
      <c r="G59" t="s">
        <v>129</v>
      </c>
      <c r="H59" t="s">
        <v>63</v>
      </c>
      <c r="I59" t="s">
        <v>132</v>
      </c>
      <c r="J59" t="s">
        <v>58</v>
      </c>
      <c r="K59" t="s">
        <v>57</v>
      </c>
      <c r="M59" s="11">
        <v>112.2</v>
      </c>
      <c r="N59" s="11">
        <v>10.192718912820279</v>
      </c>
      <c r="P59" s="11">
        <v>112.2</v>
      </c>
      <c r="Q59" s="11">
        <v>10.192718912820279</v>
      </c>
      <c r="R59" s="11">
        <f t="array" ref="R59">INDEX(Reformat[School-age PT],MATCH(1,(Reformat[Zone]=B59)*(Reformat[Provider Type]=E59)*(Reformat[Provider Rating]=I59),0))</f>
        <v>25.56</v>
      </c>
      <c r="S59" s="11">
        <f t="shared" si="0"/>
        <v>127.8</v>
      </c>
    </row>
    <row r="60" spans="1:19" x14ac:dyDescent="0.25">
      <c r="A60" t="s">
        <v>51</v>
      </c>
      <c r="B60" t="s">
        <v>52</v>
      </c>
      <c r="D60" t="s">
        <v>66</v>
      </c>
      <c r="E60" t="s">
        <v>114</v>
      </c>
      <c r="F60" t="s">
        <v>54</v>
      </c>
      <c r="G60" t="s">
        <v>122</v>
      </c>
      <c r="H60" t="s">
        <v>64</v>
      </c>
      <c r="I60" t="s">
        <v>133</v>
      </c>
      <c r="J60" t="s">
        <v>56</v>
      </c>
      <c r="K60" t="s">
        <v>57</v>
      </c>
      <c r="M60" s="11">
        <v>172.39999999999998</v>
      </c>
      <c r="N60" s="11">
        <v>15.661539577274651</v>
      </c>
      <c r="P60" s="11">
        <v>172.39999999999998</v>
      </c>
      <c r="Q60" s="11">
        <v>15.661539577274651</v>
      </c>
      <c r="R60" s="11">
        <f t="array" ref="R60">INDEX(Reformat[Infant FT],MATCH(1,(Reformat[Zone]=B60)*(Reformat[Provider Type]=E60)*(Reformat[Provider Rating]=I60),0))</f>
        <v>41.8</v>
      </c>
      <c r="S60" s="11">
        <f t="shared" si="0"/>
        <v>209</v>
      </c>
    </row>
    <row r="61" spans="1:19" x14ac:dyDescent="0.25">
      <c r="A61" t="s">
        <v>51</v>
      </c>
      <c r="B61" t="s">
        <v>52</v>
      </c>
      <c r="D61" t="s">
        <v>66</v>
      </c>
      <c r="E61" t="s">
        <v>114</v>
      </c>
      <c r="F61" t="s">
        <v>54</v>
      </c>
      <c r="G61" t="s">
        <v>123</v>
      </c>
      <c r="H61" t="s">
        <v>64</v>
      </c>
      <c r="I61" t="s">
        <v>133</v>
      </c>
      <c r="J61" t="s">
        <v>58</v>
      </c>
      <c r="K61" t="s">
        <v>57</v>
      </c>
      <c r="M61" s="11">
        <v>157.25</v>
      </c>
      <c r="N61" s="11">
        <v>14.285249991452662</v>
      </c>
      <c r="P61" s="11">
        <v>157.25</v>
      </c>
      <c r="Q61" s="11">
        <v>14.285249991452662</v>
      </c>
      <c r="R61" s="11">
        <f t="array" ref="R61">INDEX(Reformat[Infant PT],MATCH(1,(Reformat[Zone]=B61)*(Reformat[Provider Type]=E61)*(Reformat[Provider Rating]=I61),0))</f>
        <v>38.200000000000003</v>
      </c>
      <c r="S61" s="11">
        <f t="shared" si="0"/>
        <v>191</v>
      </c>
    </row>
    <row r="62" spans="1:19" x14ac:dyDescent="0.25">
      <c r="A62" t="s">
        <v>51</v>
      </c>
      <c r="B62" t="s">
        <v>52</v>
      </c>
      <c r="D62" t="s">
        <v>66</v>
      </c>
      <c r="E62" t="s">
        <v>114</v>
      </c>
      <c r="F62" t="s">
        <v>59</v>
      </c>
      <c r="G62" t="s">
        <v>124</v>
      </c>
      <c r="H62" t="s">
        <v>64</v>
      </c>
      <c r="I62" t="s">
        <v>133</v>
      </c>
      <c r="J62" t="s">
        <v>56</v>
      </c>
      <c r="K62" t="s">
        <v>57</v>
      </c>
      <c r="M62" s="11">
        <v>165.2</v>
      </c>
      <c r="N62" s="11">
        <v>15.007461358270142</v>
      </c>
      <c r="P62" s="11">
        <v>165.2</v>
      </c>
      <c r="Q62" s="11">
        <v>15.007461358270142</v>
      </c>
      <c r="R62" s="11">
        <f t="array" ref="R62">INDEX(Reformat[Toddler FT],MATCH(1,(Reformat[Zone]=B62)*(Reformat[Provider Type]=E62)*(Reformat[Provider Rating]=I62),0))</f>
        <v>38.4</v>
      </c>
      <c r="S62" s="11">
        <f t="shared" si="0"/>
        <v>192</v>
      </c>
    </row>
    <row r="63" spans="1:19" x14ac:dyDescent="0.25">
      <c r="A63" t="s">
        <v>51</v>
      </c>
      <c r="B63" t="s">
        <v>52</v>
      </c>
      <c r="D63" t="s">
        <v>66</v>
      </c>
      <c r="E63" t="s">
        <v>114</v>
      </c>
      <c r="F63" t="s">
        <v>59</v>
      </c>
      <c r="G63" t="s">
        <v>125</v>
      </c>
      <c r="H63" t="s">
        <v>64</v>
      </c>
      <c r="I63" t="s">
        <v>133</v>
      </c>
      <c r="J63" t="s">
        <v>58</v>
      </c>
      <c r="K63" t="s">
        <v>57</v>
      </c>
      <c r="M63" s="11">
        <v>149.85</v>
      </c>
      <c r="N63" s="11">
        <v>13.61300293303136</v>
      </c>
      <c r="P63" s="11">
        <v>149.85</v>
      </c>
      <c r="Q63" s="11">
        <v>13.61300293303136</v>
      </c>
      <c r="R63" s="11">
        <f t="array" ref="R63">INDEX(Reformat[Toddler PT],MATCH(1,(Reformat[Zone]=B63)*(Reformat[Provider Type]=E63)*(Reformat[Provider Rating]=I63),0))</f>
        <v>34.799999999999997</v>
      </c>
      <c r="S63" s="11">
        <f t="shared" si="0"/>
        <v>174</v>
      </c>
    </row>
    <row r="64" spans="1:19" x14ac:dyDescent="0.25">
      <c r="A64" t="s">
        <v>51</v>
      </c>
      <c r="B64" t="s">
        <v>52</v>
      </c>
      <c r="D64" t="s">
        <v>66</v>
      </c>
      <c r="E64" t="s">
        <v>114</v>
      </c>
      <c r="F64" t="s">
        <v>60</v>
      </c>
      <c r="G64" t="s">
        <v>126</v>
      </c>
      <c r="H64" t="s">
        <v>64</v>
      </c>
      <c r="I64" t="s">
        <v>133</v>
      </c>
      <c r="J64" t="s">
        <v>56</v>
      </c>
      <c r="K64" t="s">
        <v>57</v>
      </c>
      <c r="M64" s="11">
        <v>157.79999999999998</v>
      </c>
      <c r="N64" s="11">
        <v>14.33521429984884</v>
      </c>
      <c r="P64" s="11">
        <v>157.79999999999998</v>
      </c>
      <c r="Q64" s="11">
        <v>14.33521429984884</v>
      </c>
      <c r="R64" s="11">
        <f t="array" ref="R64">INDEX(Reformat[Preschool FT],MATCH(1,(Reformat[Zone]=B64)*(Reformat[Provider Type]=E64)*(Reformat[Provider Rating]=I64),0))</f>
        <v>35.6</v>
      </c>
      <c r="S64" s="11">
        <f t="shared" si="0"/>
        <v>178</v>
      </c>
    </row>
    <row r="65" spans="1:19" x14ac:dyDescent="0.25">
      <c r="A65" t="s">
        <v>51</v>
      </c>
      <c r="B65" t="s">
        <v>52</v>
      </c>
      <c r="D65" t="s">
        <v>66</v>
      </c>
      <c r="E65" t="s">
        <v>114</v>
      </c>
      <c r="F65" t="s">
        <v>60</v>
      </c>
      <c r="G65" t="s">
        <v>127</v>
      </c>
      <c r="H65" t="s">
        <v>64</v>
      </c>
      <c r="I65" t="s">
        <v>133</v>
      </c>
      <c r="J65" t="s">
        <v>58</v>
      </c>
      <c r="K65" t="s">
        <v>57</v>
      </c>
      <c r="M65" s="11">
        <v>136.69999999999999</v>
      </c>
      <c r="N65" s="11">
        <v>12.41840174137729</v>
      </c>
      <c r="P65" s="11">
        <v>136.69999999999999</v>
      </c>
      <c r="Q65" s="11">
        <v>12.41840174137729</v>
      </c>
      <c r="R65" s="11">
        <f t="array" ref="R65">INDEX(Reformat[Preschool PT],MATCH(1,(Reformat[Zone]=B65)*(Reformat[Provider Type]=E65)*(Reformat[Provider Rating]=I65),0))</f>
        <v>30.2</v>
      </c>
      <c r="S65" s="11">
        <f t="shared" si="0"/>
        <v>151</v>
      </c>
    </row>
    <row r="66" spans="1:19" x14ac:dyDescent="0.25">
      <c r="A66" t="s">
        <v>51</v>
      </c>
      <c r="B66" t="s">
        <v>52</v>
      </c>
      <c r="D66" t="s">
        <v>66</v>
      </c>
      <c r="E66" t="s">
        <v>114</v>
      </c>
      <c r="F66" t="s">
        <v>61</v>
      </c>
      <c r="G66" t="s">
        <v>128</v>
      </c>
      <c r="H66" t="s">
        <v>64</v>
      </c>
      <c r="I66" t="s">
        <v>133</v>
      </c>
      <c r="J66" t="s">
        <v>56</v>
      </c>
      <c r="K66" t="s">
        <v>57</v>
      </c>
      <c r="M66" s="11">
        <v>144.44999999999999</v>
      </c>
      <c r="N66" s="11">
        <v>13.122444268777977</v>
      </c>
      <c r="P66" s="11">
        <v>144.44999999999999</v>
      </c>
      <c r="Q66" s="11">
        <v>13.122444268777977</v>
      </c>
      <c r="R66" s="11">
        <f t="array" ref="R66">INDEX(Reformat[School-age FT],MATCH(1,(Reformat[Zone]=B66)*(Reformat[Provider Type]=E66)*(Reformat[Provider Rating]=I66),0))</f>
        <v>32.4</v>
      </c>
      <c r="S66" s="11">
        <f t="shared" si="0"/>
        <v>162</v>
      </c>
    </row>
    <row r="67" spans="1:19" x14ac:dyDescent="0.25">
      <c r="A67" t="s">
        <v>51</v>
      </c>
      <c r="B67" t="s">
        <v>52</v>
      </c>
      <c r="D67" t="s">
        <v>66</v>
      </c>
      <c r="E67" t="s">
        <v>114</v>
      </c>
      <c r="F67" t="s">
        <v>61</v>
      </c>
      <c r="G67" t="s">
        <v>129</v>
      </c>
      <c r="H67" t="s">
        <v>64</v>
      </c>
      <c r="I67" t="s">
        <v>133</v>
      </c>
      <c r="J67" t="s">
        <v>58</v>
      </c>
      <c r="K67" t="s">
        <v>57</v>
      </c>
      <c r="M67" s="11">
        <v>124.65</v>
      </c>
      <c r="N67" s="11">
        <v>11.323729166515577</v>
      </c>
      <c r="P67" s="11">
        <v>124.65</v>
      </c>
      <c r="Q67" s="11">
        <v>11.323729166515577</v>
      </c>
      <c r="R67" s="11">
        <f t="array" ref="R67">INDEX(Reformat[School-age PT],MATCH(1,(Reformat[Zone]=B67)*(Reformat[Provider Type]=E67)*(Reformat[Provider Rating]=I67),0))</f>
        <v>28.4</v>
      </c>
      <c r="S67" s="11">
        <f t="shared" ref="S67:S130" si="1">R67*5</f>
        <v>142</v>
      </c>
    </row>
    <row r="68" spans="1:19" x14ac:dyDescent="0.25">
      <c r="A68" t="s">
        <v>51</v>
      </c>
      <c r="B68" t="s">
        <v>52</v>
      </c>
      <c r="D68" t="s">
        <v>66</v>
      </c>
      <c r="E68" t="s">
        <v>114</v>
      </c>
      <c r="F68" t="s">
        <v>60</v>
      </c>
      <c r="G68" t="s">
        <v>126</v>
      </c>
      <c r="H68" t="s">
        <v>65</v>
      </c>
      <c r="I68" t="s">
        <v>134</v>
      </c>
      <c r="J68" t="s">
        <v>56</v>
      </c>
      <c r="K68" t="s">
        <v>57</v>
      </c>
      <c r="M68" s="11">
        <v>127.89999999999999</v>
      </c>
      <c r="N68" s="11">
        <v>11.618972807038444</v>
      </c>
      <c r="P68" s="11">
        <v>127.89999999999999</v>
      </c>
      <c r="Q68" s="11">
        <v>11.618972807038444</v>
      </c>
      <c r="R68" s="11">
        <f t="array" ref="R68">INDEX(Reformat[Preschool FT],MATCH(1,(Reformat[Zone]=B68)*(Reformat[Provider Type]=E68)*(Reformat[Provider Rating]=I68),0))</f>
        <v>31.92</v>
      </c>
      <c r="S68" s="11">
        <f t="shared" si="1"/>
        <v>159.60000000000002</v>
      </c>
    </row>
    <row r="69" spans="1:19" x14ac:dyDescent="0.25">
      <c r="A69" t="s">
        <v>51</v>
      </c>
      <c r="B69" t="s">
        <v>52</v>
      </c>
      <c r="D69" t="s">
        <v>66</v>
      </c>
      <c r="E69" t="s">
        <v>114</v>
      </c>
      <c r="F69" t="s">
        <v>60</v>
      </c>
      <c r="G69" t="s">
        <v>127</v>
      </c>
      <c r="H69" t="s">
        <v>65</v>
      </c>
      <c r="I69" t="s">
        <v>134</v>
      </c>
      <c r="J69" t="s">
        <v>58</v>
      </c>
      <c r="K69" t="s">
        <v>57</v>
      </c>
      <c r="M69" s="11">
        <v>104.5</v>
      </c>
      <c r="N69" s="11">
        <v>9.4932185952737882</v>
      </c>
      <c r="P69" s="11">
        <v>104.5</v>
      </c>
      <c r="Q69" s="11">
        <v>9.4932185952737882</v>
      </c>
      <c r="R69" s="11">
        <f t="array" ref="R69">INDEX(Reformat[Preschool PT],MATCH(1,(Reformat[Zone]=B69)*(Reformat[Provider Type]=E69)*(Reformat[Provider Rating]=I69),0))</f>
        <v>26.67</v>
      </c>
      <c r="S69" s="11">
        <f t="shared" si="1"/>
        <v>133.35000000000002</v>
      </c>
    </row>
    <row r="70" spans="1:19" x14ac:dyDescent="0.25">
      <c r="A70" t="s">
        <v>51</v>
      </c>
      <c r="B70" t="s">
        <v>52</v>
      </c>
      <c r="D70" t="s">
        <v>67</v>
      </c>
      <c r="E70" t="s">
        <v>115</v>
      </c>
      <c r="F70" t="s">
        <v>54</v>
      </c>
      <c r="G70" t="s">
        <v>122</v>
      </c>
      <c r="H70" t="s">
        <v>55</v>
      </c>
      <c r="I70" t="s">
        <v>130</v>
      </c>
      <c r="J70" t="s">
        <v>56</v>
      </c>
      <c r="K70" t="s">
        <v>57</v>
      </c>
      <c r="M70" s="11">
        <v>127.95</v>
      </c>
      <c r="N70" s="11">
        <v>11.623515016892645</v>
      </c>
      <c r="P70" s="11">
        <v>127.95</v>
      </c>
      <c r="Q70" s="11">
        <v>11.623515016892645</v>
      </c>
      <c r="R70" s="11">
        <f t="array" ref="R70">INDEX(Reformat[Infant FT],MATCH(1,(Reformat[Zone]=B70)*(Reformat[Provider Type]=E70)*(Reformat[Provider Rating]=I70),0))</f>
        <v>33.799999999999997</v>
      </c>
      <c r="S70" s="11">
        <f t="shared" si="1"/>
        <v>169</v>
      </c>
    </row>
    <row r="71" spans="1:19" x14ac:dyDescent="0.25">
      <c r="A71" t="s">
        <v>51</v>
      </c>
      <c r="B71" t="s">
        <v>52</v>
      </c>
      <c r="D71" t="s">
        <v>67</v>
      </c>
      <c r="E71" t="s">
        <v>115</v>
      </c>
      <c r="F71" t="s">
        <v>54</v>
      </c>
      <c r="G71" t="s">
        <v>123</v>
      </c>
      <c r="H71" t="s">
        <v>55</v>
      </c>
      <c r="I71" t="s">
        <v>130</v>
      </c>
      <c r="J71" t="s">
        <v>58</v>
      </c>
      <c r="K71" t="s">
        <v>57</v>
      </c>
      <c r="M71" s="11">
        <v>109.75</v>
      </c>
      <c r="N71" s="11">
        <v>9.9701506299645768</v>
      </c>
      <c r="P71" s="11">
        <v>109.75</v>
      </c>
      <c r="Q71" s="11">
        <v>9.9701506299645768</v>
      </c>
      <c r="R71" s="11">
        <f t="array" ref="R71">INDEX(Reformat[Infant PT],MATCH(1,(Reformat[Zone]=B71)*(Reformat[Provider Type]=E71)*(Reformat[Provider Rating]=I71),0))</f>
        <v>30</v>
      </c>
      <c r="S71" s="11">
        <f t="shared" si="1"/>
        <v>150</v>
      </c>
    </row>
    <row r="72" spans="1:19" x14ac:dyDescent="0.25">
      <c r="A72" t="s">
        <v>51</v>
      </c>
      <c r="B72" t="s">
        <v>52</v>
      </c>
      <c r="D72" t="s">
        <v>67</v>
      </c>
      <c r="E72" t="s">
        <v>115</v>
      </c>
      <c r="F72" t="s">
        <v>59</v>
      </c>
      <c r="G72" t="s">
        <v>124</v>
      </c>
      <c r="H72" t="s">
        <v>55</v>
      </c>
      <c r="I72" t="s">
        <v>130</v>
      </c>
      <c r="J72" t="s">
        <v>56</v>
      </c>
      <c r="K72" t="s">
        <v>57</v>
      </c>
      <c r="M72" s="11">
        <v>120.25</v>
      </c>
      <c r="N72" s="11">
        <v>10.924014699346154</v>
      </c>
      <c r="P72" s="11">
        <v>120.25</v>
      </c>
      <c r="Q72" s="11">
        <v>10.924014699346154</v>
      </c>
      <c r="R72" s="11">
        <f t="array" ref="R72">INDEX(Reformat[Toddler FT],MATCH(1,(Reformat[Zone]=B72)*(Reformat[Provider Type]=E72)*(Reformat[Provider Rating]=I72),0))</f>
        <v>31.2</v>
      </c>
      <c r="S72" s="11">
        <f t="shared" si="1"/>
        <v>156</v>
      </c>
    </row>
    <row r="73" spans="1:19" x14ac:dyDescent="0.25">
      <c r="A73" t="s">
        <v>51</v>
      </c>
      <c r="B73" t="s">
        <v>52</v>
      </c>
      <c r="D73" t="s">
        <v>67</v>
      </c>
      <c r="E73" t="s">
        <v>115</v>
      </c>
      <c r="F73" t="s">
        <v>59</v>
      </c>
      <c r="G73" t="s">
        <v>125</v>
      </c>
      <c r="H73" t="s">
        <v>55</v>
      </c>
      <c r="I73" t="s">
        <v>130</v>
      </c>
      <c r="J73" t="s">
        <v>58</v>
      </c>
      <c r="K73" t="s">
        <v>57</v>
      </c>
      <c r="M73" s="11">
        <v>102.05</v>
      </c>
      <c r="N73" s="11">
        <v>9.2706503124180877</v>
      </c>
      <c r="P73" s="11">
        <v>102.05</v>
      </c>
      <c r="Q73" s="11">
        <v>9.2706503124180877</v>
      </c>
      <c r="R73" s="11">
        <f t="array" ref="R73">INDEX(Reformat[Toddler PT],MATCH(1,(Reformat[Zone]=B73)*(Reformat[Provider Type]=E73)*(Reformat[Provider Rating]=I73),0))</f>
        <v>27</v>
      </c>
      <c r="S73" s="11">
        <f t="shared" si="1"/>
        <v>135</v>
      </c>
    </row>
    <row r="74" spans="1:19" x14ac:dyDescent="0.25">
      <c r="A74" t="s">
        <v>51</v>
      </c>
      <c r="B74" t="s">
        <v>52</v>
      </c>
      <c r="D74" t="s">
        <v>67</v>
      </c>
      <c r="E74" t="s">
        <v>115</v>
      </c>
      <c r="F74" t="s">
        <v>60</v>
      </c>
      <c r="G74" t="s">
        <v>126</v>
      </c>
      <c r="H74" t="s">
        <v>55</v>
      </c>
      <c r="I74" t="s">
        <v>130</v>
      </c>
      <c r="J74" t="s">
        <v>56</v>
      </c>
      <c r="K74" t="s">
        <v>57</v>
      </c>
      <c r="M74" s="11">
        <v>111.30000000000001</v>
      </c>
      <c r="N74" s="11">
        <v>10.110959135444716</v>
      </c>
      <c r="P74" s="11">
        <v>111.30000000000001</v>
      </c>
      <c r="Q74" s="11">
        <v>10.110959135444716</v>
      </c>
      <c r="R74" s="11">
        <f t="array" ref="R74">INDEX(Reformat[Preschool FT],MATCH(1,(Reformat[Zone]=B74)*(Reformat[Provider Type]=E74)*(Reformat[Provider Rating]=I74),0))</f>
        <v>28</v>
      </c>
      <c r="S74" s="11">
        <f t="shared" si="1"/>
        <v>140</v>
      </c>
    </row>
    <row r="75" spans="1:19" x14ac:dyDescent="0.25">
      <c r="A75" t="s">
        <v>51</v>
      </c>
      <c r="B75" t="s">
        <v>52</v>
      </c>
      <c r="D75" t="s">
        <v>67</v>
      </c>
      <c r="E75" t="s">
        <v>115</v>
      </c>
      <c r="F75" t="s">
        <v>60</v>
      </c>
      <c r="G75" t="s">
        <v>127</v>
      </c>
      <c r="H75" t="s">
        <v>55</v>
      </c>
      <c r="I75" t="s">
        <v>130</v>
      </c>
      <c r="J75" t="s">
        <v>58</v>
      </c>
      <c r="K75" t="s">
        <v>57</v>
      </c>
      <c r="M75" s="11">
        <v>89</v>
      </c>
      <c r="N75" s="11">
        <v>8.0851335404724143</v>
      </c>
      <c r="P75" s="11">
        <v>89</v>
      </c>
      <c r="Q75" s="11">
        <v>8.0851335404724143</v>
      </c>
      <c r="R75" s="11">
        <f t="array" ref="R75">INDEX(Reformat[Preschool PT],MATCH(1,(Reformat[Zone]=B75)*(Reformat[Provider Type]=E75)*(Reformat[Provider Rating]=I75),0))</f>
        <v>22.8</v>
      </c>
      <c r="S75" s="11">
        <f t="shared" si="1"/>
        <v>114</v>
      </c>
    </row>
    <row r="76" spans="1:19" x14ac:dyDescent="0.25">
      <c r="A76" t="s">
        <v>51</v>
      </c>
      <c r="B76" t="s">
        <v>52</v>
      </c>
      <c r="D76" t="s">
        <v>67</v>
      </c>
      <c r="E76" t="s">
        <v>115</v>
      </c>
      <c r="F76" t="s">
        <v>61</v>
      </c>
      <c r="G76" t="s">
        <v>128</v>
      </c>
      <c r="H76" t="s">
        <v>55</v>
      </c>
      <c r="I76" t="s">
        <v>130</v>
      </c>
      <c r="J76" t="s">
        <v>56</v>
      </c>
      <c r="K76" t="s">
        <v>57</v>
      </c>
      <c r="M76" s="11">
        <v>97.65</v>
      </c>
      <c r="N76" s="11">
        <v>8.8709358452486651</v>
      </c>
      <c r="P76" s="11">
        <v>97.65</v>
      </c>
      <c r="Q76" s="11">
        <v>8.8709358452486651</v>
      </c>
      <c r="R76" s="11">
        <f t="array" ref="R76">INDEX(Reformat[School-age FT],MATCH(1,(Reformat[Zone]=B76)*(Reformat[Provider Type]=E76)*(Reformat[Provider Rating]=I76),0))</f>
        <v>24.8</v>
      </c>
      <c r="S76" s="11">
        <f t="shared" si="1"/>
        <v>124</v>
      </c>
    </row>
    <row r="77" spans="1:19" x14ac:dyDescent="0.25">
      <c r="A77" t="s">
        <v>51</v>
      </c>
      <c r="B77" t="s">
        <v>52</v>
      </c>
      <c r="D77" t="s">
        <v>67</v>
      </c>
      <c r="E77" t="s">
        <v>115</v>
      </c>
      <c r="F77" t="s">
        <v>61</v>
      </c>
      <c r="G77" t="s">
        <v>129</v>
      </c>
      <c r="H77" t="s">
        <v>55</v>
      </c>
      <c r="I77" t="s">
        <v>130</v>
      </c>
      <c r="J77" t="s">
        <v>58</v>
      </c>
      <c r="K77" t="s">
        <v>57</v>
      </c>
      <c r="M77" s="11">
        <v>77.699999999999989</v>
      </c>
      <c r="N77" s="11">
        <v>7.058594113423668</v>
      </c>
      <c r="P77" s="11">
        <v>77.699999999999989</v>
      </c>
      <c r="Q77" s="11">
        <v>7.058594113423668</v>
      </c>
      <c r="R77" s="11">
        <f t="array" ref="R77">INDEX(Reformat[School-age PT],MATCH(1,(Reformat[Zone]=B77)*(Reformat[Provider Type]=E77)*(Reformat[Provider Rating]=I77),0))</f>
        <v>20.6</v>
      </c>
      <c r="S77" s="11">
        <f t="shared" si="1"/>
        <v>103</v>
      </c>
    </row>
    <row r="78" spans="1:19" x14ac:dyDescent="0.25">
      <c r="A78" t="s">
        <v>51</v>
      </c>
      <c r="B78" t="s">
        <v>52</v>
      </c>
      <c r="D78" t="s">
        <v>67</v>
      </c>
      <c r="E78" t="s">
        <v>115</v>
      </c>
      <c r="F78" t="s">
        <v>54</v>
      </c>
      <c r="G78" t="s">
        <v>122</v>
      </c>
      <c r="H78" t="s">
        <v>62</v>
      </c>
      <c r="I78" t="s">
        <v>131</v>
      </c>
      <c r="J78" t="s">
        <v>56</v>
      </c>
      <c r="K78" t="s">
        <v>57</v>
      </c>
      <c r="M78" s="11">
        <v>136.25</v>
      </c>
      <c r="N78" s="11">
        <v>12.37752185268951</v>
      </c>
      <c r="P78" s="11">
        <v>136.25</v>
      </c>
      <c r="Q78" s="11">
        <v>12.37752185268951</v>
      </c>
      <c r="R78" s="11">
        <f t="array" ref="R78">INDEX(Reformat[Infant FT],MATCH(1,(Reformat[Zone]=B78)*(Reformat[Provider Type]=E78)*(Reformat[Provider Rating]=I78),0))</f>
        <v>35.49</v>
      </c>
      <c r="S78" s="11">
        <f t="shared" si="1"/>
        <v>177.45000000000002</v>
      </c>
    </row>
    <row r="79" spans="1:19" x14ac:dyDescent="0.25">
      <c r="A79" t="s">
        <v>51</v>
      </c>
      <c r="B79" t="s">
        <v>52</v>
      </c>
      <c r="D79" t="s">
        <v>67</v>
      </c>
      <c r="E79" t="s">
        <v>115</v>
      </c>
      <c r="F79" t="s">
        <v>54</v>
      </c>
      <c r="G79" t="s">
        <v>123</v>
      </c>
      <c r="H79" t="s">
        <v>62</v>
      </c>
      <c r="I79" t="s">
        <v>131</v>
      </c>
      <c r="J79" t="s">
        <v>58</v>
      </c>
      <c r="K79" t="s">
        <v>57</v>
      </c>
      <c r="M79" s="11">
        <v>120.45</v>
      </c>
      <c r="N79" s="11">
        <v>10.942183538762947</v>
      </c>
      <c r="P79" s="11">
        <v>120.45</v>
      </c>
      <c r="Q79" s="11">
        <v>10.942183538762947</v>
      </c>
      <c r="R79" s="11">
        <f t="array" ref="R79">INDEX(Reformat[Infant PT],MATCH(1,(Reformat[Zone]=B79)*(Reformat[Provider Type]=E79)*(Reformat[Provider Rating]=I79),0))</f>
        <v>31.5</v>
      </c>
      <c r="S79" s="11">
        <f t="shared" si="1"/>
        <v>157.5</v>
      </c>
    </row>
    <row r="80" spans="1:19" x14ac:dyDescent="0.25">
      <c r="A80" t="s">
        <v>51</v>
      </c>
      <c r="B80" t="s">
        <v>52</v>
      </c>
      <c r="D80" t="s">
        <v>67</v>
      </c>
      <c r="E80" t="s">
        <v>115</v>
      </c>
      <c r="F80" t="s">
        <v>59</v>
      </c>
      <c r="G80" t="s">
        <v>124</v>
      </c>
      <c r="H80" t="s">
        <v>62</v>
      </c>
      <c r="I80" t="s">
        <v>131</v>
      </c>
      <c r="J80" t="s">
        <v>56</v>
      </c>
      <c r="K80" t="s">
        <v>57</v>
      </c>
      <c r="M80" s="11">
        <v>130.29999999999998</v>
      </c>
      <c r="N80" s="11">
        <v>11.836998880039948</v>
      </c>
      <c r="P80" s="11">
        <v>130.29999999999998</v>
      </c>
      <c r="Q80" s="11">
        <v>11.836998880039948</v>
      </c>
      <c r="R80" s="11">
        <f t="array" ref="R80">INDEX(Reformat[Toddler FT],MATCH(1,(Reformat[Zone]=B80)*(Reformat[Provider Type]=E80)*(Reformat[Provider Rating]=I80),0))</f>
        <v>32.76</v>
      </c>
      <c r="S80" s="11">
        <f t="shared" si="1"/>
        <v>163.79999999999998</v>
      </c>
    </row>
    <row r="81" spans="1:19" x14ac:dyDescent="0.25">
      <c r="A81" t="s">
        <v>51</v>
      </c>
      <c r="B81" t="s">
        <v>52</v>
      </c>
      <c r="D81" t="s">
        <v>67</v>
      </c>
      <c r="E81" t="s">
        <v>115</v>
      </c>
      <c r="F81" t="s">
        <v>59</v>
      </c>
      <c r="G81" t="s">
        <v>125</v>
      </c>
      <c r="H81" t="s">
        <v>62</v>
      </c>
      <c r="I81" t="s">
        <v>131</v>
      </c>
      <c r="J81" t="s">
        <v>58</v>
      </c>
      <c r="K81" t="s">
        <v>57</v>
      </c>
      <c r="M81" s="11">
        <v>113.2</v>
      </c>
      <c r="N81" s="11">
        <v>10.283563109904238</v>
      </c>
      <c r="P81" s="11">
        <v>113.2</v>
      </c>
      <c r="Q81" s="11">
        <v>10.283563109904238</v>
      </c>
      <c r="R81" s="11">
        <f t="array" ref="R81">INDEX(Reformat[Toddler PT],MATCH(1,(Reformat[Zone]=B81)*(Reformat[Provider Type]=E81)*(Reformat[Provider Rating]=I81),0))</f>
        <v>28.35</v>
      </c>
      <c r="S81" s="11">
        <f t="shared" si="1"/>
        <v>141.75</v>
      </c>
    </row>
    <row r="82" spans="1:19" x14ac:dyDescent="0.25">
      <c r="A82" t="s">
        <v>51</v>
      </c>
      <c r="B82" t="s">
        <v>52</v>
      </c>
      <c r="D82" t="s">
        <v>67</v>
      </c>
      <c r="E82" t="s">
        <v>115</v>
      </c>
      <c r="F82" t="s">
        <v>60</v>
      </c>
      <c r="G82" t="s">
        <v>126</v>
      </c>
      <c r="H82" t="s">
        <v>62</v>
      </c>
      <c r="I82" t="s">
        <v>131</v>
      </c>
      <c r="J82" t="s">
        <v>56</v>
      </c>
      <c r="K82" t="s">
        <v>57</v>
      </c>
      <c r="M82" s="11">
        <v>121.89999999999999</v>
      </c>
      <c r="N82" s="11">
        <v>11.073907624534687</v>
      </c>
      <c r="P82" s="11">
        <v>121.89999999999999</v>
      </c>
      <c r="Q82" s="11">
        <v>11.073907624534687</v>
      </c>
      <c r="R82" s="11">
        <f t="array" ref="R82">INDEX(Reformat[Preschool FT],MATCH(1,(Reformat[Zone]=B82)*(Reformat[Provider Type]=E82)*(Reformat[Provider Rating]=I82),0))</f>
        <v>29.4</v>
      </c>
      <c r="S82" s="11">
        <f t="shared" si="1"/>
        <v>147</v>
      </c>
    </row>
    <row r="83" spans="1:19" x14ac:dyDescent="0.25">
      <c r="A83" t="s">
        <v>51</v>
      </c>
      <c r="B83" t="s">
        <v>52</v>
      </c>
      <c r="D83" t="s">
        <v>67</v>
      </c>
      <c r="E83" t="s">
        <v>115</v>
      </c>
      <c r="F83" t="s">
        <v>60</v>
      </c>
      <c r="G83" t="s">
        <v>127</v>
      </c>
      <c r="H83" t="s">
        <v>62</v>
      </c>
      <c r="I83" t="s">
        <v>131</v>
      </c>
      <c r="J83" t="s">
        <v>58</v>
      </c>
      <c r="K83" t="s">
        <v>57</v>
      </c>
      <c r="M83" s="11">
        <v>100.75</v>
      </c>
      <c r="N83" s="11">
        <v>9.1525528562089402</v>
      </c>
      <c r="P83" s="11">
        <v>100.75</v>
      </c>
      <c r="Q83" s="11">
        <v>9.1525528562089402</v>
      </c>
      <c r="R83" s="11">
        <f t="array" ref="R83">INDEX(Reformat[Preschool PT],MATCH(1,(Reformat[Zone]=B83)*(Reformat[Provider Type]=E83)*(Reformat[Provider Rating]=I83),0))</f>
        <v>23.94</v>
      </c>
      <c r="S83" s="11">
        <f t="shared" si="1"/>
        <v>119.7</v>
      </c>
    </row>
    <row r="84" spans="1:19" x14ac:dyDescent="0.25">
      <c r="A84" t="s">
        <v>51</v>
      </c>
      <c r="B84" t="s">
        <v>52</v>
      </c>
      <c r="D84" t="s">
        <v>67</v>
      </c>
      <c r="E84" t="s">
        <v>115</v>
      </c>
      <c r="F84" t="s">
        <v>61</v>
      </c>
      <c r="G84" t="s">
        <v>128</v>
      </c>
      <c r="H84" t="s">
        <v>62</v>
      </c>
      <c r="I84" t="s">
        <v>131</v>
      </c>
      <c r="J84" t="s">
        <v>56</v>
      </c>
      <c r="K84" t="s">
        <v>57</v>
      </c>
      <c r="M84" s="11">
        <v>109</v>
      </c>
      <c r="N84" s="11">
        <v>9.9020174821516083</v>
      </c>
      <c r="P84" s="11">
        <v>109</v>
      </c>
      <c r="Q84" s="11">
        <v>9.9020174821516083</v>
      </c>
      <c r="R84" s="11">
        <f t="array" ref="R84">INDEX(Reformat[School-age FT],MATCH(1,(Reformat[Zone]=B84)*(Reformat[Provider Type]=E84)*(Reformat[Provider Rating]=I84),0))</f>
        <v>26.04</v>
      </c>
      <c r="S84" s="11">
        <f t="shared" si="1"/>
        <v>130.19999999999999</v>
      </c>
    </row>
    <row r="85" spans="1:19" x14ac:dyDescent="0.25">
      <c r="A85" t="s">
        <v>51</v>
      </c>
      <c r="B85" t="s">
        <v>52</v>
      </c>
      <c r="D85" t="s">
        <v>67</v>
      </c>
      <c r="E85" t="s">
        <v>115</v>
      </c>
      <c r="F85" t="s">
        <v>61</v>
      </c>
      <c r="G85" t="s">
        <v>129</v>
      </c>
      <c r="H85" t="s">
        <v>62</v>
      </c>
      <c r="I85" t="s">
        <v>131</v>
      </c>
      <c r="J85" t="s">
        <v>58</v>
      </c>
      <c r="K85" t="s">
        <v>57</v>
      </c>
      <c r="M85" s="11">
        <v>89.85</v>
      </c>
      <c r="N85" s="11">
        <v>8.1623511079937785</v>
      </c>
      <c r="P85" s="11">
        <v>89.85</v>
      </c>
      <c r="Q85" s="11">
        <v>8.1623511079937785</v>
      </c>
      <c r="R85" s="11">
        <f t="array" ref="R85">INDEX(Reformat[School-age PT],MATCH(1,(Reformat[Zone]=B85)*(Reformat[Provider Type]=E85)*(Reformat[Provider Rating]=I85),0))</f>
        <v>21.63</v>
      </c>
      <c r="S85" s="11">
        <f t="shared" si="1"/>
        <v>108.14999999999999</v>
      </c>
    </row>
    <row r="86" spans="1:19" x14ac:dyDescent="0.25">
      <c r="A86" t="s">
        <v>51</v>
      </c>
      <c r="B86" t="s">
        <v>52</v>
      </c>
      <c r="D86" t="s">
        <v>67</v>
      </c>
      <c r="E86" t="s">
        <v>115</v>
      </c>
      <c r="F86" t="s">
        <v>54</v>
      </c>
      <c r="G86" t="s">
        <v>122</v>
      </c>
      <c r="H86" t="s">
        <v>63</v>
      </c>
      <c r="I86" t="s">
        <v>132</v>
      </c>
      <c r="J86" t="s">
        <v>56</v>
      </c>
      <c r="K86" t="s">
        <v>57</v>
      </c>
      <c r="M86" s="11">
        <v>151.4</v>
      </c>
      <c r="N86" s="11">
        <v>13.7538114385115</v>
      </c>
      <c r="P86" s="11">
        <v>151.4</v>
      </c>
      <c r="Q86" s="11">
        <v>13.7538114385115</v>
      </c>
      <c r="R86" s="11">
        <f t="array" ref="R86">INDEX(Reformat[Infant FT],MATCH(1,(Reformat[Zone]=B86)*(Reformat[Provider Type]=E86)*(Reformat[Provider Rating]=I86),0))</f>
        <v>36.200000000000003</v>
      </c>
      <c r="S86" s="11">
        <f t="shared" si="1"/>
        <v>181</v>
      </c>
    </row>
    <row r="87" spans="1:19" x14ac:dyDescent="0.25">
      <c r="A87" t="s">
        <v>51</v>
      </c>
      <c r="B87" t="s">
        <v>52</v>
      </c>
      <c r="D87" t="s">
        <v>67</v>
      </c>
      <c r="E87" t="s">
        <v>115</v>
      </c>
      <c r="F87" t="s">
        <v>54</v>
      </c>
      <c r="G87" t="s">
        <v>123</v>
      </c>
      <c r="H87" t="s">
        <v>63</v>
      </c>
      <c r="I87" t="s">
        <v>132</v>
      </c>
      <c r="J87" t="s">
        <v>58</v>
      </c>
      <c r="K87" t="s">
        <v>57</v>
      </c>
      <c r="M87" s="11">
        <v>133.85</v>
      </c>
      <c r="N87" s="11">
        <v>12.159495779688006</v>
      </c>
      <c r="P87" s="11">
        <v>133.85</v>
      </c>
      <c r="Q87" s="11">
        <v>12.159495779688006</v>
      </c>
      <c r="R87" s="11">
        <f t="array" ref="R87">INDEX(Reformat[Infant PT],MATCH(1,(Reformat[Zone]=B87)*(Reformat[Provider Type]=E87)*(Reformat[Provider Rating]=I87),0))</f>
        <v>32.4</v>
      </c>
      <c r="S87" s="11">
        <f t="shared" si="1"/>
        <v>162</v>
      </c>
    </row>
    <row r="88" spans="1:19" x14ac:dyDescent="0.25">
      <c r="A88" t="s">
        <v>51</v>
      </c>
      <c r="B88" t="s">
        <v>52</v>
      </c>
      <c r="D88" t="s">
        <v>67</v>
      </c>
      <c r="E88" t="s">
        <v>115</v>
      </c>
      <c r="F88" t="s">
        <v>59</v>
      </c>
      <c r="G88" t="s">
        <v>124</v>
      </c>
      <c r="H88" t="s">
        <v>63</v>
      </c>
      <c r="I88" t="s">
        <v>132</v>
      </c>
      <c r="J88" t="s">
        <v>56</v>
      </c>
      <c r="K88" t="s">
        <v>57</v>
      </c>
      <c r="M88" s="11">
        <v>144.80000000000001</v>
      </c>
      <c r="N88" s="11">
        <v>13.154239737757365</v>
      </c>
      <c r="P88" s="11">
        <v>144.80000000000001</v>
      </c>
      <c r="Q88" s="11">
        <v>13.154239737757365</v>
      </c>
      <c r="R88" s="11">
        <f t="array" ref="R88">INDEX(Reformat[Toddler FT],MATCH(1,(Reformat[Zone]=B88)*(Reformat[Provider Type]=E88)*(Reformat[Provider Rating]=I88),0))</f>
        <v>33.42</v>
      </c>
      <c r="S88" s="11">
        <f t="shared" si="1"/>
        <v>167.10000000000002</v>
      </c>
    </row>
    <row r="89" spans="1:19" x14ac:dyDescent="0.25">
      <c r="A89" t="s">
        <v>51</v>
      </c>
      <c r="B89" t="s">
        <v>52</v>
      </c>
      <c r="D89" t="s">
        <v>67</v>
      </c>
      <c r="E89" t="s">
        <v>115</v>
      </c>
      <c r="F89" t="s">
        <v>59</v>
      </c>
      <c r="G89" t="s">
        <v>125</v>
      </c>
      <c r="H89" t="s">
        <v>63</v>
      </c>
      <c r="I89" t="s">
        <v>132</v>
      </c>
      <c r="J89" t="s">
        <v>58</v>
      </c>
      <c r="K89" t="s">
        <v>57</v>
      </c>
      <c r="M89" s="11">
        <v>125.75</v>
      </c>
      <c r="N89" s="11">
        <v>11.423657783307933</v>
      </c>
      <c r="P89" s="11">
        <v>125.75</v>
      </c>
      <c r="Q89" s="11">
        <v>11.423657783307933</v>
      </c>
      <c r="R89" s="11">
        <f t="array" ref="R89">INDEX(Reformat[Toddler PT],MATCH(1,(Reformat[Zone]=B89)*(Reformat[Provider Type]=E89)*(Reformat[Provider Rating]=I89),0))</f>
        <v>29.16</v>
      </c>
      <c r="S89" s="11">
        <f t="shared" si="1"/>
        <v>145.80000000000001</v>
      </c>
    </row>
    <row r="90" spans="1:19" x14ac:dyDescent="0.25">
      <c r="A90" t="s">
        <v>51</v>
      </c>
      <c r="B90" t="s">
        <v>52</v>
      </c>
      <c r="D90" t="s">
        <v>67</v>
      </c>
      <c r="E90" t="s">
        <v>115</v>
      </c>
      <c r="F90" t="s">
        <v>60</v>
      </c>
      <c r="G90" t="s">
        <v>126</v>
      </c>
      <c r="H90" t="s">
        <v>63</v>
      </c>
      <c r="I90" t="s">
        <v>132</v>
      </c>
      <c r="J90" t="s">
        <v>56</v>
      </c>
      <c r="K90" t="s">
        <v>57</v>
      </c>
      <c r="M90" s="11">
        <v>135.44999999999999</v>
      </c>
      <c r="N90" s="11">
        <v>12.304846495022341</v>
      </c>
      <c r="P90" s="11">
        <v>135.44999999999999</v>
      </c>
      <c r="Q90" s="11">
        <v>12.304846495022341</v>
      </c>
      <c r="R90" s="11">
        <f t="array" ref="R90">INDEX(Reformat[Preschool FT],MATCH(1,(Reformat[Zone]=B90)*(Reformat[Provider Type]=E90)*(Reformat[Provider Rating]=I90),0))</f>
        <v>29.99</v>
      </c>
      <c r="S90" s="11">
        <f t="shared" si="1"/>
        <v>149.94999999999999</v>
      </c>
    </row>
    <row r="91" spans="1:19" x14ac:dyDescent="0.25">
      <c r="A91" t="s">
        <v>51</v>
      </c>
      <c r="B91" t="s">
        <v>52</v>
      </c>
      <c r="D91" t="s">
        <v>67</v>
      </c>
      <c r="E91" t="s">
        <v>115</v>
      </c>
      <c r="F91" t="s">
        <v>60</v>
      </c>
      <c r="G91" t="s">
        <v>127</v>
      </c>
      <c r="H91" t="s">
        <v>63</v>
      </c>
      <c r="I91" t="s">
        <v>132</v>
      </c>
      <c r="J91" t="s">
        <v>58</v>
      </c>
      <c r="K91" t="s">
        <v>57</v>
      </c>
      <c r="M91" s="11">
        <v>111.95</v>
      </c>
      <c r="N91" s="11">
        <v>10.170007863549289</v>
      </c>
      <c r="P91" s="11">
        <v>111.95</v>
      </c>
      <c r="Q91" s="11">
        <v>10.170007863549289</v>
      </c>
      <c r="R91" s="11">
        <f t="array" ref="R91">INDEX(Reformat[Preschool PT],MATCH(1,(Reformat[Zone]=B91)*(Reformat[Provider Type]=E91)*(Reformat[Provider Rating]=I91),0))</f>
        <v>24.66</v>
      </c>
      <c r="S91" s="11">
        <f t="shared" si="1"/>
        <v>123.3</v>
      </c>
    </row>
    <row r="92" spans="1:19" x14ac:dyDescent="0.25">
      <c r="A92" t="s">
        <v>51</v>
      </c>
      <c r="B92" t="s">
        <v>52</v>
      </c>
      <c r="D92" t="s">
        <v>67</v>
      </c>
      <c r="E92" t="s">
        <v>115</v>
      </c>
      <c r="F92" t="s">
        <v>61</v>
      </c>
      <c r="G92" t="s">
        <v>128</v>
      </c>
      <c r="H92" t="s">
        <v>63</v>
      </c>
      <c r="I92" t="s">
        <v>132</v>
      </c>
      <c r="J92" t="s">
        <v>56</v>
      </c>
      <c r="K92" t="s">
        <v>57</v>
      </c>
      <c r="M92" s="11">
        <v>121.1</v>
      </c>
      <c r="N92" s="11">
        <v>11.00123226686752</v>
      </c>
      <c r="P92" s="11">
        <v>121.1</v>
      </c>
      <c r="Q92" s="11">
        <v>11.00123226686752</v>
      </c>
      <c r="R92" s="11">
        <f t="array" ref="R92">INDEX(Reformat[School-age FT],MATCH(1,(Reformat[Zone]=B92)*(Reformat[Provider Type]=E92)*(Reformat[Provider Rating]=I92),0))</f>
        <v>26.64</v>
      </c>
      <c r="S92" s="11">
        <f t="shared" si="1"/>
        <v>133.19999999999999</v>
      </c>
    </row>
    <row r="93" spans="1:19" x14ac:dyDescent="0.25">
      <c r="A93" t="s">
        <v>51</v>
      </c>
      <c r="B93" t="s">
        <v>52</v>
      </c>
      <c r="D93" t="s">
        <v>67</v>
      </c>
      <c r="E93" t="s">
        <v>115</v>
      </c>
      <c r="F93" t="s">
        <v>61</v>
      </c>
      <c r="G93" t="s">
        <v>129</v>
      </c>
      <c r="H93" t="s">
        <v>63</v>
      </c>
      <c r="I93" t="s">
        <v>132</v>
      </c>
      <c r="J93" t="s">
        <v>58</v>
      </c>
      <c r="K93" t="s">
        <v>57</v>
      </c>
      <c r="M93" s="11">
        <v>99.85</v>
      </c>
      <c r="N93" s="11">
        <v>9.0707930788333755</v>
      </c>
      <c r="P93" s="11">
        <v>99.85</v>
      </c>
      <c r="Q93" s="11">
        <v>9.0707930788333755</v>
      </c>
      <c r="R93" s="11">
        <f t="array" ref="R93">INDEX(Reformat[School-age PT],MATCH(1,(Reformat[Zone]=B93)*(Reformat[Provider Type]=E93)*(Reformat[Provider Rating]=I93),0))</f>
        <v>22.5</v>
      </c>
      <c r="S93" s="11">
        <f t="shared" si="1"/>
        <v>112.5</v>
      </c>
    </row>
    <row r="94" spans="1:19" x14ac:dyDescent="0.25">
      <c r="A94" t="s">
        <v>51</v>
      </c>
      <c r="B94" t="s">
        <v>52</v>
      </c>
      <c r="D94" t="s">
        <v>67</v>
      </c>
      <c r="E94" t="s">
        <v>115</v>
      </c>
      <c r="F94" t="s">
        <v>54</v>
      </c>
      <c r="G94" t="s">
        <v>122</v>
      </c>
      <c r="H94" t="s">
        <v>64</v>
      </c>
      <c r="I94" t="s">
        <v>133</v>
      </c>
      <c r="J94" t="s">
        <v>56</v>
      </c>
      <c r="K94" t="s">
        <v>57</v>
      </c>
      <c r="M94" s="11">
        <v>168.2</v>
      </c>
      <c r="N94" s="11">
        <v>15.279993949522021</v>
      </c>
      <c r="P94" s="11">
        <v>168.2</v>
      </c>
      <c r="Q94" s="11">
        <v>15.279993949522021</v>
      </c>
      <c r="R94" s="11">
        <f t="array" ref="R94">INDEX(Reformat[Infant FT],MATCH(1,(Reformat[Zone]=B94)*(Reformat[Provider Type]=E94)*(Reformat[Provider Rating]=I94),0))</f>
        <v>40.200000000000003</v>
      </c>
      <c r="S94" s="11">
        <f t="shared" si="1"/>
        <v>201</v>
      </c>
    </row>
    <row r="95" spans="1:19" x14ac:dyDescent="0.25">
      <c r="A95" t="s">
        <v>51</v>
      </c>
      <c r="B95" t="s">
        <v>52</v>
      </c>
      <c r="D95" t="s">
        <v>67</v>
      </c>
      <c r="E95" t="s">
        <v>115</v>
      </c>
      <c r="F95" t="s">
        <v>54</v>
      </c>
      <c r="G95" t="s">
        <v>123</v>
      </c>
      <c r="H95" t="s">
        <v>64</v>
      </c>
      <c r="I95" t="s">
        <v>133</v>
      </c>
      <c r="J95" t="s">
        <v>58</v>
      </c>
      <c r="K95" t="s">
        <v>57</v>
      </c>
      <c r="M95" s="11">
        <v>148.69999999999999</v>
      </c>
      <c r="N95" s="11">
        <v>13.508532106384807</v>
      </c>
      <c r="P95" s="11">
        <v>148.69999999999999</v>
      </c>
      <c r="Q95" s="11">
        <v>13.508532106384807</v>
      </c>
      <c r="R95" s="11">
        <f t="array" ref="R95">INDEX(Reformat[Infant PT],MATCH(1,(Reformat[Zone]=B95)*(Reformat[Provider Type]=E95)*(Reformat[Provider Rating]=I95),0))</f>
        <v>36</v>
      </c>
      <c r="S95" s="11">
        <f t="shared" si="1"/>
        <v>180</v>
      </c>
    </row>
    <row r="96" spans="1:19" x14ac:dyDescent="0.25">
      <c r="A96" t="s">
        <v>51</v>
      </c>
      <c r="B96" t="s">
        <v>52</v>
      </c>
      <c r="D96" t="s">
        <v>67</v>
      </c>
      <c r="E96" t="s">
        <v>115</v>
      </c>
      <c r="F96" t="s">
        <v>59</v>
      </c>
      <c r="G96" t="s">
        <v>124</v>
      </c>
      <c r="H96" t="s">
        <v>64</v>
      </c>
      <c r="I96" t="s">
        <v>133</v>
      </c>
      <c r="J96" t="s">
        <v>56</v>
      </c>
      <c r="K96" t="s">
        <v>57</v>
      </c>
      <c r="M96" s="11">
        <v>160.85000000000002</v>
      </c>
      <c r="N96" s="11">
        <v>14.61228910095492</v>
      </c>
      <c r="P96" s="11">
        <v>160.85000000000002</v>
      </c>
      <c r="Q96" s="11">
        <v>14.61228910095492</v>
      </c>
      <c r="R96" s="11">
        <f t="array" ref="R96">INDEX(Reformat[Toddler FT],MATCH(1,(Reformat[Zone]=B96)*(Reformat[Provider Type]=E96)*(Reformat[Provider Rating]=I96),0))</f>
        <v>36.799999999999997</v>
      </c>
      <c r="S96" s="11">
        <f t="shared" si="1"/>
        <v>184</v>
      </c>
    </row>
    <row r="97" spans="1:19" x14ac:dyDescent="0.25">
      <c r="A97" t="s">
        <v>51</v>
      </c>
      <c r="B97" t="s">
        <v>52</v>
      </c>
      <c r="D97" t="s">
        <v>67</v>
      </c>
      <c r="E97" t="s">
        <v>115</v>
      </c>
      <c r="F97" t="s">
        <v>59</v>
      </c>
      <c r="G97" t="s">
        <v>125</v>
      </c>
      <c r="H97" t="s">
        <v>64</v>
      </c>
      <c r="I97" t="s">
        <v>133</v>
      </c>
      <c r="J97" t="s">
        <v>58</v>
      </c>
      <c r="K97" t="s">
        <v>57</v>
      </c>
      <c r="M97" s="11">
        <v>139.70000000000002</v>
      </c>
      <c r="N97" s="11">
        <v>12.690934332629173</v>
      </c>
      <c r="P97" s="11">
        <v>139.70000000000002</v>
      </c>
      <c r="Q97" s="11">
        <v>12.690934332629173</v>
      </c>
      <c r="R97" s="11">
        <f t="array" ref="R97">INDEX(Reformat[Toddler PT],MATCH(1,(Reformat[Zone]=B97)*(Reformat[Provider Type]=E97)*(Reformat[Provider Rating]=I97),0))</f>
        <v>32.4</v>
      </c>
      <c r="S97" s="11">
        <f t="shared" si="1"/>
        <v>162</v>
      </c>
    </row>
    <row r="98" spans="1:19" x14ac:dyDescent="0.25">
      <c r="A98" t="s">
        <v>51</v>
      </c>
      <c r="B98" t="s">
        <v>52</v>
      </c>
      <c r="D98" t="s">
        <v>67</v>
      </c>
      <c r="E98" t="s">
        <v>115</v>
      </c>
      <c r="F98" t="s">
        <v>60</v>
      </c>
      <c r="G98" t="s">
        <v>126</v>
      </c>
      <c r="H98" t="s">
        <v>64</v>
      </c>
      <c r="I98" t="s">
        <v>133</v>
      </c>
      <c r="J98" t="s">
        <v>56</v>
      </c>
      <c r="K98" t="s">
        <v>57</v>
      </c>
      <c r="M98" s="11">
        <v>150.44999999999999</v>
      </c>
      <c r="N98" s="11">
        <v>13.667509451281736</v>
      </c>
      <c r="P98" s="11">
        <v>150.44999999999999</v>
      </c>
      <c r="Q98" s="11">
        <v>13.667509451281736</v>
      </c>
      <c r="R98" s="11">
        <f t="array" ref="R98">INDEX(Reformat[Preschool FT],MATCH(1,(Reformat[Zone]=B98)*(Reformat[Provider Type]=E98)*(Reformat[Provider Rating]=I98),0))</f>
        <v>33</v>
      </c>
      <c r="S98" s="11">
        <f t="shared" si="1"/>
        <v>165</v>
      </c>
    </row>
    <row r="99" spans="1:19" x14ac:dyDescent="0.25">
      <c r="A99" t="s">
        <v>51</v>
      </c>
      <c r="B99" t="s">
        <v>52</v>
      </c>
      <c r="D99" t="s">
        <v>67</v>
      </c>
      <c r="E99" t="s">
        <v>115</v>
      </c>
      <c r="F99" t="s">
        <v>60</v>
      </c>
      <c r="G99" t="s">
        <v>127</v>
      </c>
      <c r="H99" t="s">
        <v>64</v>
      </c>
      <c r="I99" t="s">
        <v>133</v>
      </c>
      <c r="J99" t="s">
        <v>58</v>
      </c>
      <c r="K99" t="s">
        <v>57</v>
      </c>
      <c r="M99" s="11">
        <v>124.35000000000001</v>
      </c>
      <c r="N99" s="11">
        <v>11.29647590739039</v>
      </c>
      <c r="P99" s="11">
        <v>124.35000000000001</v>
      </c>
      <c r="Q99" s="11">
        <v>11.29647590739039</v>
      </c>
      <c r="R99" s="11">
        <f t="array" ref="R99">INDEX(Reformat[Preschool PT],MATCH(1,(Reformat[Zone]=B99)*(Reformat[Provider Type]=E99)*(Reformat[Provider Rating]=I99),0))</f>
        <v>27.4</v>
      </c>
      <c r="S99" s="11">
        <f t="shared" si="1"/>
        <v>137</v>
      </c>
    </row>
    <row r="100" spans="1:19" x14ac:dyDescent="0.25">
      <c r="A100" t="s">
        <v>51</v>
      </c>
      <c r="B100" t="s">
        <v>52</v>
      </c>
      <c r="D100" t="s">
        <v>67</v>
      </c>
      <c r="E100" t="s">
        <v>115</v>
      </c>
      <c r="F100" t="s">
        <v>61</v>
      </c>
      <c r="G100" t="s">
        <v>128</v>
      </c>
      <c r="H100" t="s">
        <v>64</v>
      </c>
      <c r="I100" t="s">
        <v>133</v>
      </c>
      <c r="J100" t="s">
        <v>56</v>
      </c>
      <c r="K100" t="s">
        <v>57</v>
      </c>
      <c r="M100" s="11">
        <v>134.55000000000001</v>
      </c>
      <c r="N100" s="11">
        <v>12.22308671764678</v>
      </c>
      <c r="P100" s="11">
        <v>134.55000000000001</v>
      </c>
      <c r="Q100" s="11">
        <v>12.22308671764678</v>
      </c>
      <c r="R100" s="11">
        <f t="array" ref="R100">INDEX(Reformat[School-age FT],MATCH(1,(Reformat[Zone]=B100)*(Reformat[Provider Type]=E100)*(Reformat[Provider Rating]=I100),0))</f>
        <v>29.6</v>
      </c>
      <c r="S100" s="11">
        <f t="shared" si="1"/>
        <v>148</v>
      </c>
    </row>
    <row r="101" spans="1:19" x14ac:dyDescent="0.25">
      <c r="A101" t="s">
        <v>51</v>
      </c>
      <c r="B101" t="s">
        <v>52</v>
      </c>
      <c r="D101" t="s">
        <v>67</v>
      </c>
      <c r="E101" t="s">
        <v>115</v>
      </c>
      <c r="F101" t="s">
        <v>61</v>
      </c>
      <c r="G101" t="s">
        <v>129</v>
      </c>
      <c r="H101" t="s">
        <v>64</v>
      </c>
      <c r="I101" t="s">
        <v>133</v>
      </c>
      <c r="J101" t="s">
        <v>58</v>
      </c>
      <c r="K101" t="s">
        <v>57</v>
      </c>
      <c r="M101" s="11">
        <v>110.9</v>
      </c>
      <c r="N101" s="11">
        <v>10.074621456611132</v>
      </c>
      <c r="P101" s="11">
        <v>110.9</v>
      </c>
      <c r="Q101" s="11">
        <v>10.074621456611132</v>
      </c>
      <c r="R101" s="11">
        <f t="array" ref="R101">INDEX(Reformat[School-age PT],MATCH(1,(Reformat[Zone]=B101)*(Reformat[Provider Type]=E101)*(Reformat[Provider Rating]=I101),0))</f>
        <v>25</v>
      </c>
      <c r="S101" s="11">
        <f t="shared" si="1"/>
        <v>125</v>
      </c>
    </row>
    <row r="102" spans="1:19" x14ac:dyDescent="0.25">
      <c r="A102" t="s">
        <v>51</v>
      </c>
      <c r="B102" t="s">
        <v>52</v>
      </c>
      <c r="D102" t="s">
        <v>67</v>
      </c>
      <c r="E102" t="s">
        <v>115</v>
      </c>
      <c r="F102" t="s">
        <v>60</v>
      </c>
      <c r="G102" t="s">
        <v>126</v>
      </c>
      <c r="H102" t="s">
        <v>65</v>
      </c>
      <c r="I102" t="s">
        <v>134</v>
      </c>
      <c r="J102" t="s">
        <v>56</v>
      </c>
      <c r="K102" t="s">
        <v>57</v>
      </c>
      <c r="M102" s="11">
        <v>116.89999999999999</v>
      </c>
      <c r="N102" s="11">
        <v>10.619686639114889</v>
      </c>
      <c r="P102" s="11">
        <v>116.89999999999999</v>
      </c>
      <c r="Q102" s="11">
        <v>10.619686639114889</v>
      </c>
      <c r="R102" s="11">
        <f t="array" ref="R102">INDEX(Reformat[Preschool FT],MATCH(1,(Reformat[Zone]=B102)*(Reformat[Provider Type]=E102)*(Reformat[Provider Rating]=I102),0))</f>
        <v>29.4</v>
      </c>
      <c r="S102" s="11">
        <f t="shared" si="1"/>
        <v>147</v>
      </c>
    </row>
    <row r="103" spans="1:19" x14ac:dyDescent="0.25">
      <c r="A103" t="s">
        <v>51</v>
      </c>
      <c r="B103" t="s">
        <v>52</v>
      </c>
      <c r="D103" t="s">
        <v>67</v>
      </c>
      <c r="E103" t="s">
        <v>115</v>
      </c>
      <c r="F103" t="s">
        <v>60</v>
      </c>
      <c r="G103" t="s">
        <v>127</v>
      </c>
      <c r="H103" t="s">
        <v>65</v>
      </c>
      <c r="I103" t="s">
        <v>134</v>
      </c>
      <c r="J103" t="s">
        <v>58</v>
      </c>
      <c r="K103" t="s">
        <v>57</v>
      </c>
      <c r="M103" s="11">
        <v>93.45</v>
      </c>
      <c r="N103" s="11">
        <v>8.4893902174960338</v>
      </c>
      <c r="P103" s="11">
        <v>93.45</v>
      </c>
      <c r="Q103" s="11">
        <v>8.4893902174960338</v>
      </c>
      <c r="R103" s="11">
        <f t="array" ref="R103">INDEX(Reformat[Preschool PT],MATCH(1,(Reformat[Zone]=B103)*(Reformat[Provider Type]=E103)*(Reformat[Provider Rating]=I103),0))</f>
        <v>23.94</v>
      </c>
      <c r="S103" s="11">
        <f t="shared" si="1"/>
        <v>119.7</v>
      </c>
    </row>
    <row r="104" spans="1:19" x14ac:dyDescent="0.25">
      <c r="A104" t="s">
        <v>51</v>
      </c>
      <c r="B104" t="s">
        <v>52</v>
      </c>
      <c r="D104" t="s">
        <v>68</v>
      </c>
      <c r="E104" t="s">
        <v>68</v>
      </c>
      <c r="F104" t="s">
        <v>54</v>
      </c>
      <c r="G104" t="s">
        <v>122</v>
      </c>
      <c r="H104" t="s">
        <v>69</v>
      </c>
      <c r="I104" t="s">
        <v>69</v>
      </c>
      <c r="J104" t="s">
        <v>56</v>
      </c>
      <c r="K104" t="s">
        <v>57</v>
      </c>
      <c r="M104" s="11">
        <v>93.05</v>
      </c>
      <c r="N104" s="11">
        <v>8.4530525386624493</v>
      </c>
      <c r="P104" s="11">
        <v>93.05</v>
      </c>
      <c r="Q104" s="11">
        <v>8.4530525386624493</v>
      </c>
      <c r="R104" s="11">
        <f t="array" ref="R104">INDEX(Reformat[Infant FT],MATCH(1,(Reformat[Zone]=B104)*(Reformat[Provider Type]=E104)*(Reformat[Provider Rating]=I104),0))</f>
        <v>18.61</v>
      </c>
      <c r="S104" s="11">
        <f t="shared" si="1"/>
        <v>93.05</v>
      </c>
    </row>
    <row r="105" spans="1:19" x14ac:dyDescent="0.25">
      <c r="A105" t="s">
        <v>51</v>
      </c>
      <c r="B105" t="s">
        <v>52</v>
      </c>
      <c r="D105" t="s">
        <v>68</v>
      </c>
      <c r="E105" t="s">
        <v>68</v>
      </c>
      <c r="F105" t="s">
        <v>54</v>
      </c>
      <c r="G105" t="s">
        <v>123</v>
      </c>
      <c r="H105" t="s">
        <v>69</v>
      </c>
      <c r="I105" t="s">
        <v>69</v>
      </c>
      <c r="J105" t="s">
        <v>58</v>
      </c>
      <c r="K105" t="s">
        <v>57</v>
      </c>
      <c r="M105" s="11">
        <v>75.95</v>
      </c>
      <c r="N105" s="11">
        <v>6.89961676852674</v>
      </c>
      <c r="P105" s="11">
        <v>75.95</v>
      </c>
      <c r="Q105" s="11">
        <v>6.89961676852674</v>
      </c>
      <c r="R105" s="11">
        <f t="array" ref="R105">INDEX(Reformat[Infant PT],MATCH(1,(Reformat[Zone]=B105)*(Reformat[Provider Type]=E105)*(Reformat[Provider Rating]=I105),0))</f>
        <v>15.19</v>
      </c>
      <c r="S105" s="11">
        <f t="shared" si="1"/>
        <v>75.95</v>
      </c>
    </row>
    <row r="106" spans="1:19" x14ac:dyDescent="0.25">
      <c r="A106" t="s">
        <v>51</v>
      </c>
      <c r="B106" t="s">
        <v>52</v>
      </c>
      <c r="D106" t="s">
        <v>68</v>
      </c>
      <c r="E106" t="s">
        <v>68</v>
      </c>
      <c r="F106" t="s">
        <v>59</v>
      </c>
      <c r="G106" t="s">
        <v>124</v>
      </c>
      <c r="H106" t="s">
        <v>69</v>
      </c>
      <c r="I106" t="s">
        <v>69</v>
      </c>
      <c r="J106" t="s">
        <v>56</v>
      </c>
      <c r="K106" t="s">
        <v>57</v>
      </c>
      <c r="M106" s="11">
        <v>89.65</v>
      </c>
      <c r="N106" s="11">
        <v>8.1441822685769871</v>
      </c>
      <c r="P106" s="11">
        <v>89.65</v>
      </c>
      <c r="Q106" s="11">
        <v>8.1441822685769871</v>
      </c>
      <c r="R106" s="11">
        <f t="array" ref="R106">INDEX(Reformat[Toddler FT],MATCH(1,(Reformat[Zone]=B106)*(Reformat[Provider Type]=E106)*(Reformat[Provider Rating]=I106),0))</f>
        <v>17.93</v>
      </c>
      <c r="S106" s="11">
        <f t="shared" si="1"/>
        <v>89.65</v>
      </c>
    </row>
    <row r="107" spans="1:19" x14ac:dyDescent="0.25">
      <c r="A107" t="s">
        <v>51</v>
      </c>
      <c r="B107" t="s">
        <v>52</v>
      </c>
      <c r="D107" t="s">
        <v>68</v>
      </c>
      <c r="E107" t="s">
        <v>68</v>
      </c>
      <c r="F107" t="s">
        <v>59</v>
      </c>
      <c r="G107" t="s">
        <v>125</v>
      </c>
      <c r="H107" t="s">
        <v>69</v>
      </c>
      <c r="I107" t="s">
        <v>69</v>
      </c>
      <c r="J107" t="s">
        <v>58</v>
      </c>
      <c r="K107" t="s">
        <v>57</v>
      </c>
      <c r="M107" s="11">
        <v>72.300000000000011</v>
      </c>
      <c r="N107" s="11">
        <v>6.5680354491702877</v>
      </c>
      <c r="P107" s="11">
        <v>72.300000000000011</v>
      </c>
      <c r="Q107" s="11">
        <v>6.5680354491702877</v>
      </c>
      <c r="R107" s="11">
        <f t="array" ref="R107">INDEX(Reformat[Toddler PT],MATCH(1,(Reformat[Zone]=B107)*(Reformat[Provider Type]=E107)*(Reformat[Provider Rating]=I107),0))</f>
        <v>14.46</v>
      </c>
      <c r="S107" s="11">
        <f t="shared" si="1"/>
        <v>72.300000000000011</v>
      </c>
    </row>
    <row r="108" spans="1:19" x14ac:dyDescent="0.25">
      <c r="A108" t="s">
        <v>51</v>
      </c>
      <c r="B108" t="s">
        <v>52</v>
      </c>
      <c r="D108" t="s">
        <v>68</v>
      </c>
      <c r="E108" t="s">
        <v>68</v>
      </c>
      <c r="F108" t="s">
        <v>60</v>
      </c>
      <c r="G108" t="s">
        <v>126</v>
      </c>
      <c r="H108" t="s">
        <v>69</v>
      </c>
      <c r="I108" t="s">
        <v>69</v>
      </c>
      <c r="J108" t="s">
        <v>56</v>
      </c>
      <c r="K108" t="s">
        <v>57</v>
      </c>
      <c r="M108" s="11">
        <v>69.2</v>
      </c>
      <c r="N108" s="11">
        <v>6.2864184382100117</v>
      </c>
      <c r="P108" s="11">
        <v>69.2</v>
      </c>
      <c r="Q108" s="11">
        <v>6.2864184382100117</v>
      </c>
      <c r="R108" s="11">
        <f t="array" ref="R108">INDEX(Reformat[Preschool FT],MATCH(1,(Reformat[Zone]=B108)*(Reformat[Provider Type]=E108)*(Reformat[Provider Rating]=I108),0))</f>
        <v>13.84</v>
      </c>
      <c r="S108" s="11">
        <f t="shared" si="1"/>
        <v>69.2</v>
      </c>
    </row>
    <row r="109" spans="1:19" x14ac:dyDescent="0.25">
      <c r="A109" t="s">
        <v>51</v>
      </c>
      <c r="B109" t="s">
        <v>52</v>
      </c>
      <c r="D109" t="s">
        <v>68</v>
      </c>
      <c r="E109" t="s">
        <v>68</v>
      </c>
      <c r="F109" t="s">
        <v>60</v>
      </c>
      <c r="G109" t="s">
        <v>127</v>
      </c>
      <c r="H109" t="s">
        <v>69</v>
      </c>
      <c r="I109" t="s">
        <v>69</v>
      </c>
      <c r="J109" t="s">
        <v>58</v>
      </c>
      <c r="K109" t="s">
        <v>57</v>
      </c>
      <c r="M109" s="11">
        <v>60.949999999999996</v>
      </c>
      <c r="N109" s="11">
        <v>5.5369538122673436</v>
      </c>
      <c r="P109" s="11">
        <v>60.949999999999996</v>
      </c>
      <c r="Q109" s="11">
        <v>5.5369538122673436</v>
      </c>
      <c r="R109" s="11">
        <f t="array" ref="R109">INDEX(Reformat[Preschool PT],MATCH(1,(Reformat[Zone]=B109)*(Reformat[Provider Type]=E109)*(Reformat[Provider Rating]=I109),0))</f>
        <v>12.19</v>
      </c>
      <c r="S109" s="11">
        <f t="shared" si="1"/>
        <v>60.949999999999996</v>
      </c>
    </row>
    <row r="110" spans="1:19" x14ac:dyDescent="0.25">
      <c r="A110" t="s">
        <v>51</v>
      </c>
      <c r="B110" t="s">
        <v>52</v>
      </c>
      <c r="D110" t="s">
        <v>68</v>
      </c>
      <c r="E110" t="s">
        <v>68</v>
      </c>
      <c r="F110" t="s">
        <v>61</v>
      </c>
      <c r="G110" t="s">
        <v>128</v>
      </c>
      <c r="H110" t="s">
        <v>69</v>
      </c>
      <c r="I110" t="s">
        <v>69</v>
      </c>
      <c r="J110" t="s">
        <v>56</v>
      </c>
      <c r="K110" t="s">
        <v>57</v>
      </c>
      <c r="M110" s="11">
        <v>69.2</v>
      </c>
      <c r="N110" s="11">
        <v>6.2864184382100117</v>
      </c>
      <c r="P110" s="11">
        <v>69.2</v>
      </c>
      <c r="Q110" s="11">
        <v>6.2864184382100117</v>
      </c>
      <c r="R110" s="11">
        <f t="array" ref="R110">INDEX(Reformat[School-age FT],MATCH(1,(Reformat[Zone]=B110)*(Reformat[Provider Type]=E110)*(Reformat[Provider Rating]=I110),0))</f>
        <v>13.84</v>
      </c>
      <c r="S110" s="11">
        <f t="shared" si="1"/>
        <v>69.2</v>
      </c>
    </row>
    <row r="111" spans="1:19" x14ac:dyDescent="0.25">
      <c r="A111" t="s">
        <v>51</v>
      </c>
      <c r="B111" t="s">
        <v>52</v>
      </c>
      <c r="D111" t="s">
        <v>68</v>
      </c>
      <c r="E111" t="s">
        <v>68</v>
      </c>
      <c r="F111" t="s">
        <v>61</v>
      </c>
      <c r="G111" t="s">
        <v>129</v>
      </c>
      <c r="H111" t="s">
        <v>69</v>
      </c>
      <c r="I111" t="s">
        <v>69</v>
      </c>
      <c r="J111" t="s">
        <v>58</v>
      </c>
      <c r="K111" t="s">
        <v>57</v>
      </c>
      <c r="M111" s="11">
        <v>48.4</v>
      </c>
      <c r="N111" s="11">
        <v>4.3968591388636495</v>
      </c>
      <c r="P111" s="11">
        <v>48.4</v>
      </c>
      <c r="Q111" s="11">
        <v>4.3968591388636495</v>
      </c>
      <c r="R111" s="11">
        <f t="array" ref="R111">INDEX(Reformat[School-age PT],MATCH(1,(Reformat[Zone]=B111)*(Reformat[Provider Type]=E111)*(Reformat[Provider Rating]=I111),0))</f>
        <v>9.68</v>
      </c>
      <c r="S111" s="11">
        <f t="shared" si="1"/>
        <v>48.4</v>
      </c>
    </row>
    <row r="112" spans="1:19" x14ac:dyDescent="0.25">
      <c r="A112" t="s">
        <v>51</v>
      </c>
      <c r="B112" t="s">
        <v>70</v>
      </c>
      <c r="D112" t="s">
        <v>53</v>
      </c>
      <c r="E112" t="s">
        <v>113</v>
      </c>
      <c r="F112" t="s">
        <v>54</v>
      </c>
      <c r="G112" t="s">
        <v>122</v>
      </c>
      <c r="H112" t="s">
        <v>55</v>
      </c>
      <c r="I112" t="s">
        <v>130</v>
      </c>
      <c r="J112" t="s">
        <v>56</v>
      </c>
      <c r="K112" t="s">
        <v>57</v>
      </c>
      <c r="M112" s="11">
        <v>110.75</v>
      </c>
      <c r="N112" s="11">
        <v>3.7395597741983719</v>
      </c>
      <c r="P112" s="11">
        <v>110.75</v>
      </c>
      <c r="Q112" s="11">
        <v>3.7395597741983719</v>
      </c>
      <c r="R112" s="11">
        <f t="array" ref="R112">INDEX(Reformat[Infant FT],MATCH(1,(Reformat[Zone]=B112)*(Reformat[Provider Type]=E112)*(Reformat[Provider Rating]=I112),0))</f>
        <v>29.4</v>
      </c>
      <c r="S112" s="11">
        <f t="shared" si="1"/>
        <v>147</v>
      </c>
    </row>
    <row r="113" spans="1:19" x14ac:dyDescent="0.25">
      <c r="A113" t="s">
        <v>51</v>
      </c>
      <c r="B113" t="s">
        <v>70</v>
      </c>
      <c r="D113" t="s">
        <v>53</v>
      </c>
      <c r="E113" t="s">
        <v>113</v>
      </c>
      <c r="F113" t="s">
        <v>54</v>
      </c>
      <c r="G113" t="s">
        <v>123</v>
      </c>
      <c r="H113" t="s">
        <v>55</v>
      </c>
      <c r="I113" t="s">
        <v>130</v>
      </c>
      <c r="J113" t="s">
        <v>58</v>
      </c>
      <c r="K113" t="s">
        <v>57</v>
      </c>
      <c r="M113" s="11">
        <v>96.55</v>
      </c>
      <c r="N113" s="11">
        <v>3.2600857444591673</v>
      </c>
      <c r="P113" s="11">
        <v>96.55</v>
      </c>
      <c r="Q113" s="11">
        <v>3.2600857444591673</v>
      </c>
      <c r="R113" s="11">
        <f t="array" ref="R113">INDEX(Reformat[Infant PT],MATCH(1,(Reformat[Zone]=B113)*(Reformat[Provider Type]=E113)*(Reformat[Provider Rating]=I113),0))</f>
        <v>26.2</v>
      </c>
      <c r="S113" s="11">
        <f t="shared" si="1"/>
        <v>131</v>
      </c>
    </row>
    <row r="114" spans="1:19" x14ac:dyDescent="0.25">
      <c r="A114" t="s">
        <v>51</v>
      </c>
      <c r="B114" t="s">
        <v>70</v>
      </c>
      <c r="D114" t="s">
        <v>53</v>
      </c>
      <c r="E114" t="s">
        <v>113</v>
      </c>
      <c r="F114" t="s">
        <v>59</v>
      </c>
      <c r="G114" t="s">
        <v>124</v>
      </c>
      <c r="H114" t="s">
        <v>55</v>
      </c>
      <c r="I114" t="s">
        <v>130</v>
      </c>
      <c r="J114" t="s">
        <v>56</v>
      </c>
      <c r="K114" t="s">
        <v>57</v>
      </c>
      <c r="M114" s="11">
        <v>101.19999999999999</v>
      </c>
      <c r="N114" s="11">
        <v>3.4170966063103854</v>
      </c>
      <c r="P114" s="11">
        <v>101.19999999999999</v>
      </c>
      <c r="Q114" s="11">
        <v>3.4170966063103854</v>
      </c>
      <c r="R114" s="11">
        <f t="array" ref="R114">INDEX(Reformat[Toddler FT],MATCH(1,(Reformat[Zone]=B114)*(Reformat[Provider Type]=E114)*(Reformat[Provider Rating]=I114),0))</f>
        <v>26.4</v>
      </c>
      <c r="S114" s="11">
        <f t="shared" si="1"/>
        <v>132</v>
      </c>
    </row>
    <row r="115" spans="1:19" x14ac:dyDescent="0.25">
      <c r="A115" t="s">
        <v>51</v>
      </c>
      <c r="B115" t="s">
        <v>70</v>
      </c>
      <c r="D115" t="s">
        <v>53</v>
      </c>
      <c r="E115" t="s">
        <v>113</v>
      </c>
      <c r="F115" t="s">
        <v>59</v>
      </c>
      <c r="G115" t="s">
        <v>125</v>
      </c>
      <c r="H115" t="s">
        <v>55</v>
      </c>
      <c r="I115" t="s">
        <v>130</v>
      </c>
      <c r="J115" t="s">
        <v>58</v>
      </c>
      <c r="K115" t="s">
        <v>57</v>
      </c>
      <c r="M115" s="11">
        <v>87.75</v>
      </c>
      <c r="N115" s="11">
        <v>2.9629469091278295</v>
      </c>
      <c r="P115" s="11">
        <v>87.75</v>
      </c>
      <c r="Q115" s="11">
        <v>2.9629469091278295</v>
      </c>
      <c r="R115" s="11">
        <f t="array" ref="R115">INDEX(Reformat[Toddler PT],MATCH(1,(Reformat[Zone]=B115)*(Reformat[Provider Type]=E115)*(Reformat[Provider Rating]=I115),0))</f>
        <v>23.4</v>
      </c>
      <c r="S115" s="11">
        <f t="shared" si="1"/>
        <v>117</v>
      </c>
    </row>
    <row r="116" spans="1:19" x14ac:dyDescent="0.25">
      <c r="A116" t="s">
        <v>51</v>
      </c>
      <c r="B116" t="s">
        <v>70</v>
      </c>
      <c r="D116" t="s">
        <v>53</v>
      </c>
      <c r="E116" t="s">
        <v>113</v>
      </c>
      <c r="F116" t="s">
        <v>60</v>
      </c>
      <c r="G116" t="s">
        <v>126</v>
      </c>
      <c r="H116" t="s">
        <v>55</v>
      </c>
      <c r="I116" t="s">
        <v>130</v>
      </c>
      <c r="J116" t="s">
        <v>56</v>
      </c>
      <c r="K116" t="s">
        <v>57</v>
      </c>
      <c r="M116" s="11">
        <v>93.3</v>
      </c>
      <c r="N116" s="11">
        <v>3.1503469700470257</v>
      </c>
      <c r="P116" s="11">
        <v>93.3</v>
      </c>
      <c r="Q116" s="11">
        <v>3.1503469700470257</v>
      </c>
      <c r="R116" s="11">
        <f t="array" ref="R116">INDEX(Reformat[Preschool FT],MATCH(1,(Reformat[Zone]=B116)*(Reformat[Provider Type]=E116)*(Reformat[Provider Rating]=I116),0))</f>
        <v>23.8</v>
      </c>
      <c r="S116" s="11">
        <f t="shared" si="1"/>
        <v>119</v>
      </c>
    </row>
    <row r="117" spans="1:19" x14ac:dyDescent="0.25">
      <c r="A117" t="s">
        <v>51</v>
      </c>
      <c r="B117" t="s">
        <v>70</v>
      </c>
      <c r="D117" t="s">
        <v>53</v>
      </c>
      <c r="E117" t="s">
        <v>113</v>
      </c>
      <c r="F117" t="s">
        <v>60</v>
      </c>
      <c r="G117" t="s">
        <v>127</v>
      </c>
      <c r="H117" t="s">
        <v>55</v>
      </c>
      <c r="I117" t="s">
        <v>130</v>
      </c>
      <c r="J117" t="s">
        <v>58</v>
      </c>
      <c r="K117" t="s">
        <v>57</v>
      </c>
      <c r="M117" s="11">
        <v>69.55</v>
      </c>
      <c r="N117" s="11">
        <v>2.3484097724198354</v>
      </c>
      <c r="P117" s="11">
        <v>69.55</v>
      </c>
      <c r="Q117" s="11">
        <v>2.3484097724198354</v>
      </c>
      <c r="R117" s="11">
        <f t="array" ref="R117">INDEX(Reformat[Preschool PT],MATCH(1,(Reformat[Zone]=B117)*(Reformat[Provider Type]=E117)*(Reformat[Provider Rating]=I117),0))</f>
        <v>18.2</v>
      </c>
      <c r="S117" s="11">
        <f t="shared" si="1"/>
        <v>91</v>
      </c>
    </row>
    <row r="118" spans="1:19" x14ac:dyDescent="0.25">
      <c r="A118" t="s">
        <v>51</v>
      </c>
      <c r="B118" t="s">
        <v>70</v>
      </c>
      <c r="D118" t="s">
        <v>53</v>
      </c>
      <c r="E118" t="s">
        <v>113</v>
      </c>
      <c r="F118" t="s">
        <v>61</v>
      </c>
      <c r="G118" t="s">
        <v>128</v>
      </c>
      <c r="H118" t="s">
        <v>55</v>
      </c>
      <c r="I118" t="s">
        <v>130</v>
      </c>
      <c r="J118" t="s">
        <v>56</v>
      </c>
      <c r="K118" t="s">
        <v>57</v>
      </c>
      <c r="M118" s="11">
        <v>87.699999999999989</v>
      </c>
      <c r="N118" s="11">
        <v>2.9612586202907192</v>
      </c>
      <c r="P118" s="11">
        <v>87.699999999999989</v>
      </c>
      <c r="Q118" s="11">
        <v>2.9612586202907192</v>
      </c>
      <c r="R118" s="11">
        <f t="array" ref="R118">INDEX(Reformat[School-age FT],MATCH(1,(Reformat[Zone]=B118)*(Reformat[Provider Type]=E118)*(Reformat[Provider Rating]=I118),0))</f>
        <v>22.4</v>
      </c>
      <c r="S118" s="11">
        <f t="shared" si="1"/>
        <v>112</v>
      </c>
    </row>
    <row r="119" spans="1:19" x14ac:dyDescent="0.25">
      <c r="A119" t="s">
        <v>51</v>
      </c>
      <c r="B119" t="s">
        <v>70</v>
      </c>
      <c r="D119" t="s">
        <v>53</v>
      </c>
      <c r="E119" t="s">
        <v>113</v>
      </c>
      <c r="F119" t="s">
        <v>61</v>
      </c>
      <c r="G119" t="s">
        <v>129</v>
      </c>
      <c r="H119" t="s">
        <v>55</v>
      </c>
      <c r="I119" t="s">
        <v>130</v>
      </c>
      <c r="J119" t="s">
        <v>58</v>
      </c>
      <c r="K119" t="s">
        <v>57</v>
      </c>
      <c r="M119" s="11">
        <v>62.15</v>
      </c>
      <c r="N119" s="11">
        <v>2.098543024527574</v>
      </c>
      <c r="P119" s="11">
        <v>62.15</v>
      </c>
      <c r="Q119" s="11">
        <v>2.098543024527574</v>
      </c>
      <c r="R119" s="11">
        <f t="array" ref="R119">INDEX(Reformat[School-age PT],MATCH(1,(Reformat[Zone]=B119)*(Reformat[Provider Type]=E119)*(Reformat[Provider Rating]=I119),0))</f>
        <v>16.600000000000001</v>
      </c>
      <c r="S119" s="11">
        <f t="shared" si="1"/>
        <v>83</v>
      </c>
    </row>
    <row r="120" spans="1:19" x14ac:dyDescent="0.25">
      <c r="A120" t="s">
        <v>51</v>
      </c>
      <c r="B120" t="s">
        <v>70</v>
      </c>
      <c r="D120" t="s">
        <v>53</v>
      </c>
      <c r="E120" t="s">
        <v>113</v>
      </c>
      <c r="F120" t="s">
        <v>54</v>
      </c>
      <c r="G120" t="s">
        <v>122</v>
      </c>
      <c r="H120" t="s">
        <v>62</v>
      </c>
      <c r="I120" t="s">
        <v>131</v>
      </c>
      <c r="J120" t="s">
        <v>56</v>
      </c>
      <c r="K120" t="s">
        <v>57</v>
      </c>
      <c r="M120" s="11">
        <v>120</v>
      </c>
      <c r="N120" s="11">
        <v>4.0518932090636985</v>
      </c>
      <c r="P120" s="11">
        <v>120</v>
      </c>
      <c r="Q120" s="11">
        <v>4.0518932090636985</v>
      </c>
      <c r="R120" s="11">
        <f t="array" ref="R120">INDEX(Reformat[Infant FT],MATCH(1,(Reformat[Zone]=B120)*(Reformat[Provider Type]=E120)*(Reformat[Provider Rating]=I120),0))</f>
        <v>30.87</v>
      </c>
      <c r="S120" s="11">
        <f t="shared" si="1"/>
        <v>154.35</v>
      </c>
    </row>
    <row r="121" spans="1:19" x14ac:dyDescent="0.25">
      <c r="A121" t="s">
        <v>51</v>
      </c>
      <c r="B121" t="s">
        <v>70</v>
      </c>
      <c r="D121" t="s">
        <v>53</v>
      </c>
      <c r="E121" t="s">
        <v>113</v>
      </c>
      <c r="F121" t="s">
        <v>54</v>
      </c>
      <c r="G121" t="s">
        <v>123</v>
      </c>
      <c r="H121" t="s">
        <v>62</v>
      </c>
      <c r="I121" t="s">
        <v>131</v>
      </c>
      <c r="J121" t="s">
        <v>58</v>
      </c>
      <c r="K121" t="s">
        <v>57</v>
      </c>
      <c r="M121" s="11">
        <v>106.64999999999999</v>
      </c>
      <c r="N121" s="11">
        <v>3.6011200895553617</v>
      </c>
      <c r="P121" s="11">
        <v>106.64999999999999</v>
      </c>
      <c r="Q121" s="11">
        <v>3.6011200895553617</v>
      </c>
      <c r="R121" s="11">
        <f t="array" ref="R121">INDEX(Reformat[Infant PT],MATCH(1,(Reformat[Zone]=B121)*(Reformat[Provider Type]=E121)*(Reformat[Provider Rating]=I121),0))</f>
        <v>27.51</v>
      </c>
      <c r="S121" s="11">
        <f t="shared" si="1"/>
        <v>137.55000000000001</v>
      </c>
    </row>
    <row r="122" spans="1:19" x14ac:dyDescent="0.25">
      <c r="A122" t="s">
        <v>51</v>
      </c>
      <c r="B122" t="s">
        <v>70</v>
      </c>
      <c r="D122" t="s">
        <v>53</v>
      </c>
      <c r="E122" t="s">
        <v>113</v>
      </c>
      <c r="F122" t="s">
        <v>59</v>
      </c>
      <c r="G122" t="s">
        <v>124</v>
      </c>
      <c r="H122" t="s">
        <v>62</v>
      </c>
      <c r="I122" t="s">
        <v>131</v>
      </c>
      <c r="J122" t="s">
        <v>56</v>
      </c>
      <c r="K122" t="s">
        <v>57</v>
      </c>
      <c r="M122" s="11">
        <v>111</v>
      </c>
      <c r="N122" s="11">
        <v>3.7480012183839211</v>
      </c>
      <c r="P122" s="11">
        <v>111</v>
      </c>
      <c r="Q122" s="11">
        <v>3.7480012183839211</v>
      </c>
      <c r="R122" s="11">
        <f t="array" ref="R122">INDEX(Reformat[Toddler FT],MATCH(1,(Reformat[Zone]=B122)*(Reformat[Provider Type]=E122)*(Reformat[Provider Rating]=I122),0))</f>
        <v>27.72</v>
      </c>
      <c r="S122" s="11">
        <f t="shared" si="1"/>
        <v>138.6</v>
      </c>
    </row>
    <row r="123" spans="1:19" x14ac:dyDescent="0.25">
      <c r="A123" t="s">
        <v>51</v>
      </c>
      <c r="B123" t="s">
        <v>70</v>
      </c>
      <c r="D123" t="s">
        <v>53</v>
      </c>
      <c r="E123" t="s">
        <v>113</v>
      </c>
      <c r="F123" t="s">
        <v>59</v>
      </c>
      <c r="G123" t="s">
        <v>125</v>
      </c>
      <c r="H123" t="s">
        <v>62</v>
      </c>
      <c r="I123" t="s">
        <v>131</v>
      </c>
      <c r="J123" t="s">
        <v>58</v>
      </c>
      <c r="K123" t="s">
        <v>57</v>
      </c>
      <c r="M123" s="11">
        <v>98.3</v>
      </c>
      <c r="N123" s="11">
        <v>3.3191758537580132</v>
      </c>
      <c r="P123" s="11">
        <v>98.3</v>
      </c>
      <c r="Q123" s="11">
        <v>3.3191758537580132</v>
      </c>
      <c r="R123" s="11">
        <f t="array" ref="R123">INDEX(Reformat[Toddler PT],MATCH(1,(Reformat[Zone]=B123)*(Reformat[Provider Type]=E123)*(Reformat[Provider Rating]=I123),0))</f>
        <v>24.57</v>
      </c>
      <c r="S123" s="11">
        <f t="shared" si="1"/>
        <v>122.85</v>
      </c>
    </row>
    <row r="124" spans="1:19" x14ac:dyDescent="0.25">
      <c r="A124" t="s">
        <v>51</v>
      </c>
      <c r="B124" t="s">
        <v>70</v>
      </c>
      <c r="D124" t="s">
        <v>53</v>
      </c>
      <c r="E124" t="s">
        <v>113</v>
      </c>
      <c r="F124" t="s">
        <v>60</v>
      </c>
      <c r="G124" t="s">
        <v>126</v>
      </c>
      <c r="H124" t="s">
        <v>62</v>
      </c>
      <c r="I124" t="s">
        <v>131</v>
      </c>
      <c r="J124" t="s">
        <v>56</v>
      </c>
      <c r="K124" t="s">
        <v>57</v>
      </c>
      <c r="M124" s="11">
        <v>103.55000000000001</v>
      </c>
      <c r="N124" s="11">
        <v>3.4964461816545502</v>
      </c>
      <c r="P124" s="11">
        <v>103.55000000000001</v>
      </c>
      <c r="Q124" s="11">
        <v>3.4964461816545502</v>
      </c>
      <c r="R124" s="11">
        <f t="array" ref="R124">INDEX(Reformat[Preschool FT],MATCH(1,(Reformat[Zone]=B124)*(Reformat[Provider Type]=E124)*(Reformat[Provider Rating]=I124),0))</f>
        <v>24.99</v>
      </c>
      <c r="S124" s="11">
        <f t="shared" si="1"/>
        <v>124.94999999999999</v>
      </c>
    </row>
    <row r="125" spans="1:19" x14ac:dyDescent="0.25">
      <c r="A125" t="s">
        <v>51</v>
      </c>
      <c r="B125" t="s">
        <v>70</v>
      </c>
      <c r="D125" t="s">
        <v>53</v>
      </c>
      <c r="E125" t="s">
        <v>113</v>
      </c>
      <c r="F125" t="s">
        <v>60</v>
      </c>
      <c r="G125" t="s">
        <v>127</v>
      </c>
      <c r="H125" t="s">
        <v>62</v>
      </c>
      <c r="I125" t="s">
        <v>131</v>
      </c>
      <c r="J125" t="s">
        <v>58</v>
      </c>
      <c r="K125" t="s">
        <v>57</v>
      </c>
      <c r="M125" s="11">
        <v>80.25</v>
      </c>
      <c r="N125" s="11">
        <v>2.7097035835613483</v>
      </c>
      <c r="P125" s="11">
        <v>80.25</v>
      </c>
      <c r="Q125" s="11">
        <v>2.7097035835613483</v>
      </c>
      <c r="R125" s="11">
        <f t="array" ref="R125">INDEX(Reformat[Preschool PT],MATCH(1,(Reformat[Zone]=B125)*(Reformat[Provider Type]=E125)*(Reformat[Provider Rating]=I125),0))</f>
        <v>19.11</v>
      </c>
      <c r="S125" s="11">
        <f t="shared" si="1"/>
        <v>95.55</v>
      </c>
    </row>
    <row r="126" spans="1:19" x14ac:dyDescent="0.25">
      <c r="A126" t="s">
        <v>51</v>
      </c>
      <c r="B126" t="s">
        <v>70</v>
      </c>
      <c r="D126" t="s">
        <v>53</v>
      </c>
      <c r="E126" t="s">
        <v>113</v>
      </c>
      <c r="F126" t="s">
        <v>61</v>
      </c>
      <c r="G126" t="s">
        <v>128</v>
      </c>
      <c r="H126" t="s">
        <v>62</v>
      </c>
      <c r="I126" t="s">
        <v>131</v>
      </c>
      <c r="J126" t="s">
        <v>56</v>
      </c>
      <c r="K126" t="s">
        <v>57</v>
      </c>
      <c r="M126" s="11">
        <v>98.25</v>
      </c>
      <c r="N126" s="11">
        <v>3.3174875649209032</v>
      </c>
      <c r="P126" s="11">
        <v>98.25</v>
      </c>
      <c r="Q126" s="11">
        <v>3.3174875649209032</v>
      </c>
      <c r="R126" s="11">
        <f t="array" ref="R126">INDEX(Reformat[School-age FT],MATCH(1,(Reformat[Zone]=B126)*(Reformat[Provider Type]=E126)*(Reformat[Provider Rating]=I126),0))</f>
        <v>23.52</v>
      </c>
      <c r="S126" s="11">
        <f t="shared" si="1"/>
        <v>117.6</v>
      </c>
    </row>
    <row r="127" spans="1:19" x14ac:dyDescent="0.25">
      <c r="A127" t="s">
        <v>51</v>
      </c>
      <c r="B127" t="s">
        <v>70</v>
      </c>
      <c r="D127" t="s">
        <v>53</v>
      </c>
      <c r="E127" t="s">
        <v>113</v>
      </c>
      <c r="F127" t="s">
        <v>61</v>
      </c>
      <c r="G127" t="s">
        <v>129</v>
      </c>
      <c r="H127" t="s">
        <v>62</v>
      </c>
      <c r="I127" t="s">
        <v>131</v>
      </c>
      <c r="J127" t="s">
        <v>58</v>
      </c>
      <c r="K127" t="s">
        <v>57</v>
      </c>
      <c r="M127" s="11">
        <v>73.600000000000009</v>
      </c>
      <c r="N127" s="11">
        <v>2.4851611682257353</v>
      </c>
      <c r="P127" s="11">
        <v>73.600000000000009</v>
      </c>
      <c r="Q127" s="11">
        <v>2.4851611682257353</v>
      </c>
      <c r="R127" s="11">
        <f t="array" ref="R127">INDEX(Reformat[School-age PT],MATCH(1,(Reformat[Zone]=B127)*(Reformat[Provider Type]=E127)*(Reformat[Provider Rating]=I127),0))</f>
        <v>17.43</v>
      </c>
      <c r="S127" s="11">
        <f t="shared" si="1"/>
        <v>87.15</v>
      </c>
    </row>
    <row r="128" spans="1:19" x14ac:dyDescent="0.25">
      <c r="A128" t="s">
        <v>51</v>
      </c>
      <c r="B128" t="s">
        <v>70</v>
      </c>
      <c r="D128" t="s">
        <v>53</v>
      </c>
      <c r="E128" t="s">
        <v>113</v>
      </c>
      <c r="F128" t="s">
        <v>54</v>
      </c>
      <c r="G128" t="s">
        <v>122</v>
      </c>
      <c r="H128" t="s">
        <v>63</v>
      </c>
      <c r="I128" t="s">
        <v>132</v>
      </c>
      <c r="J128" t="s">
        <v>56</v>
      </c>
      <c r="K128" t="s">
        <v>57</v>
      </c>
      <c r="M128" s="11">
        <v>133.30000000000001</v>
      </c>
      <c r="N128" s="11">
        <v>4.5009780397349255</v>
      </c>
      <c r="P128" s="11">
        <v>133.30000000000001</v>
      </c>
      <c r="Q128" s="11">
        <v>4.5009780397349255</v>
      </c>
      <c r="R128" s="11">
        <f t="array" ref="R128">INDEX(Reformat[Infant FT],MATCH(1,(Reformat[Zone]=B128)*(Reformat[Provider Type]=E128)*(Reformat[Provider Rating]=I128),0))</f>
        <v>31.68</v>
      </c>
      <c r="S128" s="11">
        <f t="shared" si="1"/>
        <v>158.4</v>
      </c>
    </row>
    <row r="129" spans="1:19" x14ac:dyDescent="0.25">
      <c r="A129" t="s">
        <v>51</v>
      </c>
      <c r="B129" t="s">
        <v>70</v>
      </c>
      <c r="D129" t="s">
        <v>53</v>
      </c>
      <c r="E129" t="s">
        <v>113</v>
      </c>
      <c r="F129" t="s">
        <v>54</v>
      </c>
      <c r="G129" t="s">
        <v>123</v>
      </c>
      <c r="H129" t="s">
        <v>63</v>
      </c>
      <c r="I129" t="s">
        <v>132</v>
      </c>
      <c r="J129" t="s">
        <v>58</v>
      </c>
      <c r="K129" t="s">
        <v>57</v>
      </c>
      <c r="M129" s="11">
        <v>118.5</v>
      </c>
      <c r="N129" s="11">
        <v>4.0012445439504027</v>
      </c>
      <c r="P129" s="11">
        <v>118.5</v>
      </c>
      <c r="Q129" s="11">
        <v>4.0012445439504027</v>
      </c>
      <c r="R129" s="11">
        <f t="array" ref="R129">INDEX(Reformat[Infant PT],MATCH(1,(Reformat[Zone]=B129)*(Reformat[Provider Type]=E129)*(Reformat[Provider Rating]=I129),0))</f>
        <v>28.44</v>
      </c>
      <c r="S129" s="11">
        <f t="shared" si="1"/>
        <v>142.20000000000002</v>
      </c>
    </row>
    <row r="130" spans="1:19" x14ac:dyDescent="0.25">
      <c r="A130" t="s">
        <v>51</v>
      </c>
      <c r="B130" t="s">
        <v>70</v>
      </c>
      <c r="D130" t="s">
        <v>53</v>
      </c>
      <c r="E130" t="s">
        <v>113</v>
      </c>
      <c r="F130" t="s">
        <v>59</v>
      </c>
      <c r="G130" t="s">
        <v>124</v>
      </c>
      <c r="H130" t="s">
        <v>63</v>
      </c>
      <c r="I130" t="s">
        <v>132</v>
      </c>
      <c r="J130" t="s">
        <v>56</v>
      </c>
      <c r="K130" t="s">
        <v>57</v>
      </c>
      <c r="M130" s="11">
        <v>123.3</v>
      </c>
      <c r="N130" s="11">
        <v>4.1633202723129505</v>
      </c>
      <c r="P130" s="11">
        <v>123.3</v>
      </c>
      <c r="Q130" s="11">
        <v>4.1633202723129505</v>
      </c>
      <c r="R130" s="11">
        <f t="array" ref="R130">INDEX(Reformat[Toddler FT],MATCH(1,(Reformat[Zone]=B130)*(Reformat[Provider Type]=E130)*(Reformat[Provider Rating]=I130),0))</f>
        <v>28.28</v>
      </c>
      <c r="S130" s="11">
        <f t="shared" si="1"/>
        <v>141.4</v>
      </c>
    </row>
    <row r="131" spans="1:19" x14ac:dyDescent="0.25">
      <c r="A131" t="s">
        <v>51</v>
      </c>
      <c r="B131" t="s">
        <v>70</v>
      </c>
      <c r="D131" t="s">
        <v>53</v>
      </c>
      <c r="E131" t="s">
        <v>113</v>
      </c>
      <c r="F131" t="s">
        <v>59</v>
      </c>
      <c r="G131" t="s">
        <v>125</v>
      </c>
      <c r="H131" t="s">
        <v>63</v>
      </c>
      <c r="I131" t="s">
        <v>132</v>
      </c>
      <c r="J131" t="s">
        <v>58</v>
      </c>
      <c r="K131" t="s">
        <v>57</v>
      </c>
      <c r="M131" s="11">
        <v>109.2</v>
      </c>
      <c r="N131" s="11">
        <v>3.6872228202479658</v>
      </c>
      <c r="P131" s="11">
        <v>109.2</v>
      </c>
      <c r="Q131" s="11">
        <v>3.6872228202479658</v>
      </c>
      <c r="R131" s="11">
        <f t="array" ref="R131">INDEX(Reformat[Toddler PT],MATCH(1,(Reformat[Zone]=B131)*(Reformat[Provider Type]=E131)*(Reformat[Provider Rating]=I131),0))</f>
        <v>25.2</v>
      </c>
      <c r="S131" s="11">
        <f t="shared" ref="S131:S194" si="2">R131*5</f>
        <v>126</v>
      </c>
    </row>
    <row r="132" spans="1:19" x14ac:dyDescent="0.25">
      <c r="A132" t="s">
        <v>51</v>
      </c>
      <c r="B132" t="s">
        <v>70</v>
      </c>
      <c r="D132" t="s">
        <v>53</v>
      </c>
      <c r="E132" t="s">
        <v>113</v>
      </c>
      <c r="F132" t="s">
        <v>60</v>
      </c>
      <c r="G132" t="s">
        <v>126</v>
      </c>
      <c r="H132" t="s">
        <v>63</v>
      </c>
      <c r="I132" t="s">
        <v>132</v>
      </c>
      <c r="J132" t="s">
        <v>56</v>
      </c>
      <c r="K132" t="s">
        <v>57</v>
      </c>
      <c r="M132" s="11">
        <v>115.05000000000001</v>
      </c>
      <c r="N132" s="11">
        <v>3.8847526141898214</v>
      </c>
      <c r="P132" s="11">
        <v>115.05000000000001</v>
      </c>
      <c r="Q132" s="11">
        <v>3.8847526141898214</v>
      </c>
      <c r="R132" s="11">
        <f t="array" ref="R132">INDEX(Reformat[Preschool FT],MATCH(1,(Reformat[Zone]=B132)*(Reformat[Provider Type]=E132)*(Reformat[Provider Rating]=I132),0))</f>
        <v>25.49</v>
      </c>
      <c r="S132" s="11">
        <f t="shared" si="2"/>
        <v>127.44999999999999</v>
      </c>
    </row>
    <row r="133" spans="1:19" x14ac:dyDescent="0.25">
      <c r="A133" t="s">
        <v>51</v>
      </c>
      <c r="B133" t="s">
        <v>70</v>
      </c>
      <c r="D133" t="s">
        <v>53</v>
      </c>
      <c r="E133" t="s">
        <v>113</v>
      </c>
      <c r="F133" t="s">
        <v>60</v>
      </c>
      <c r="G133" t="s">
        <v>127</v>
      </c>
      <c r="H133" t="s">
        <v>63</v>
      </c>
      <c r="I133" t="s">
        <v>132</v>
      </c>
      <c r="J133" t="s">
        <v>58</v>
      </c>
      <c r="K133" t="s">
        <v>57</v>
      </c>
      <c r="M133" s="11">
        <v>89.149999999999991</v>
      </c>
      <c r="N133" s="11">
        <v>3.0102189965669059</v>
      </c>
      <c r="P133" s="11">
        <v>89.149999999999991</v>
      </c>
      <c r="Q133" s="11">
        <v>3.0102189965669059</v>
      </c>
      <c r="R133" s="11">
        <f t="array" ref="R133">INDEX(Reformat[Preschool PT],MATCH(1,(Reformat[Zone]=B133)*(Reformat[Provider Type]=E133)*(Reformat[Provider Rating]=I133),0))</f>
        <v>19.98</v>
      </c>
      <c r="S133" s="11">
        <f t="shared" si="2"/>
        <v>99.9</v>
      </c>
    </row>
    <row r="134" spans="1:19" x14ac:dyDescent="0.25">
      <c r="A134" t="s">
        <v>51</v>
      </c>
      <c r="B134" t="s">
        <v>70</v>
      </c>
      <c r="D134" t="s">
        <v>53</v>
      </c>
      <c r="E134" t="s">
        <v>113</v>
      </c>
      <c r="F134" t="s">
        <v>61</v>
      </c>
      <c r="G134" t="s">
        <v>128</v>
      </c>
      <c r="H134" t="s">
        <v>63</v>
      </c>
      <c r="I134" t="s">
        <v>132</v>
      </c>
      <c r="J134" t="s">
        <v>56</v>
      </c>
      <c r="K134" t="s">
        <v>57</v>
      </c>
      <c r="M134" s="11">
        <v>109.14999999999999</v>
      </c>
      <c r="N134" s="11">
        <v>3.6855345314108554</v>
      </c>
      <c r="P134" s="11">
        <v>109.14999999999999</v>
      </c>
      <c r="Q134" s="11">
        <v>3.6855345314108554</v>
      </c>
      <c r="R134" s="11">
        <f t="array" ref="R134">INDEX(Reformat[School-age FT],MATCH(1,(Reformat[Zone]=B134)*(Reformat[Provider Type]=E134)*(Reformat[Provider Rating]=I134),0))</f>
        <v>24.12</v>
      </c>
      <c r="S134" s="11">
        <f t="shared" si="2"/>
        <v>120.60000000000001</v>
      </c>
    </row>
    <row r="135" spans="1:19" x14ac:dyDescent="0.25">
      <c r="A135" t="s">
        <v>51</v>
      </c>
      <c r="B135" t="s">
        <v>70</v>
      </c>
      <c r="D135" t="s">
        <v>53</v>
      </c>
      <c r="E135" t="s">
        <v>113</v>
      </c>
      <c r="F135" t="s">
        <v>61</v>
      </c>
      <c r="G135" t="s">
        <v>129</v>
      </c>
      <c r="H135" t="s">
        <v>63</v>
      </c>
      <c r="I135" t="s">
        <v>132</v>
      </c>
      <c r="J135" t="s">
        <v>58</v>
      </c>
      <c r="K135" t="s">
        <v>57</v>
      </c>
      <c r="M135" s="11">
        <v>81.8</v>
      </c>
      <c r="N135" s="11">
        <v>2.7620405375117545</v>
      </c>
      <c r="P135" s="11">
        <v>81.8</v>
      </c>
      <c r="Q135" s="11">
        <v>2.7620405375117545</v>
      </c>
      <c r="R135" s="11">
        <f t="array" ref="R135">INDEX(Reformat[School-age PT],MATCH(1,(Reformat[Zone]=B135)*(Reformat[Provider Type]=E135)*(Reformat[Provider Rating]=I135),0))</f>
        <v>18.36</v>
      </c>
      <c r="S135" s="11">
        <f t="shared" si="2"/>
        <v>91.8</v>
      </c>
    </row>
    <row r="136" spans="1:19" x14ac:dyDescent="0.25">
      <c r="A136" t="s">
        <v>51</v>
      </c>
      <c r="B136" t="s">
        <v>70</v>
      </c>
      <c r="D136" t="s">
        <v>53</v>
      </c>
      <c r="E136" t="s">
        <v>113</v>
      </c>
      <c r="F136" t="s">
        <v>54</v>
      </c>
      <c r="G136" t="s">
        <v>122</v>
      </c>
      <c r="H136" t="s">
        <v>64</v>
      </c>
      <c r="I136" t="s">
        <v>133</v>
      </c>
      <c r="J136" t="s">
        <v>56</v>
      </c>
      <c r="K136" t="s">
        <v>57</v>
      </c>
      <c r="M136" s="11">
        <v>148.1</v>
      </c>
      <c r="N136" s="11">
        <v>5.0007115355194482</v>
      </c>
      <c r="P136" s="11">
        <v>148.1</v>
      </c>
      <c r="Q136" s="11">
        <v>5.0007115355194482</v>
      </c>
      <c r="R136" s="11">
        <f t="array" ref="R136">INDEX(Reformat[Infant FT],MATCH(1,(Reformat[Zone]=B136)*(Reformat[Provider Type]=E136)*(Reformat[Provider Rating]=I136),0))</f>
        <v>35.200000000000003</v>
      </c>
      <c r="S136" s="11">
        <f t="shared" si="2"/>
        <v>176</v>
      </c>
    </row>
    <row r="137" spans="1:19" x14ac:dyDescent="0.25">
      <c r="A137" t="s">
        <v>51</v>
      </c>
      <c r="B137" t="s">
        <v>70</v>
      </c>
      <c r="D137" t="s">
        <v>53</v>
      </c>
      <c r="E137" t="s">
        <v>113</v>
      </c>
      <c r="F137" t="s">
        <v>54</v>
      </c>
      <c r="G137" t="s">
        <v>123</v>
      </c>
      <c r="H137" t="s">
        <v>64</v>
      </c>
      <c r="I137" t="s">
        <v>133</v>
      </c>
      <c r="J137" t="s">
        <v>58</v>
      </c>
      <c r="K137" t="s">
        <v>57</v>
      </c>
      <c r="M137" s="11">
        <v>131.64999999999998</v>
      </c>
      <c r="N137" s="11">
        <v>4.4452645081102986</v>
      </c>
      <c r="P137" s="11">
        <v>131.64999999999998</v>
      </c>
      <c r="Q137" s="11">
        <v>4.4452645081102986</v>
      </c>
      <c r="R137" s="11">
        <f t="array" ref="R137">INDEX(Reformat[Infant PT],MATCH(1,(Reformat[Zone]=B137)*(Reformat[Provider Type]=E137)*(Reformat[Provider Rating]=I137),0))</f>
        <v>31.6</v>
      </c>
      <c r="S137" s="11">
        <f t="shared" si="2"/>
        <v>158</v>
      </c>
    </row>
    <row r="138" spans="1:19" x14ac:dyDescent="0.25">
      <c r="A138" t="s">
        <v>51</v>
      </c>
      <c r="B138" t="s">
        <v>70</v>
      </c>
      <c r="D138" t="s">
        <v>53</v>
      </c>
      <c r="E138" t="s">
        <v>113</v>
      </c>
      <c r="F138" t="s">
        <v>59</v>
      </c>
      <c r="G138" t="s">
        <v>124</v>
      </c>
      <c r="H138" t="s">
        <v>64</v>
      </c>
      <c r="I138" t="s">
        <v>133</v>
      </c>
      <c r="J138" t="s">
        <v>56</v>
      </c>
      <c r="K138" t="s">
        <v>57</v>
      </c>
      <c r="M138" s="11">
        <v>137</v>
      </c>
      <c r="N138" s="11">
        <v>4.625911413681056</v>
      </c>
      <c r="P138" s="11">
        <v>137</v>
      </c>
      <c r="Q138" s="11">
        <v>4.625911413681056</v>
      </c>
      <c r="R138" s="11">
        <f t="array" ref="R138">INDEX(Reformat[Toddler FT],MATCH(1,(Reformat[Zone]=B138)*(Reformat[Provider Type]=E138)*(Reformat[Provider Rating]=I138),0))</f>
        <v>31.4</v>
      </c>
      <c r="S138" s="11">
        <f t="shared" si="2"/>
        <v>157</v>
      </c>
    </row>
    <row r="139" spans="1:19" x14ac:dyDescent="0.25">
      <c r="A139" t="s">
        <v>51</v>
      </c>
      <c r="B139" t="s">
        <v>70</v>
      </c>
      <c r="D139" t="s">
        <v>53</v>
      </c>
      <c r="E139" t="s">
        <v>113</v>
      </c>
      <c r="F139" t="s">
        <v>59</v>
      </c>
      <c r="G139" t="s">
        <v>125</v>
      </c>
      <c r="H139" t="s">
        <v>64</v>
      </c>
      <c r="I139" t="s">
        <v>133</v>
      </c>
      <c r="J139" t="s">
        <v>58</v>
      </c>
      <c r="K139" t="s">
        <v>57</v>
      </c>
      <c r="M139" s="11">
        <v>121.30000000000001</v>
      </c>
      <c r="N139" s="11">
        <v>4.0957887188285556</v>
      </c>
      <c r="P139" s="11">
        <v>121.30000000000001</v>
      </c>
      <c r="Q139" s="11">
        <v>4.0957887188285556</v>
      </c>
      <c r="R139" s="11">
        <f t="array" ref="R139">INDEX(Reformat[Toddler PT],MATCH(1,(Reformat[Zone]=B139)*(Reformat[Provider Type]=E139)*(Reformat[Provider Rating]=I139),0))</f>
        <v>28</v>
      </c>
      <c r="S139" s="11">
        <f t="shared" si="2"/>
        <v>140</v>
      </c>
    </row>
    <row r="140" spans="1:19" x14ac:dyDescent="0.25">
      <c r="A140" t="s">
        <v>51</v>
      </c>
      <c r="B140" t="s">
        <v>70</v>
      </c>
      <c r="D140" t="s">
        <v>53</v>
      </c>
      <c r="E140" t="s">
        <v>113</v>
      </c>
      <c r="F140" t="s">
        <v>60</v>
      </c>
      <c r="G140" t="s">
        <v>126</v>
      </c>
      <c r="H140" t="s">
        <v>64</v>
      </c>
      <c r="I140" t="s">
        <v>133</v>
      </c>
      <c r="J140" t="s">
        <v>56</v>
      </c>
      <c r="K140" t="s">
        <v>57</v>
      </c>
      <c r="M140" s="11">
        <v>127.8</v>
      </c>
      <c r="N140" s="11">
        <v>4.3152662676528388</v>
      </c>
      <c r="P140" s="11">
        <v>127.8</v>
      </c>
      <c r="Q140" s="11">
        <v>4.3152662676528388</v>
      </c>
      <c r="R140" s="11">
        <f t="array" ref="R140">INDEX(Reformat[Preschool FT],MATCH(1,(Reformat[Zone]=B140)*(Reformat[Provider Type]=E140)*(Reformat[Provider Rating]=I140),0))</f>
        <v>28.2</v>
      </c>
      <c r="S140" s="11">
        <f t="shared" si="2"/>
        <v>141</v>
      </c>
    </row>
    <row r="141" spans="1:19" x14ac:dyDescent="0.25">
      <c r="A141" t="s">
        <v>51</v>
      </c>
      <c r="B141" t="s">
        <v>70</v>
      </c>
      <c r="D141" t="s">
        <v>53</v>
      </c>
      <c r="E141" t="s">
        <v>113</v>
      </c>
      <c r="F141" t="s">
        <v>60</v>
      </c>
      <c r="G141" t="s">
        <v>127</v>
      </c>
      <c r="H141" t="s">
        <v>64</v>
      </c>
      <c r="I141" t="s">
        <v>133</v>
      </c>
      <c r="J141" t="s">
        <v>58</v>
      </c>
      <c r="K141" t="s">
        <v>57</v>
      </c>
      <c r="M141" s="11">
        <v>99.05</v>
      </c>
      <c r="N141" s="11">
        <v>3.3445001863146611</v>
      </c>
      <c r="P141" s="11">
        <v>99.05</v>
      </c>
      <c r="Q141" s="11">
        <v>3.3445001863146611</v>
      </c>
      <c r="R141" s="11">
        <f t="array" ref="R141">INDEX(Reformat[Preschool PT],MATCH(1,(Reformat[Zone]=B141)*(Reformat[Provider Type]=E141)*(Reformat[Provider Rating]=I141),0))</f>
        <v>22.2</v>
      </c>
      <c r="S141" s="11">
        <f t="shared" si="2"/>
        <v>111</v>
      </c>
    </row>
    <row r="142" spans="1:19" x14ac:dyDescent="0.25">
      <c r="A142" t="s">
        <v>51</v>
      </c>
      <c r="B142" t="s">
        <v>70</v>
      </c>
      <c r="D142" t="s">
        <v>53</v>
      </c>
      <c r="E142" t="s">
        <v>113</v>
      </c>
      <c r="F142" t="s">
        <v>61</v>
      </c>
      <c r="G142" t="s">
        <v>128</v>
      </c>
      <c r="H142" t="s">
        <v>64</v>
      </c>
      <c r="I142" t="s">
        <v>133</v>
      </c>
      <c r="J142" t="s">
        <v>56</v>
      </c>
      <c r="K142" t="s">
        <v>57</v>
      </c>
      <c r="M142" s="11">
        <v>121.25</v>
      </c>
      <c r="N142" s="11">
        <v>4.0941004299914452</v>
      </c>
      <c r="P142" s="11">
        <v>121.25</v>
      </c>
      <c r="Q142" s="11">
        <v>4.0941004299914452</v>
      </c>
      <c r="R142" s="11">
        <f t="array" ref="R142">INDEX(Reformat[School-age FT],MATCH(1,(Reformat[Zone]=B142)*(Reformat[Provider Type]=E142)*(Reformat[Provider Rating]=I142),0))</f>
        <v>26.8</v>
      </c>
      <c r="S142" s="11">
        <f t="shared" si="2"/>
        <v>134</v>
      </c>
    </row>
    <row r="143" spans="1:19" x14ac:dyDescent="0.25">
      <c r="A143" t="s">
        <v>51</v>
      </c>
      <c r="B143" t="s">
        <v>70</v>
      </c>
      <c r="D143" t="s">
        <v>53</v>
      </c>
      <c r="E143" t="s">
        <v>113</v>
      </c>
      <c r="F143" t="s">
        <v>61</v>
      </c>
      <c r="G143" t="s">
        <v>129</v>
      </c>
      <c r="H143" t="s">
        <v>64</v>
      </c>
      <c r="I143" t="s">
        <v>133</v>
      </c>
      <c r="J143" t="s">
        <v>58</v>
      </c>
      <c r="K143" t="s">
        <v>57</v>
      </c>
      <c r="M143" s="11">
        <v>90.850000000000009</v>
      </c>
      <c r="N143" s="11">
        <v>3.0676208170286423</v>
      </c>
      <c r="P143" s="11">
        <v>90.850000000000009</v>
      </c>
      <c r="Q143" s="11">
        <v>3.0676208170286423</v>
      </c>
      <c r="R143" s="11">
        <f t="array" ref="R143">INDEX(Reformat[School-age PT],MATCH(1,(Reformat[Zone]=B143)*(Reformat[Provider Type]=E143)*(Reformat[Provider Rating]=I143),0))</f>
        <v>20.399999999999999</v>
      </c>
      <c r="S143" s="11">
        <f t="shared" si="2"/>
        <v>102</v>
      </c>
    </row>
    <row r="144" spans="1:19" x14ac:dyDescent="0.25">
      <c r="A144" t="s">
        <v>51</v>
      </c>
      <c r="B144" t="s">
        <v>70</v>
      </c>
      <c r="D144" t="s">
        <v>53</v>
      </c>
      <c r="E144" t="s">
        <v>113</v>
      </c>
      <c r="F144" t="s">
        <v>60</v>
      </c>
      <c r="G144" t="s">
        <v>126</v>
      </c>
      <c r="H144" t="s">
        <v>65</v>
      </c>
      <c r="I144" t="s">
        <v>134</v>
      </c>
      <c r="J144" t="s">
        <v>56</v>
      </c>
      <c r="K144" t="s">
        <v>57</v>
      </c>
      <c r="M144" s="11">
        <v>98</v>
      </c>
      <c r="N144" s="11">
        <v>3.3090461207353536</v>
      </c>
      <c r="P144" s="11">
        <v>98</v>
      </c>
      <c r="Q144" s="11">
        <v>3.3090461207353536</v>
      </c>
      <c r="R144" s="11">
        <f t="array" ref="R144">INDEX(Reformat[Preschool FT],MATCH(1,(Reformat[Zone]=B144)*(Reformat[Provider Type]=E144)*(Reformat[Provider Rating]=I144),0))</f>
        <v>24.99</v>
      </c>
      <c r="S144" s="11">
        <f t="shared" si="2"/>
        <v>124.94999999999999</v>
      </c>
    </row>
    <row r="145" spans="1:19" x14ac:dyDescent="0.25">
      <c r="A145" t="s">
        <v>51</v>
      </c>
      <c r="B145" t="s">
        <v>70</v>
      </c>
      <c r="D145" t="s">
        <v>53</v>
      </c>
      <c r="E145" t="s">
        <v>113</v>
      </c>
      <c r="F145" t="s">
        <v>60</v>
      </c>
      <c r="G145" t="s">
        <v>127</v>
      </c>
      <c r="H145" t="s">
        <v>65</v>
      </c>
      <c r="I145" t="s">
        <v>134</v>
      </c>
      <c r="J145" t="s">
        <v>58</v>
      </c>
      <c r="K145" t="s">
        <v>57</v>
      </c>
      <c r="M145" s="11">
        <v>73.05</v>
      </c>
      <c r="N145" s="11">
        <v>2.4665899910175266</v>
      </c>
      <c r="P145" s="11">
        <v>73.05</v>
      </c>
      <c r="Q145" s="11">
        <v>2.4665899910175266</v>
      </c>
      <c r="R145" s="11">
        <f t="array" ref="R145">INDEX(Reformat[Preschool PT],MATCH(1,(Reformat[Zone]=B145)*(Reformat[Provider Type]=E145)*(Reformat[Provider Rating]=I145),0))</f>
        <v>19.11</v>
      </c>
      <c r="S145" s="11">
        <f t="shared" si="2"/>
        <v>95.55</v>
      </c>
    </row>
    <row r="146" spans="1:19" x14ac:dyDescent="0.25">
      <c r="A146" t="s">
        <v>51</v>
      </c>
      <c r="B146" t="s">
        <v>70</v>
      </c>
      <c r="D146" t="s">
        <v>66</v>
      </c>
      <c r="E146" t="s">
        <v>114</v>
      </c>
      <c r="F146" t="s">
        <v>54</v>
      </c>
      <c r="G146" t="s">
        <v>122</v>
      </c>
      <c r="H146" t="s">
        <v>55</v>
      </c>
      <c r="I146" t="s">
        <v>130</v>
      </c>
      <c r="J146" t="s">
        <v>56</v>
      </c>
      <c r="K146" t="s">
        <v>57</v>
      </c>
      <c r="M146" s="11">
        <v>96.199999999999989</v>
      </c>
      <c r="N146" s="11">
        <v>3.2482677225993979</v>
      </c>
      <c r="P146" s="11">
        <v>96.199999999999989</v>
      </c>
      <c r="Q146" s="11">
        <v>3.2482677225993979</v>
      </c>
      <c r="R146" s="11">
        <f t="array" ref="R146">INDEX(Reformat[Infant FT],MATCH(1,(Reformat[Zone]=B146)*(Reformat[Provider Type]=E146)*(Reformat[Provider Rating]=I146),0))</f>
        <v>26</v>
      </c>
      <c r="S146" s="11">
        <f t="shared" si="2"/>
        <v>130</v>
      </c>
    </row>
    <row r="147" spans="1:19" x14ac:dyDescent="0.25">
      <c r="A147" t="s">
        <v>51</v>
      </c>
      <c r="B147" t="s">
        <v>70</v>
      </c>
      <c r="D147" t="s">
        <v>66</v>
      </c>
      <c r="E147" t="s">
        <v>114</v>
      </c>
      <c r="F147" t="s">
        <v>54</v>
      </c>
      <c r="G147" t="s">
        <v>123</v>
      </c>
      <c r="H147" t="s">
        <v>55</v>
      </c>
      <c r="I147" t="s">
        <v>130</v>
      </c>
      <c r="J147" t="s">
        <v>58</v>
      </c>
      <c r="K147" t="s">
        <v>57</v>
      </c>
      <c r="M147" s="11">
        <v>85.45</v>
      </c>
      <c r="N147" s="11">
        <v>2.8852856226207755</v>
      </c>
      <c r="P147" s="11">
        <v>85.45</v>
      </c>
      <c r="Q147" s="11">
        <v>2.8852856226207755</v>
      </c>
      <c r="R147" s="11">
        <f t="array" ref="R147">INDEX(Reformat[Infant PT],MATCH(1,(Reformat[Zone]=B147)*(Reformat[Provider Type]=E147)*(Reformat[Provider Rating]=I147),0))</f>
        <v>23.2</v>
      </c>
      <c r="S147" s="11">
        <f t="shared" si="2"/>
        <v>116</v>
      </c>
    </row>
    <row r="148" spans="1:19" x14ac:dyDescent="0.25">
      <c r="A148" t="s">
        <v>51</v>
      </c>
      <c r="B148" t="s">
        <v>70</v>
      </c>
      <c r="D148" t="s">
        <v>66</v>
      </c>
      <c r="E148" t="s">
        <v>114</v>
      </c>
      <c r="F148" t="s">
        <v>59</v>
      </c>
      <c r="G148" t="s">
        <v>124</v>
      </c>
      <c r="H148" t="s">
        <v>55</v>
      </c>
      <c r="I148" t="s">
        <v>130</v>
      </c>
      <c r="J148" t="s">
        <v>56</v>
      </c>
      <c r="K148" t="s">
        <v>57</v>
      </c>
      <c r="M148" s="11">
        <v>91.050000000000011</v>
      </c>
      <c r="N148" s="11">
        <v>3.0743739723770815</v>
      </c>
      <c r="P148" s="11">
        <v>91.050000000000011</v>
      </c>
      <c r="Q148" s="11">
        <v>3.0743739723770815</v>
      </c>
      <c r="R148" s="11">
        <f t="array" ref="R148">INDEX(Reformat[Toddler FT],MATCH(1,(Reformat[Zone]=B148)*(Reformat[Provider Type]=E148)*(Reformat[Provider Rating]=I148),0))</f>
        <v>23.8</v>
      </c>
      <c r="S148" s="11">
        <f t="shared" si="2"/>
        <v>119</v>
      </c>
    </row>
    <row r="149" spans="1:19" x14ac:dyDescent="0.25">
      <c r="A149" t="s">
        <v>51</v>
      </c>
      <c r="B149" t="s">
        <v>70</v>
      </c>
      <c r="D149" t="s">
        <v>66</v>
      </c>
      <c r="E149" t="s">
        <v>114</v>
      </c>
      <c r="F149" t="s">
        <v>59</v>
      </c>
      <c r="G149" t="s">
        <v>125</v>
      </c>
      <c r="H149" t="s">
        <v>55</v>
      </c>
      <c r="I149" t="s">
        <v>130</v>
      </c>
      <c r="J149" t="s">
        <v>58</v>
      </c>
      <c r="K149" t="s">
        <v>57</v>
      </c>
      <c r="M149" s="11">
        <v>80.199999999999989</v>
      </c>
      <c r="N149" s="11">
        <v>2.708015294724238</v>
      </c>
      <c r="P149" s="11">
        <v>80.199999999999989</v>
      </c>
      <c r="Q149" s="11">
        <v>2.708015294724238</v>
      </c>
      <c r="R149" s="11">
        <f t="array" ref="R149">INDEX(Reformat[Toddler PT],MATCH(1,(Reformat[Zone]=B149)*(Reformat[Provider Type]=E149)*(Reformat[Provider Rating]=I149),0))</f>
        <v>21</v>
      </c>
      <c r="S149" s="11">
        <f t="shared" si="2"/>
        <v>105</v>
      </c>
    </row>
    <row r="150" spans="1:19" x14ac:dyDescent="0.25">
      <c r="A150" t="s">
        <v>51</v>
      </c>
      <c r="B150" t="s">
        <v>70</v>
      </c>
      <c r="D150" t="s">
        <v>66</v>
      </c>
      <c r="E150" t="s">
        <v>114</v>
      </c>
      <c r="F150" t="s">
        <v>60</v>
      </c>
      <c r="G150" t="s">
        <v>126</v>
      </c>
      <c r="H150" t="s">
        <v>55</v>
      </c>
      <c r="I150" t="s">
        <v>130</v>
      </c>
      <c r="J150" t="s">
        <v>56</v>
      </c>
      <c r="K150" t="s">
        <v>57</v>
      </c>
      <c r="M150" s="11">
        <v>85.8</v>
      </c>
      <c r="N150" s="11">
        <v>2.8971036444805445</v>
      </c>
      <c r="P150" s="11">
        <v>85.8</v>
      </c>
      <c r="Q150" s="11">
        <v>2.8971036444805445</v>
      </c>
      <c r="R150" s="11">
        <f t="array" ref="R150">INDEX(Reformat[Preschool FT],MATCH(1,(Reformat[Zone]=B150)*(Reformat[Provider Type]=E150)*(Reformat[Provider Rating]=I150),0))</f>
        <v>22</v>
      </c>
      <c r="S150" s="11">
        <f t="shared" si="2"/>
        <v>110</v>
      </c>
    </row>
    <row r="151" spans="1:19" x14ac:dyDescent="0.25">
      <c r="A151" t="s">
        <v>51</v>
      </c>
      <c r="B151" t="s">
        <v>70</v>
      </c>
      <c r="D151" t="s">
        <v>66</v>
      </c>
      <c r="E151" t="s">
        <v>114</v>
      </c>
      <c r="F151" t="s">
        <v>60</v>
      </c>
      <c r="G151" t="s">
        <v>127</v>
      </c>
      <c r="H151" t="s">
        <v>55</v>
      </c>
      <c r="I151" t="s">
        <v>130</v>
      </c>
      <c r="J151" t="s">
        <v>58</v>
      </c>
      <c r="K151" t="s">
        <v>57</v>
      </c>
      <c r="M151" s="11">
        <v>71.050000000000011</v>
      </c>
      <c r="N151" s="11">
        <v>2.3990584375331321</v>
      </c>
      <c r="P151" s="11">
        <v>71.050000000000011</v>
      </c>
      <c r="Q151" s="11">
        <v>2.3990584375331321</v>
      </c>
      <c r="R151" s="11">
        <f t="array" ref="R151">INDEX(Reformat[Preschool PT],MATCH(1,(Reformat[Zone]=B151)*(Reformat[Provider Type]=E151)*(Reformat[Provider Rating]=I151),0))</f>
        <v>18</v>
      </c>
      <c r="S151" s="11">
        <f t="shared" si="2"/>
        <v>90</v>
      </c>
    </row>
    <row r="152" spans="1:19" x14ac:dyDescent="0.25">
      <c r="A152" t="s">
        <v>51</v>
      </c>
      <c r="B152" t="s">
        <v>70</v>
      </c>
      <c r="D152" t="s">
        <v>66</v>
      </c>
      <c r="E152" t="s">
        <v>114</v>
      </c>
      <c r="F152" t="s">
        <v>61</v>
      </c>
      <c r="G152" t="s">
        <v>128</v>
      </c>
      <c r="H152" t="s">
        <v>55</v>
      </c>
      <c r="I152" t="s">
        <v>130</v>
      </c>
      <c r="J152" t="s">
        <v>56</v>
      </c>
      <c r="K152" t="s">
        <v>57</v>
      </c>
      <c r="M152" s="11">
        <v>76.449999999999989</v>
      </c>
      <c r="N152" s="11">
        <v>2.5813936319409976</v>
      </c>
      <c r="P152" s="11">
        <v>76.449999999999989</v>
      </c>
      <c r="Q152" s="11">
        <v>2.5813936319409976</v>
      </c>
      <c r="R152" s="11">
        <f t="array" ref="R152">INDEX(Reformat[School-age FT],MATCH(1,(Reformat[Zone]=B152)*(Reformat[Provider Type]=E152)*(Reformat[Provider Rating]=I152),0))</f>
        <v>19.600000000000001</v>
      </c>
      <c r="S152" s="11">
        <f t="shared" si="2"/>
        <v>98</v>
      </c>
    </row>
    <row r="153" spans="1:19" x14ac:dyDescent="0.25">
      <c r="A153" t="s">
        <v>51</v>
      </c>
      <c r="B153" t="s">
        <v>70</v>
      </c>
      <c r="D153" t="s">
        <v>66</v>
      </c>
      <c r="E153" t="s">
        <v>114</v>
      </c>
      <c r="F153" t="s">
        <v>61</v>
      </c>
      <c r="G153" t="s">
        <v>129</v>
      </c>
      <c r="H153" t="s">
        <v>55</v>
      </c>
      <c r="I153" t="s">
        <v>130</v>
      </c>
      <c r="J153" t="s">
        <v>58</v>
      </c>
      <c r="K153" t="s">
        <v>57</v>
      </c>
      <c r="M153" s="11">
        <v>62.75</v>
      </c>
      <c r="N153" s="11">
        <v>2.1188024905728926</v>
      </c>
      <c r="P153" s="11">
        <v>62.75</v>
      </c>
      <c r="Q153" s="11">
        <v>2.1188024905728926</v>
      </c>
      <c r="R153" s="11">
        <f t="array" ref="R153">INDEX(Reformat[School-age PT],MATCH(1,(Reformat[Zone]=B153)*(Reformat[Provider Type]=E153)*(Reformat[Provider Rating]=I153),0))</f>
        <v>16.600000000000001</v>
      </c>
      <c r="S153" s="11">
        <f t="shared" si="2"/>
        <v>83</v>
      </c>
    </row>
    <row r="154" spans="1:19" x14ac:dyDescent="0.25">
      <c r="A154" t="s">
        <v>51</v>
      </c>
      <c r="B154" t="s">
        <v>70</v>
      </c>
      <c r="D154" t="s">
        <v>66</v>
      </c>
      <c r="E154" t="s">
        <v>114</v>
      </c>
      <c r="F154" t="s">
        <v>54</v>
      </c>
      <c r="G154" t="s">
        <v>122</v>
      </c>
      <c r="H154" t="s">
        <v>62</v>
      </c>
      <c r="I154" t="s">
        <v>131</v>
      </c>
      <c r="J154" t="s">
        <v>56</v>
      </c>
      <c r="K154" t="s">
        <v>57</v>
      </c>
      <c r="M154" s="11">
        <v>106.30000000000001</v>
      </c>
      <c r="N154" s="11">
        <v>3.5893020676955936</v>
      </c>
      <c r="P154" s="11">
        <v>106.30000000000001</v>
      </c>
      <c r="Q154" s="11">
        <v>3.5893020676955936</v>
      </c>
      <c r="R154" s="11">
        <f t="array" ref="R154">INDEX(Reformat[Infant FT],MATCH(1,(Reformat[Zone]=B154)*(Reformat[Provider Type]=E154)*(Reformat[Provider Rating]=I154),0))</f>
        <v>27.3</v>
      </c>
      <c r="S154" s="11">
        <f t="shared" si="2"/>
        <v>136.5</v>
      </c>
    </row>
    <row r="155" spans="1:19" x14ac:dyDescent="0.25">
      <c r="A155" t="s">
        <v>51</v>
      </c>
      <c r="B155" t="s">
        <v>70</v>
      </c>
      <c r="D155" t="s">
        <v>66</v>
      </c>
      <c r="E155" t="s">
        <v>114</v>
      </c>
      <c r="F155" t="s">
        <v>54</v>
      </c>
      <c r="G155" t="s">
        <v>123</v>
      </c>
      <c r="H155" t="s">
        <v>62</v>
      </c>
      <c r="I155" t="s">
        <v>131</v>
      </c>
      <c r="J155" t="s">
        <v>58</v>
      </c>
      <c r="K155" t="s">
        <v>57</v>
      </c>
      <c r="M155" s="11">
        <v>96.1</v>
      </c>
      <c r="N155" s="11">
        <v>3.2448911449251785</v>
      </c>
      <c r="P155" s="11">
        <v>96.1</v>
      </c>
      <c r="Q155" s="11">
        <v>3.2448911449251785</v>
      </c>
      <c r="R155" s="11">
        <f t="array" ref="R155">INDEX(Reformat[Infant PT],MATCH(1,(Reformat[Zone]=B155)*(Reformat[Provider Type]=E155)*(Reformat[Provider Rating]=I155),0))</f>
        <v>24.36</v>
      </c>
      <c r="S155" s="11">
        <f t="shared" si="2"/>
        <v>121.8</v>
      </c>
    </row>
    <row r="156" spans="1:19" x14ac:dyDescent="0.25">
      <c r="A156" t="s">
        <v>51</v>
      </c>
      <c r="B156" t="s">
        <v>70</v>
      </c>
      <c r="D156" t="s">
        <v>66</v>
      </c>
      <c r="E156" t="s">
        <v>114</v>
      </c>
      <c r="F156" t="s">
        <v>59</v>
      </c>
      <c r="G156" t="s">
        <v>124</v>
      </c>
      <c r="H156" t="s">
        <v>62</v>
      </c>
      <c r="I156" t="s">
        <v>131</v>
      </c>
      <c r="J156" t="s">
        <v>56</v>
      </c>
      <c r="K156" t="s">
        <v>57</v>
      </c>
      <c r="M156" s="11">
        <v>101.44999999999999</v>
      </c>
      <c r="N156" s="11">
        <v>3.425538050495935</v>
      </c>
      <c r="P156" s="11">
        <v>101.44999999999999</v>
      </c>
      <c r="Q156" s="11">
        <v>3.425538050495935</v>
      </c>
      <c r="R156" s="11">
        <f t="array" ref="R156">INDEX(Reformat[Toddler FT],MATCH(1,(Reformat[Zone]=B156)*(Reformat[Provider Type]=E156)*(Reformat[Provider Rating]=I156),0))</f>
        <v>24.99</v>
      </c>
      <c r="S156" s="11">
        <f t="shared" si="2"/>
        <v>124.94999999999999</v>
      </c>
    </row>
    <row r="157" spans="1:19" x14ac:dyDescent="0.25">
      <c r="A157" t="s">
        <v>51</v>
      </c>
      <c r="B157" t="s">
        <v>70</v>
      </c>
      <c r="D157" t="s">
        <v>66</v>
      </c>
      <c r="E157" t="s">
        <v>114</v>
      </c>
      <c r="F157" t="s">
        <v>59</v>
      </c>
      <c r="G157" t="s">
        <v>125</v>
      </c>
      <c r="H157" t="s">
        <v>62</v>
      </c>
      <c r="I157" t="s">
        <v>131</v>
      </c>
      <c r="J157" t="s">
        <v>58</v>
      </c>
      <c r="K157" t="s">
        <v>57</v>
      </c>
      <c r="M157" s="11">
        <v>91.050000000000011</v>
      </c>
      <c r="N157" s="11">
        <v>3.0743739723770815</v>
      </c>
      <c r="P157" s="11">
        <v>91.050000000000011</v>
      </c>
      <c r="Q157" s="11">
        <v>3.0743739723770815</v>
      </c>
      <c r="R157" s="11">
        <f t="array" ref="R157">INDEX(Reformat[Toddler PT],MATCH(1,(Reformat[Zone]=B157)*(Reformat[Provider Type]=E157)*(Reformat[Provider Rating]=I157),0))</f>
        <v>22.05</v>
      </c>
      <c r="S157" s="11">
        <f t="shared" si="2"/>
        <v>110.25</v>
      </c>
    </row>
    <row r="158" spans="1:19" x14ac:dyDescent="0.25">
      <c r="A158" t="s">
        <v>51</v>
      </c>
      <c r="B158" t="s">
        <v>70</v>
      </c>
      <c r="D158" t="s">
        <v>66</v>
      </c>
      <c r="E158" t="s">
        <v>114</v>
      </c>
      <c r="F158" t="s">
        <v>60</v>
      </c>
      <c r="G158" t="s">
        <v>126</v>
      </c>
      <c r="H158" t="s">
        <v>62</v>
      </c>
      <c r="I158" t="s">
        <v>131</v>
      </c>
      <c r="J158" t="s">
        <v>56</v>
      </c>
      <c r="K158" t="s">
        <v>57</v>
      </c>
      <c r="M158" s="11">
        <v>96.449999999999989</v>
      </c>
      <c r="N158" s="11">
        <v>3.2567091667849475</v>
      </c>
      <c r="P158" s="11">
        <v>96.449999999999989</v>
      </c>
      <c r="Q158" s="11">
        <v>3.2567091667849475</v>
      </c>
      <c r="R158" s="11">
        <f t="array" ref="R158">INDEX(Reformat[Preschool FT],MATCH(1,(Reformat[Zone]=B158)*(Reformat[Provider Type]=E158)*(Reformat[Provider Rating]=I158),0))</f>
        <v>23.1</v>
      </c>
      <c r="S158" s="11">
        <f t="shared" si="2"/>
        <v>115.5</v>
      </c>
    </row>
    <row r="159" spans="1:19" x14ac:dyDescent="0.25">
      <c r="A159" t="s">
        <v>51</v>
      </c>
      <c r="B159" t="s">
        <v>70</v>
      </c>
      <c r="D159" t="s">
        <v>66</v>
      </c>
      <c r="E159" t="s">
        <v>114</v>
      </c>
      <c r="F159" t="s">
        <v>60</v>
      </c>
      <c r="G159" t="s">
        <v>127</v>
      </c>
      <c r="H159" t="s">
        <v>62</v>
      </c>
      <c r="I159" t="s">
        <v>131</v>
      </c>
      <c r="J159" t="s">
        <v>58</v>
      </c>
      <c r="K159" t="s">
        <v>57</v>
      </c>
      <c r="M159" s="11">
        <v>82.25</v>
      </c>
      <c r="N159" s="11">
        <v>2.7772351370457433</v>
      </c>
      <c r="P159" s="11">
        <v>82.25</v>
      </c>
      <c r="Q159" s="11">
        <v>2.7772351370457433</v>
      </c>
      <c r="R159" s="11">
        <f t="array" ref="R159">INDEX(Reformat[Preschool PT],MATCH(1,(Reformat[Zone]=B159)*(Reformat[Provider Type]=E159)*(Reformat[Provider Rating]=I159),0))</f>
        <v>18.899999999999999</v>
      </c>
      <c r="S159" s="11">
        <f t="shared" si="2"/>
        <v>94.5</v>
      </c>
    </row>
    <row r="160" spans="1:19" x14ac:dyDescent="0.25">
      <c r="A160" t="s">
        <v>51</v>
      </c>
      <c r="B160" t="s">
        <v>70</v>
      </c>
      <c r="D160" t="s">
        <v>66</v>
      </c>
      <c r="E160" t="s">
        <v>114</v>
      </c>
      <c r="F160" t="s">
        <v>61</v>
      </c>
      <c r="G160" t="s">
        <v>128</v>
      </c>
      <c r="H160" t="s">
        <v>62</v>
      </c>
      <c r="I160" t="s">
        <v>131</v>
      </c>
      <c r="J160" t="s">
        <v>56</v>
      </c>
      <c r="K160" t="s">
        <v>57</v>
      </c>
      <c r="M160" s="11">
        <v>87.449999999999989</v>
      </c>
      <c r="N160" s="11">
        <v>2.95281717610517</v>
      </c>
      <c r="P160" s="11">
        <v>87.449999999999989</v>
      </c>
      <c r="Q160" s="11">
        <v>2.95281717610517</v>
      </c>
      <c r="R160" s="11">
        <f t="array" ref="R160">INDEX(Reformat[School-age FT],MATCH(1,(Reformat[Zone]=B160)*(Reformat[Provider Type]=E160)*(Reformat[Provider Rating]=I160),0))</f>
        <v>20.58</v>
      </c>
      <c r="S160" s="11">
        <f t="shared" si="2"/>
        <v>102.89999999999999</v>
      </c>
    </row>
    <row r="161" spans="1:19" x14ac:dyDescent="0.25">
      <c r="A161" t="s">
        <v>51</v>
      </c>
      <c r="B161" t="s">
        <v>70</v>
      </c>
      <c r="D161" t="s">
        <v>66</v>
      </c>
      <c r="E161" t="s">
        <v>114</v>
      </c>
      <c r="F161" t="s">
        <v>61</v>
      </c>
      <c r="G161" t="s">
        <v>129</v>
      </c>
      <c r="H161" t="s">
        <v>62</v>
      </c>
      <c r="I161" t="s">
        <v>131</v>
      </c>
      <c r="J161" t="s">
        <v>58</v>
      </c>
      <c r="K161" t="s">
        <v>57</v>
      </c>
      <c r="M161" s="11">
        <v>74.2</v>
      </c>
      <c r="N161" s="11">
        <v>2.5054206342710539</v>
      </c>
      <c r="P161" s="11">
        <v>74.2</v>
      </c>
      <c r="Q161" s="11">
        <v>2.5054206342710539</v>
      </c>
      <c r="R161" s="11">
        <f t="array" ref="R161">INDEX(Reformat[School-age PT],MATCH(1,(Reformat[Zone]=B161)*(Reformat[Provider Type]=E161)*(Reformat[Provider Rating]=I161),0))</f>
        <v>17.43</v>
      </c>
      <c r="S161" s="11">
        <f t="shared" si="2"/>
        <v>87.15</v>
      </c>
    </row>
    <row r="162" spans="1:19" x14ac:dyDescent="0.25">
      <c r="A162" t="s">
        <v>51</v>
      </c>
      <c r="B162" t="s">
        <v>70</v>
      </c>
      <c r="D162" t="s">
        <v>66</v>
      </c>
      <c r="E162" t="s">
        <v>114</v>
      </c>
      <c r="F162" t="s">
        <v>54</v>
      </c>
      <c r="G162" t="s">
        <v>122</v>
      </c>
      <c r="H162" t="s">
        <v>63</v>
      </c>
      <c r="I162" t="s">
        <v>132</v>
      </c>
      <c r="J162" t="s">
        <v>56</v>
      </c>
      <c r="K162" t="s">
        <v>57</v>
      </c>
      <c r="M162" s="11">
        <v>118.10000000000001</v>
      </c>
      <c r="N162" s="11">
        <v>3.9877382332535238</v>
      </c>
      <c r="P162" s="11">
        <v>118.10000000000001</v>
      </c>
      <c r="Q162" s="11">
        <v>3.9877382332535238</v>
      </c>
      <c r="R162" s="11">
        <f t="array" ref="R162">INDEX(Reformat[Infant FT],MATCH(1,(Reformat[Zone]=B162)*(Reformat[Provider Type]=E162)*(Reformat[Provider Rating]=I162),0))</f>
        <v>28.26</v>
      </c>
      <c r="S162" s="11">
        <f t="shared" si="2"/>
        <v>141.30000000000001</v>
      </c>
    </row>
    <row r="163" spans="1:19" x14ac:dyDescent="0.25">
      <c r="A163" t="s">
        <v>51</v>
      </c>
      <c r="B163" t="s">
        <v>70</v>
      </c>
      <c r="D163" t="s">
        <v>66</v>
      </c>
      <c r="E163" t="s">
        <v>114</v>
      </c>
      <c r="F163" t="s">
        <v>54</v>
      </c>
      <c r="G163" t="s">
        <v>123</v>
      </c>
      <c r="H163" t="s">
        <v>63</v>
      </c>
      <c r="I163" t="s">
        <v>132</v>
      </c>
      <c r="J163" t="s">
        <v>58</v>
      </c>
      <c r="K163" t="s">
        <v>57</v>
      </c>
      <c r="M163" s="11">
        <v>106.75</v>
      </c>
      <c r="N163" s="11">
        <v>3.604496667229582</v>
      </c>
      <c r="P163" s="11">
        <v>106.75</v>
      </c>
      <c r="Q163" s="11">
        <v>3.604496667229582</v>
      </c>
      <c r="R163" s="11">
        <f t="array" ref="R163">INDEX(Reformat[Infant PT],MATCH(1,(Reformat[Zone]=B163)*(Reformat[Provider Type]=E163)*(Reformat[Provider Rating]=I163),0))</f>
        <v>25.56</v>
      </c>
      <c r="S163" s="11">
        <f t="shared" si="2"/>
        <v>127.8</v>
      </c>
    </row>
    <row r="164" spans="1:19" x14ac:dyDescent="0.25">
      <c r="A164" t="s">
        <v>51</v>
      </c>
      <c r="B164" t="s">
        <v>70</v>
      </c>
      <c r="D164" t="s">
        <v>66</v>
      </c>
      <c r="E164" t="s">
        <v>114</v>
      </c>
      <c r="F164" t="s">
        <v>59</v>
      </c>
      <c r="G164" t="s">
        <v>124</v>
      </c>
      <c r="H164" t="s">
        <v>63</v>
      </c>
      <c r="I164" t="s">
        <v>132</v>
      </c>
      <c r="J164" t="s">
        <v>56</v>
      </c>
      <c r="K164" t="s">
        <v>57</v>
      </c>
      <c r="M164" s="11">
        <v>112.69999999999999</v>
      </c>
      <c r="N164" s="11">
        <v>3.8054030388456566</v>
      </c>
      <c r="P164" s="11">
        <v>112.69999999999999</v>
      </c>
      <c r="Q164" s="11">
        <v>3.8054030388456566</v>
      </c>
      <c r="R164" s="11">
        <f t="array" ref="R164">INDEX(Reformat[Toddler FT],MATCH(1,(Reformat[Zone]=B164)*(Reformat[Provider Type]=E164)*(Reformat[Provider Rating]=I164),0))</f>
        <v>25.74</v>
      </c>
      <c r="S164" s="11">
        <f t="shared" si="2"/>
        <v>128.69999999999999</v>
      </c>
    </row>
    <row r="165" spans="1:19" x14ac:dyDescent="0.25">
      <c r="A165" t="s">
        <v>51</v>
      </c>
      <c r="B165" t="s">
        <v>70</v>
      </c>
      <c r="D165" t="s">
        <v>66</v>
      </c>
      <c r="E165" t="s">
        <v>114</v>
      </c>
      <c r="F165" t="s">
        <v>59</v>
      </c>
      <c r="G165" t="s">
        <v>125</v>
      </c>
      <c r="H165" t="s">
        <v>63</v>
      </c>
      <c r="I165" t="s">
        <v>132</v>
      </c>
      <c r="J165" t="s">
        <v>58</v>
      </c>
      <c r="K165" t="s">
        <v>57</v>
      </c>
      <c r="M165" s="11">
        <v>101.19999999999999</v>
      </c>
      <c r="N165" s="11">
        <v>3.4170966063103854</v>
      </c>
      <c r="P165" s="11">
        <v>101.19999999999999</v>
      </c>
      <c r="Q165" s="11">
        <v>3.4170966063103854</v>
      </c>
      <c r="R165" s="11">
        <f t="array" ref="R165">INDEX(Reformat[Toddler PT],MATCH(1,(Reformat[Zone]=B165)*(Reformat[Provider Type]=E165)*(Reformat[Provider Rating]=I165),0))</f>
        <v>23.04</v>
      </c>
      <c r="S165" s="11">
        <f t="shared" si="2"/>
        <v>115.19999999999999</v>
      </c>
    </row>
    <row r="166" spans="1:19" x14ac:dyDescent="0.25">
      <c r="A166" t="s">
        <v>51</v>
      </c>
      <c r="B166" t="s">
        <v>70</v>
      </c>
      <c r="D166" t="s">
        <v>66</v>
      </c>
      <c r="E166" t="s">
        <v>114</v>
      </c>
      <c r="F166" t="s">
        <v>60</v>
      </c>
      <c r="G166" t="s">
        <v>126</v>
      </c>
      <c r="H166" t="s">
        <v>63</v>
      </c>
      <c r="I166" t="s">
        <v>132</v>
      </c>
      <c r="J166" t="s">
        <v>56</v>
      </c>
      <c r="K166" t="s">
        <v>57</v>
      </c>
      <c r="M166" s="11">
        <v>107.15</v>
      </c>
      <c r="N166" s="11">
        <v>3.6180029779264609</v>
      </c>
      <c r="P166" s="11">
        <v>107.15</v>
      </c>
      <c r="Q166" s="11">
        <v>3.6180029779264609</v>
      </c>
      <c r="R166" s="11">
        <f t="array" ref="R166">INDEX(Reformat[Preschool FT],MATCH(1,(Reformat[Zone]=B166)*(Reformat[Provider Type]=E166)*(Reformat[Provider Rating]=I166),0))</f>
        <v>23.58</v>
      </c>
      <c r="S166" s="11">
        <f t="shared" si="2"/>
        <v>117.89999999999999</v>
      </c>
    </row>
    <row r="167" spans="1:19" x14ac:dyDescent="0.25">
      <c r="A167" t="s">
        <v>51</v>
      </c>
      <c r="B167" t="s">
        <v>70</v>
      </c>
      <c r="D167" t="s">
        <v>66</v>
      </c>
      <c r="E167" t="s">
        <v>114</v>
      </c>
      <c r="F167" t="s">
        <v>60</v>
      </c>
      <c r="G167" t="s">
        <v>127</v>
      </c>
      <c r="H167" t="s">
        <v>63</v>
      </c>
      <c r="I167" t="s">
        <v>132</v>
      </c>
      <c r="J167" t="s">
        <v>58</v>
      </c>
      <c r="K167" t="s">
        <v>57</v>
      </c>
      <c r="M167" s="11">
        <v>91.35</v>
      </c>
      <c r="N167" s="11">
        <v>3.0845037053997402</v>
      </c>
      <c r="P167" s="11">
        <v>91.35</v>
      </c>
      <c r="Q167" s="11">
        <v>3.0845037053997402</v>
      </c>
      <c r="R167" s="11">
        <f t="array" ref="R167">INDEX(Reformat[Preschool PT],MATCH(1,(Reformat[Zone]=B167)*(Reformat[Provider Type]=E167)*(Reformat[Provider Rating]=I167),0))</f>
        <v>19.62</v>
      </c>
      <c r="S167" s="11">
        <f t="shared" si="2"/>
        <v>98.100000000000009</v>
      </c>
    </row>
    <row r="168" spans="1:19" x14ac:dyDescent="0.25">
      <c r="A168" t="s">
        <v>51</v>
      </c>
      <c r="B168" t="s">
        <v>70</v>
      </c>
      <c r="D168" t="s">
        <v>66</v>
      </c>
      <c r="E168" t="s">
        <v>114</v>
      </c>
      <c r="F168" t="s">
        <v>61</v>
      </c>
      <c r="G168" t="s">
        <v>128</v>
      </c>
      <c r="H168" t="s">
        <v>63</v>
      </c>
      <c r="I168" t="s">
        <v>132</v>
      </c>
      <c r="J168" t="s">
        <v>56</v>
      </c>
      <c r="K168" t="s">
        <v>57</v>
      </c>
      <c r="M168" s="11">
        <v>97.2</v>
      </c>
      <c r="N168" s="11">
        <v>3.2820334993415958</v>
      </c>
      <c r="P168" s="11">
        <v>97.2</v>
      </c>
      <c r="Q168" s="11">
        <v>3.2820334993415958</v>
      </c>
      <c r="R168" s="11">
        <f t="array" ref="R168">INDEX(Reformat[School-age FT],MATCH(1,(Reformat[Zone]=B168)*(Reformat[Provider Type]=E168)*(Reformat[Provider Rating]=I168),0))</f>
        <v>21.24</v>
      </c>
      <c r="S168" s="11">
        <f t="shared" si="2"/>
        <v>106.19999999999999</v>
      </c>
    </row>
    <row r="169" spans="1:19" x14ac:dyDescent="0.25">
      <c r="A169" t="s">
        <v>51</v>
      </c>
      <c r="B169" t="s">
        <v>70</v>
      </c>
      <c r="D169" t="s">
        <v>66</v>
      </c>
      <c r="E169" t="s">
        <v>114</v>
      </c>
      <c r="F169" t="s">
        <v>61</v>
      </c>
      <c r="G169" t="s">
        <v>129</v>
      </c>
      <c r="H169" t="s">
        <v>63</v>
      </c>
      <c r="I169" t="s">
        <v>132</v>
      </c>
      <c r="J169" t="s">
        <v>58</v>
      </c>
      <c r="K169" t="s">
        <v>57</v>
      </c>
      <c r="M169" s="11">
        <v>82.4</v>
      </c>
      <c r="N169" s="11">
        <v>2.7823000035570731</v>
      </c>
      <c r="P169" s="11">
        <v>82.4</v>
      </c>
      <c r="Q169" s="11">
        <v>2.7823000035570731</v>
      </c>
      <c r="R169" s="11">
        <f t="array" ref="R169">INDEX(Reformat[School-age PT],MATCH(1,(Reformat[Zone]=B169)*(Reformat[Provider Type]=E169)*(Reformat[Provider Rating]=I169),0))</f>
        <v>18.36</v>
      </c>
      <c r="S169" s="11">
        <f t="shared" si="2"/>
        <v>91.8</v>
      </c>
    </row>
    <row r="170" spans="1:19" x14ac:dyDescent="0.25">
      <c r="A170" t="s">
        <v>51</v>
      </c>
      <c r="B170" t="s">
        <v>70</v>
      </c>
      <c r="D170" t="s">
        <v>66</v>
      </c>
      <c r="E170" t="s">
        <v>114</v>
      </c>
      <c r="F170" t="s">
        <v>54</v>
      </c>
      <c r="G170" t="s">
        <v>122</v>
      </c>
      <c r="H170" t="s">
        <v>64</v>
      </c>
      <c r="I170" t="s">
        <v>133</v>
      </c>
      <c r="J170" t="s">
        <v>56</v>
      </c>
      <c r="K170" t="s">
        <v>57</v>
      </c>
      <c r="M170" s="11">
        <v>131.19999999999999</v>
      </c>
      <c r="N170" s="11">
        <v>4.4300699085763098</v>
      </c>
      <c r="P170" s="11">
        <v>131.19999999999999</v>
      </c>
      <c r="Q170" s="11">
        <v>4.4300699085763098</v>
      </c>
      <c r="R170" s="11">
        <f t="array" ref="R170">INDEX(Reformat[Infant FT],MATCH(1,(Reformat[Zone]=B170)*(Reformat[Provider Type]=E170)*(Reformat[Provider Rating]=I170),0))</f>
        <v>31.4</v>
      </c>
      <c r="S170" s="11">
        <f t="shared" si="2"/>
        <v>157</v>
      </c>
    </row>
    <row r="171" spans="1:19" x14ac:dyDescent="0.25">
      <c r="A171" t="s">
        <v>51</v>
      </c>
      <c r="B171" t="s">
        <v>70</v>
      </c>
      <c r="D171" t="s">
        <v>66</v>
      </c>
      <c r="E171" t="s">
        <v>114</v>
      </c>
      <c r="F171" t="s">
        <v>54</v>
      </c>
      <c r="G171" t="s">
        <v>123</v>
      </c>
      <c r="H171" t="s">
        <v>64</v>
      </c>
      <c r="I171" t="s">
        <v>133</v>
      </c>
      <c r="J171" t="s">
        <v>58</v>
      </c>
      <c r="K171" t="s">
        <v>57</v>
      </c>
      <c r="M171" s="11">
        <v>118.6</v>
      </c>
      <c r="N171" s="11">
        <v>4.0046211216246217</v>
      </c>
      <c r="P171" s="11">
        <v>118.6</v>
      </c>
      <c r="Q171" s="11">
        <v>4.0046211216246217</v>
      </c>
      <c r="R171" s="11">
        <f t="array" ref="R171">INDEX(Reformat[Infant PT],MATCH(1,(Reformat[Zone]=B171)*(Reformat[Provider Type]=E171)*(Reformat[Provider Rating]=I171),0))</f>
        <v>28.4</v>
      </c>
      <c r="S171" s="11">
        <f t="shared" si="2"/>
        <v>142</v>
      </c>
    </row>
    <row r="172" spans="1:19" x14ac:dyDescent="0.25">
      <c r="A172" t="s">
        <v>51</v>
      </c>
      <c r="B172" t="s">
        <v>70</v>
      </c>
      <c r="D172" t="s">
        <v>66</v>
      </c>
      <c r="E172" t="s">
        <v>114</v>
      </c>
      <c r="F172" t="s">
        <v>59</v>
      </c>
      <c r="G172" t="s">
        <v>124</v>
      </c>
      <c r="H172" t="s">
        <v>64</v>
      </c>
      <c r="I172" t="s">
        <v>133</v>
      </c>
      <c r="J172" t="s">
        <v>56</v>
      </c>
      <c r="K172" t="s">
        <v>57</v>
      </c>
      <c r="M172" s="11">
        <v>125.19999999999999</v>
      </c>
      <c r="N172" s="11">
        <v>4.2274752481231248</v>
      </c>
      <c r="P172" s="11">
        <v>125.19999999999999</v>
      </c>
      <c r="Q172" s="11">
        <v>4.2274752481231248</v>
      </c>
      <c r="R172" s="11">
        <f t="array" ref="R172">INDEX(Reformat[Toddler FT],MATCH(1,(Reformat[Zone]=B172)*(Reformat[Provider Type]=E172)*(Reformat[Provider Rating]=I172),0))</f>
        <v>28.6</v>
      </c>
      <c r="S172" s="11">
        <f t="shared" si="2"/>
        <v>143</v>
      </c>
    </row>
    <row r="173" spans="1:19" x14ac:dyDescent="0.25">
      <c r="A173" t="s">
        <v>51</v>
      </c>
      <c r="B173" t="s">
        <v>70</v>
      </c>
      <c r="D173" t="s">
        <v>66</v>
      </c>
      <c r="E173" t="s">
        <v>114</v>
      </c>
      <c r="F173" t="s">
        <v>59</v>
      </c>
      <c r="G173" t="s">
        <v>125</v>
      </c>
      <c r="H173" t="s">
        <v>64</v>
      </c>
      <c r="I173" t="s">
        <v>133</v>
      </c>
      <c r="J173" t="s">
        <v>58</v>
      </c>
      <c r="K173" t="s">
        <v>57</v>
      </c>
      <c r="M173" s="11">
        <v>112.4</v>
      </c>
      <c r="N173" s="11">
        <v>3.7952733058229979</v>
      </c>
      <c r="P173" s="11">
        <v>112.4</v>
      </c>
      <c r="Q173" s="11">
        <v>3.7952733058229979</v>
      </c>
      <c r="R173" s="11">
        <f t="array" ref="R173">INDEX(Reformat[Toddler PT],MATCH(1,(Reformat[Zone]=B173)*(Reformat[Provider Type]=E173)*(Reformat[Provider Rating]=I173),0))</f>
        <v>25.6</v>
      </c>
      <c r="S173" s="11">
        <f t="shared" si="2"/>
        <v>128</v>
      </c>
    </row>
    <row r="174" spans="1:19" x14ac:dyDescent="0.25">
      <c r="A174" t="s">
        <v>51</v>
      </c>
      <c r="B174" t="s">
        <v>70</v>
      </c>
      <c r="D174" t="s">
        <v>66</v>
      </c>
      <c r="E174" t="s">
        <v>114</v>
      </c>
      <c r="F174" t="s">
        <v>60</v>
      </c>
      <c r="G174" t="s">
        <v>126</v>
      </c>
      <c r="H174" t="s">
        <v>64</v>
      </c>
      <c r="I174" t="s">
        <v>133</v>
      </c>
      <c r="J174" t="s">
        <v>56</v>
      </c>
      <c r="K174" t="s">
        <v>57</v>
      </c>
      <c r="M174" s="11">
        <v>119.05</v>
      </c>
      <c r="N174" s="11">
        <v>4.0198157211586105</v>
      </c>
      <c r="P174" s="11">
        <v>119.05</v>
      </c>
      <c r="Q174" s="11">
        <v>4.0198157211586105</v>
      </c>
      <c r="R174" s="11">
        <f t="array" ref="R174">INDEX(Reformat[Preschool FT],MATCH(1,(Reformat[Zone]=B174)*(Reformat[Provider Type]=E174)*(Reformat[Provider Rating]=I174),0))</f>
        <v>26.2</v>
      </c>
      <c r="S174" s="11">
        <f t="shared" si="2"/>
        <v>131</v>
      </c>
    </row>
    <row r="175" spans="1:19" x14ac:dyDescent="0.25">
      <c r="A175" t="s">
        <v>51</v>
      </c>
      <c r="B175" t="s">
        <v>70</v>
      </c>
      <c r="D175" t="s">
        <v>66</v>
      </c>
      <c r="E175" t="s">
        <v>114</v>
      </c>
      <c r="F175" t="s">
        <v>60</v>
      </c>
      <c r="G175" t="s">
        <v>127</v>
      </c>
      <c r="H175" t="s">
        <v>64</v>
      </c>
      <c r="I175" t="s">
        <v>133</v>
      </c>
      <c r="J175" t="s">
        <v>58</v>
      </c>
      <c r="K175" t="s">
        <v>57</v>
      </c>
      <c r="M175" s="11">
        <v>101.5</v>
      </c>
      <c r="N175" s="11">
        <v>3.4272263393330449</v>
      </c>
      <c r="P175" s="11">
        <v>101.5</v>
      </c>
      <c r="Q175" s="11">
        <v>3.4272263393330449</v>
      </c>
      <c r="R175" s="11">
        <f t="array" ref="R175">INDEX(Reformat[Preschool PT],MATCH(1,(Reformat[Zone]=B175)*(Reformat[Provider Type]=E175)*(Reformat[Provider Rating]=I175),0))</f>
        <v>21.8</v>
      </c>
      <c r="S175" s="11">
        <f t="shared" si="2"/>
        <v>109</v>
      </c>
    </row>
    <row r="176" spans="1:19" x14ac:dyDescent="0.25">
      <c r="A176" t="s">
        <v>51</v>
      </c>
      <c r="B176" t="s">
        <v>70</v>
      </c>
      <c r="D176" t="s">
        <v>66</v>
      </c>
      <c r="E176" t="s">
        <v>114</v>
      </c>
      <c r="F176" t="s">
        <v>61</v>
      </c>
      <c r="G176" t="s">
        <v>128</v>
      </c>
      <c r="H176" t="s">
        <v>64</v>
      </c>
      <c r="I176" t="s">
        <v>133</v>
      </c>
      <c r="J176" t="s">
        <v>56</v>
      </c>
      <c r="K176" t="s">
        <v>57</v>
      </c>
      <c r="M176" s="11">
        <v>107.95</v>
      </c>
      <c r="N176" s="11">
        <v>3.6450155993202191</v>
      </c>
      <c r="P176" s="11">
        <v>107.95</v>
      </c>
      <c r="Q176" s="11">
        <v>3.6450155993202191</v>
      </c>
      <c r="R176" s="11">
        <f t="array" ref="R176">INDEX(Reformat[School-age FT],MATCH(1,(Reformat[Zone]=B176)*(Reformat[Provider Type]=E176)*(Reformat[Provider Rating]=I176),0))</f>
        <v>23.6</v>
      </c>
      <c r="S176" s="11">
        <f t="shared" si="2"/>
        <v>118</v>
      </c>
    </row>
    <row r="177" spans="1:19" x14ac:dyDescent="0.25">
      <c r="A177" t="s">
        <v>51</v>
      </c>
      <c r="B177" t="s">
        <v>70</v>
      </c>
      <c r="D177" t="s">
        <v>66</v>
      </c>
      <c r="E177" t="s">
        <v>114</v>
      </c>
      <c r="F177" t="s">
        <v>61</v>
      </c>
      <c r="G177" t="s">
        <v>129</v>
      </c>
      <c r="H177" t="s">
        <v>64</v>
      </c>
      <c r="I177" t="s">
        <v>133</v>
      </c>
      <c r="J177" t="s">
        <v>58</v>
      </c>
      <c r="K177" t="s">
        <v>57</v>
      </c>
      <c r="M177" s="11">
        <v>91.55</v>
      </c>
      <c r="N177" s="11">
        <v>3.0912568607481798</v>
      </c>
      <c r="P177" s="11">
        <v>91.55</v>
      </c>
      <c r="Q177" s="11">
        <v>3.0912568607481798</v>
      </c>
      <c r="R177" s="11">
        <f t="array" ref="R177">INDEX(Reformat[School-age PT],MATCH(1,(Reformat[Zone]=B177)*(Reformat[Provider Type]=E177)*(Reformat[Provider Rating]=I177),0))</f>
        <v>20.399999999999999</v>
      </c>
      <c r="S177" s="11">
        <f t="shared" si="2"/>
        <v>102</v>
      </c>
    </row>
    <row r="178" spans="1:19" x14ac:dyDescent="0.25">
      <c r="A178" t="s">
        <v>51</v>
      </c>
      <c r="B178" t="s">
        <v>70</v>
      </c>
      <c r="D178" t="s">
        <v>66</v>
      </c>
      <c r="E178" t="s">
        <v>114</v>
      </c>
      <c r="F178" t="s">
        <v>60</v>
      </c>
      <c r="G178" t="s">
        <v>126</v>
      </c>
      <c r="H178" t="s">
        <v>65</v>
      </c>
      <c r="I178" t="s">
        <v>134</v>
      </c>
      <c r="J178" t="s">
        <v>56</v>
      </c>
      <c r="K178" t="s">
        <v>57</v>
      </c>
      <c r="M178" s="11">
        <v>90.1</v>
      </c>
      <c r="N178" s="11">
        <v>3.0422964844719935</v>
      </c>
      <c r="P178" s="11">
        <v>90.1</v>
      </c>
      <c r="Q178" s="11">
        <v>3.0422964844719935</v>
      </c>
      <c r="R178" s="11">
        <f t="array" ref="R178">INDEX(Reformat[Preschool FT],MATCH(1,(Reformat[Zone]=B178)*(Reformat[Provider Type]=E178)*(Reformat[Provider Rating]=I178),0))</f>
        <v>23.1</v>
      </c>
      <c r="S178" s="11">
        <f t="shared" si="2"/>
        <v>115.5</v>
      </c>
    </row>
    <row r="179" spans="1:19" x14ac:dyDescent="0.25">
      <c r="A179" t="s">
        <v>51</v>
      </c>
      <c r="B179" t="s">
        <v>70</v>
      </c>
      <c r="D179" t="s">
        <v>66</v>
      </c>
      <c r="E179" t="s">
        <v>114</v>
      </c>
      <c r="F179" t="s">
        <v>60</v>
      </c>
      <c r="G179" t="s">
        <v>127</v>
      </c>
      <c r="H179" t="s">
        <v>65</v>
      </c>
      <c r="I179" t="s">
        <v>134</v>
      </c>
      <c r="J179" t="s">
        <v>58</v>
      </c>
      <c r="K179" t="s">
        <v>57</v>
      </c>
      <c r="M179" s="11">
        <v>74.650000000000006</v>
      </c>
      <c r="N179" s="11">
        <v>2.5206152338050427</v>
      </c>
      <c r="P179" s="11">
        <v>74.650000000000006</v>
      </c>
      <c r="Q179" s="11">
        <v>2.5206152338050427</v>
      </c>
      <c r="R179" s="11">
        <f t="array" ref="R179">INDEX(Reformat[Preschool PT],MATCH(1,(Reformat[Zone]=B179)*(Reformat[Provider Type]=E179)*(Reformat[Provider Rating]=I179),0))</f>
        <v>18.899999999999999</v>
      </c>
      <c r="S179" s="11">
        <f t="shared" si="2"/>
        <v>94.5</v>
      </c>
    </row>
    <row r="180" spans="1:19" x14ac:dyDescent="0.25">
      <c r="A180" t="s">
        <v>51</v>
      </c>
      <c r="B180" t="s">
        <v>70</v>
      </c>
      <c r="D180" t="s">
        <v>67</v>
      </c>
      <c r="E180" t="s">
        <v>115</v>
      </c>
      <c r="F180" t="s">
        <v>54</v>
      </c>
      <c r="G180" t="s">
        <v>122</v>
      </c>
      <c r="H180" t="s">
        <v>55</v>
      </c>
      <c r="I180" t="s">
        <v>130</v>
      </c>
      <c r="J180" t="s">
        <v>56</v>
      </c>
      <c r="K180" t="s">
        <v>57</v>
      </c>
      <c r="M180" s="11">
        <v>93.2</v>
      </c>
      <c r="N180" s="11">
        <v>3.1469703923728058</v>
      </c>
      <c r="P180" s="11">
        <v>93.2</v>
      </c>
      <c r="Q180" s="11">
        <v>3.1469703923728058</v>
      </c>
      <c r="R180" s="11">
        <f t="array" ref="R180">INDEX(Reformat[Infant FT],MATCH(1,(Reformat[Zone]=B180)*(Reformat[Provider Type]=E180)*(Reformat[Provider Rating]=I180),0))</f>
        <v>24.8</v>
      </c>
      <c r="S180" s="11">
        <f t="shared" si="2"/>
        <v>124</v>
      </c>
    </row>
    <row r="181" spans="1:19" x14ac:dyDescent="0.25">
      <c r="A181" t="s">
        <v>51</v>
      </c>
      <c r="B181" t="s">
        <v>70</v>
      </c>
      <c r="D181" t="s">
        <v>67</v>
      </c>
      <c r="E181" t="s">
        <v>115</v>
      </c>
      <c r="F181" t="s">
        <v>54</v>
      </c>
      <c r="G181" t="s">
        <v>123</v>
      </c>
      <c r="H181" t="s">
        <v>55</v>
      </c>
      <c r="I181" t="s">
        <v>130</v>
      </c>
      <c r="J181" t="s">
        <v>58</v>
      </c>
      <c r="K181" t="s">
        <v>57</v>
      </c>
      <c r="M181" s="11">
        <v>79.400000000000006</v>
      </c>
      <c r="N181" s="11">
        <v>2.6810026733304806</v>
      </c>
      <c r="P181" s="11">
        <v>79.400000000000006</v>
      </c>
      <c r="Q181" s="11">
        <v>2.6810026733304806</v>
      </c>
      <c r="R181" s="11">
        <f t="array" ref="R181">INDEX(Reformat[Infant PT],MATCH(1,(Reformat[Zone]=B181)*(Reformat[Provider Type]=E181)*(Reformat[Provider Rating]=I181),0))</f>
        <v>21.6</v>
      </c>
      <c r="S181" s="11">
        <f t="shared" si="2"/>
        <v>108</v>
      </c>
    </row>
    <row r="182" spans="1:19" x14ac:dyDescent="0.25">
      <c r="A182" t="s">
        <v>51</v>
      </c>
      <c r="B182" t="s">
        <v>70</v>
      </c>
      <c r="D182" t="s">
        <v>67</v>
      </c>
      <c r="E182" t="s">
        <v>115</v>
      </c>
      <c r="F182" t="s">
        <v>59</v>
      </c>
      <c r="G182" t="s">
        <v>124</v>
      </c>
      <c r="H182" t="s">
        <v>55</v>
      </c>
      <c r="I182" t="s">
        <v>130</v>
      </c>
      <c r="J182" t="s">
        <v>56</v>
      </c>
      <c r="K182" t="s">
        <v>57</v>
      </c>
      <c r="M182" s="11">
        <v>88</v>
      </c>
      <c r="N182" s="11">
        <v>2.9713883533133791</v>
      </c>
      <c r="P182" s="11">
        <v>88</v>
      </c>
      <c r="Q182" s="11">
        <v>2.9713883533133791</v>
      </c>
      <c r="R182" s="11">
        <f t="array" ref="R182">INDEX(Reformat[Toddler FT],MATCH(1,(Reformat[Zone]=B182)*(Reformat[Provider Type]=E182)*(Reformat[Provider Rating]=I182),0))</f>
        <v>22.6</v>
      </c>
      <c r="S182" s="11">
        <f t="shared" si="2"/>
        <v>113</v>
      </c>
    </row>
    <row r="183" spans="1:19" x14ac:dyDescent="0.25">
      <c r="A183" t="s">
        <v>51</v>
      </c>
      <c r="B183" t="s">
        <v>70</v>
      </c>
      <c r="D183" t="s">
        <v>67</v>
      </c>
      <c r="E183" t="s">
        <v>115</v>
      </c>
      <c r="F183" t="s">
        <v>59</v>
      </c>
      <c r="G183" t="s">
        <v>125</v>
      </c>
      <c r="H183" t="s">
        <v>55</v>
      </c>
      <c r="I183" t="s">
        <v>130</v>
      </c>
      <c r="J183" t="s">
        <v>58</v>
      </c>
      <c r="K183" t="s">
        <v>57</v>
      </c>
      <c r="M183" s="11">
        <v>73.099999999999994</v>
      </c>
      <c r="N183" s="11">
        <v>2.4682782798546361</v>
      </c>
      <c r="P183" s="11">
        <v>73.099999999999994</v>
      </c>
      <c r="Q183" s="11">
        <v>2.4682782798546361</v>
      </c>
      <c r="R183" s="11">
        <f t="array" ref="R183">INDEX(Reformat[Toddler PT],MATCH(1,(Reformat[Zone]=B183)*(Reformat[Provider Type]=E183)*(Reformat[Provider Rating]=I183),0))</f>
        <v>19.2</v>
      </c>
      <c r="S183" s="11">
        <f t="shared" si="2"/>
        <v>96</v>
      </c>
    </row>
    <row r="184" spans="1:19" x14ac:dyDescent="0.25">
      <c r="A184" t="s">
        <v>51</v>
      </c>
      <c r="B184" t="s">
        <v>70</v>
      </c>
      <c r="D184" t="s">
        <v>67</v>
      </c>
      <c r="E184" t="s">
        <v>115</v>
      </c>
      <c r="F184" t="s">
        <v>60</v>
      </c>
      <c r="G184" t="s">
        <v>126</v>
      </c>
      <c r="H184" t="s">
        <v>55</v>
      </c>
      <c r="I184" t="s">
        <v>130</v>
      </c>
      <c r="J184" t="s">
        <v>56</v>
      </c>
      <c r="K184" t="s">
        <v>57</v>
      </c>
      <c r="M184" s="11">
        <v>80.649999999999991</v>
      </c>
      <c r="N184" s="11">
        <v>2.7232098942582272</v>
      </c>
      <c r="P184" s="11">
        <v>80.649999999999991</v>
      </c>
      <c r="Q184" s="11">
        <v>2.7232098942582272</v>
      </c>
      <c r="R184" s="11">
        <f t="array" ref="R184">INDEX(Reformat[Preschool FT],MATCH(1,(Reformat[Zone]=B184)*(Reformat[Provider Type]=E184)*(Reformat[Provider Rating]=I184),0))</f>
        <v>20</v>
      </c>
      <c r="S184" s="11">
        <f t="shared" si="2"/>
        <v>100</v>
      </c>
    </row>
    <row r="185" spans="1:19" x14ac:dyDescent="0.25">
      <c r="A185" t="s">
        <v>51</v>
      </c>
      <c r="B185" t="s">
        <v>70</v>
      </c>
      <c r="D185" t="s">
        <v>67</v>
      </c>
      <c r="E185" t="s">
        <v>115</v>
      </c>
      <c r="F185" t="s">
        <v>60</v>
      </c>
      <c r="G185" t="s">
        <v>127</v>
      </c>
      <c r="H185" t="s">
        <v>55</v>
      </c>
      <c r="I185" t="s">
        <v>130</v>
      </c>
      <c r="J185" t="s">
        <v>58</v>
      </c>
      <c r="K185" t="s">
        <v>57</v>
      </c>
      <c r="M185" s="11">
        <v>62.599999999999994</v>
      </c>
      <c r="N185" s="11">
        <v>2.1137376240615624</v>
      </c>
      <c r="P185" s="11">
        <v>62.599999999999994</v>
      </c>
      <c r="Q185" s="11">
        <v>2.1137376240615624</v>
      </c>
      <c r="R185" s="11">
        <f t="array" ref="R185">INDEX(Reformat[Preschool PT],MATCH(1,(Reformat[Zone]=B185)*(Reformat[Provider Type]=E185)*(Reformat[Provider Rating]=I185),0))</f>
        <v>15.8</v>
      </c>
      <c r="S185" s="11">
        <f t="shared" si="2"/>
        <v>79</v>
      </c>
    </row>
    <row r="186" spans="1:19" x14ac:dyDescent="0.25">
      <c r="A186" t="s">
        <v>51</v>
      </c>
      <c r="B186" t="s">
        <v>70</v>
      </c>
      <c r="D186" t="s">
        <v>67</v>
      </c>
      <c r="E186" t="s">
        <v>115</v>
      </c>
      <c r="F186" t="s">
        <v>61</v>
      </c>
      <c r="G186" t="s">
        <v>128</v>
      </c>
      <c r="H186" t="s">
        <v>55</v>
      </c>
      <c r="I186" t="s">
        <v>130</v>
      </c>
      <c r="J186" t="s">
        <v>56</v>
      </c>
      <c r="K186" t="s">
        <v>57</v>
      </c>
      <c r="M186" s="11">
        <v>69.55</v>
      </c>
      <c r="N186" s="11">
        <v>2.3484097724198354</v>
      </c>
      <c r="P186" s="11">
        <v>69.55</v>
      </c>
      <c r="Q186" s="11">
        <v>2.3484097724198354</v>
      </c>
      <c r="R186" s="11">
        <f t="array" ref="R186">INDEX(Reformat[School-age FT],MATCH(1,(Reformat[Zone]=B186)*(Reformat[Provider Type]=E186)*(Reformat[Provider Rating]=I186),0))</f>
        <v>17.399999999999999</v>
      </c>
      <c r="S186" s="11">
        <f t="shared" si="2"/>
        <v>87</v>
      </c>
    </row>
    <row r="187" spans="1:19" x14ac:dyDescent="0.25">
      <c r="A187" t="s">
        <v>51</v>
      </c>
      <c r="B187" t="s">
        <v>70</v>
      </c>
      <c r="D187" t="s">
        <v>67</v>
      </c>
      <c r="E187" t="s">
        <v>115</v>
      </c>
      <c r="F187" t="s">
        <v>61</v>
      </c>
      <c r="G187" t="s">
        <v>129</v>
      </c>
      <c r="H187" t="s">
        <v>55</v>
      </c>
      <c r="I187" t="s">
        <v>130</v>
      </c>
      <c r="J187" t="s">
        <v>58</v>
      </c>
      <c r="K187" t="s">
        <v>57</v>
      </c>
      <c r="M187" s="11">
        <v>53.5</v>
      </c>
      <c r="N187" s="11">
        <v>1.8064690557075656</v>
      </c>
      <c r="P187" s="11">
        <v>53.5</v>
      </c>
      <c r="Q187" s="11">
        <v>1.8064690557075656</v>
      </c>
      <c r="R187" s="11">
        <f t="array" ref="R187">INDEX(Reformat[School-age PT],MATCH(1,(Reformat[Zone]=B187)*(Reformat[Provider Type]=E187)*(Reformat[Provider Rating]=I187),0))</f>
        <v>14.2</v>
      </c>
      <c r="S187" s="11">
        <f t="shared" si="2"/>
        <v>71</v>
      </c>
    </row>
    <row r="188" spans="1:19" x14ac:dyDescent="0.25">
      <c r="A188" t="s">
        <v>51</v>
      </c>
      <c r="B188" t="s">
        <v>70</v>
      </c>
      <c r="D188" t="s">
        <v>67</v>
      </c>
      <c r="E188" t="s">
        <v>115</v>
      </c>
      <c r="F188" t="s">
        <v>54</v>
      </c>
      <c r="G188" t="s">
        <v>122</v>
      </c>
      <c r="H188" t="s">
        <v>62</v>
      </c>
      <c r="I188" t="s">
        <v>131</v>
      </c>
      <c r="J188" t="s">
        <v>56</v>
      </c>
      <c r="K188" t="s">
        <v>57</v>
      </c>
      <c r="M188" s="11">
        <v>103.5</v>
      </c>
      <c r="N188" s="11">
        <v>3.4947578928174399</v>
      </c>
      <c r="P188" s="11">
        <v>103.5</v>
      </c>
      <c r="Q188" s="11">
        <v>3.4947578928174399</v>
      </c>
      <c r="R188" s="11">
        <f t="array" ref="R188">INDEX(Reformat[Infant FT],MATCH(1,(Reformat[Zone]=B188)*(Reformat[Provider Type]=E188)*(Reformat[Provider Rating]=I188),0))</f>
        <v>26.04</v>
      </c>
      <c r="S188" s="11">
        <f t="shared" si="2"/>
        <v>130.19999999999999</v>
      </c>
    </row>
    <row r="189" spans="1:19" x14ac:dyDescent="0.25">
      <c r="A189" t="s">
        <v>51</v>
      </c>
      <c r="B189" t="s">
        <v>70</v>
      </c>
      <c r="D189" t="s">
        <v>67</v>
      </c>
      <c r="E189" t="s">
        <v>115</v>
      </c>
      <c r="F189" t="s">
        <v>54</v>
      </c>
      <c r="G189" t="s">
        <v>123</v>
      </c>
      <c r="H189" t="s">
        <v>62</v>
      </c>
      <c r="I189" t="s">
        <v>131</v>
      </c>
      <c r="J189" t="s">
        <v>58</v>
      </c>
      <c r="K189" t="s">
        <v>57</v>
      </c>
      <c r="M189" s="11">
        <v>90.3</v>
      </c>
      <c r="N189" s="11">
        <v>3.0490496398204332</v>
      </c>
      <c r="P189" s="11">
        <v>90.3</v>
      </c>
      <c r="Q189" s="11">
        <v>3.0490496398204332</v>
      </c>
      <c r="R189" s="11">
        <f t="array" ref="R189">INDEX(Reformat[Infant PT],MATCH(1,(Reformat[Zone]=B189)*(Reformat[Provider Type]=E189)*(Reformat[Provider Rating]=I189),0))</f>
        <v>22.68</v>
      </c>
      <c r="S189" s="11">
        <f t="shared" si="2"/>
        <v>113.4</v>
      </c>
    </row>
    <row r="190" spans="1:19" x14ac:dyDescent="0.25">
      <c r="A190" t="s">
        <v>51</v>
      </c>
      <c r="B190" t="s">
        <v>70</v>
      </c>
      <c r="D190" t="s">
        <v>67</v>
      </c>
      <c r="E190" t="s">
        <v>115</v>
      </c>
      <c r="F190" t="s">
        <v>59</v>
      </c>
      <c r="G190" t="s">
        <v>124</v>
      </c>
      <c r="H190" t="s">
        <v>62</v>
      </c>
      <c r="I190" t="s">
        <v>131</v>
      </c>
      <c r="J190" t="s">
        <v>56</v>
      </c>
      <c r="K190" t="s">
        <v>57</v>
      </c>
      <c r="M190" s="11">
        <v>98.5</v>
      </c>
      <c r="N190" s="11">
        <v>3.3259290091064524</v>
      </c>
      <c r="P190" s="11">
        <v>98.5</v>
      </c>
      <c r="Q190" s="11">
        <v>3.3259290091064524</v>
      </c>
      <c r="R190" s="11">
        <f t="array" ref="R190">INDEX(Reformat[Toddler FT],MATCH(1,(Reformat[Zone]=B190)*(Reformat[Provider Type]=E190)*(Reformat[Provider Rating]=I190),0))</f>
        <v>23.73</v>
      </c>
      <c r="S190" s="11">
        <f t="shared" si="2"/>
        <v>118.65</v>
      </c>
    </row>
    <row r="191" spans="1:19" x14ac:dyDescent="0.25">
      <c r="A191" t="s">
        <v>51</v>
      </c>
      <c r="B191" t="s">
        <v>70</v>
      </c>
      <c r="D191" t="s">
        <v>67</v>
      </c>
      <c r="E191" t="s">
        <v>115</v>
      </c>
      <c r="F191" t="s">
        <v>59</v>
      </c>
      <c r="G191" t="s">
        <v>125</v>
      </c>
      <c r="H191" t="s">
        <v>62</v>
      </c>
      <c r="I191" t="s">
        <v>131</v>
      </c>
      <c r="J191" t="s">
        <v>58</v>
      </c>
      <c r="K191" t="s">
        <v>57</v>
      </c>
      <c r="M191" s="11">
        <v>84.25</v>
      </c>
      <c r="N191" s="11">
        <v>2.8447666905301383</v>
      </c>
      <c r="P191" s="11">
        <v>84.25</v>
      </c>
      <c r="Q191" s="11">
        <v>2.8447666905301383</v>
      </c>
      <c r="R191" s="11">
        <f t="array" ref="R191">INDEX(Reformat[Toddler PT],MATCH(1,(Reformat[Zone]=B191)*(Reformat[Provider Type]=E191)*(Reformat[Provider Rating]=I191),0))</f>
        <v>20.16</v>
      </c>
      <c r="S191" s="11">
        <f t="shared" si="2"/>
        <v>100.8</v>
      </c>
    </row>
    <row r="192" spans="1:19" x14ac:dyDescent="0.25">
      <c r="A192" t="s">
        <v>51</v>
      </c>
      <c r="B192" t="s">
        <v>70</v>
      </c>
      <c r="D192" t="s">
        <v>67</v>
      </c>
      <c r="E192" t="s">
        <v>115</v>
      </c>
      <c r="F192" t="s">
        <v>60</v>
      </c>
      <c r="G192" t="s">
        <v>126</v>
      </c>
      <c r="H192" t="s">
        <v>62</v>
      </c>
      <c r="I192" t="s">
        <v>131</v>
      </c>
      <c r="J192" t="s">
        <v>56</v>
      </c>
      <c r="K192" t="s">
        <v>57</v>
      </c>
      <c r="M192" s="11">
        <v>91.449999999999989</v>
      </c>
      <c r="N192" s="11">
        <v>3.08788028307396</v>
      </c>
      <c r="P192" s="11">
        <v>91.449999999999989</v>
      </c>
      <c r="Q192" s="11">
        <v>3.08788028307396</v>
      </c>
      <c r="R192" s="11">
        <f t="array" ref="R192">INDEX(Reformat[Preschool FT],MATCH(1,(Reformat[Zone]=B192)*(Reformat[Provider Type]=E192)*(Reformat[Provider Rating]=I192),0))</f>
        <v>21</v>
      </c>
      <c r="S192" s="11">
        <f t="shared" si="2"/>
        <v>105</v>
      </c>
    </row>
    <row r="193" spans="1:19" x14ac:dyDescent="0.25">
      <c r="A193" t="s">
        <v>51</v>
      </c>
      <c r="B193" t="s">
        <v>70</v>
      </c>
      <c r="D193" t="s">
        <v>67</v>
      </c>
      <c r="E193" t="s">
        <v>115</v>
      </c>
      <c r="F193" t="s">
        <v>60</v>
      </c>
      <c r="G193" t="s">
        <v>127</v>
      </c>
      <c r="H193" t="s">
        <v>62</v>
      </c>
      <c r="I193" t="s">
        <v>131</v>
      </c>
      <c r="J193" t="s">
        <v>58</v>
      </c>
      <c r="K193" t="s">
        <v>57</v>
      </c>
      <c r="M193" s="11">
        <v>74</v>
      </c>
      <c r="N193" s="11">
        <v>2.4986674789226142</v>
      </c>
      <c r="P193" s="11">
        <v>74</v>
      </c>
      <c r="Q193" s="11">
        <v>2.4986674789226142</v>
      </c>
      <c r="R193" s="11">
        <f t="array" ref="R193">INDEX(Reformat[Preschool PT],MATCH(1,(Reformat[Zone]=B193)*(Reformat[Provider Type]=E193)*(Reformat[Provider Rating]=I193),0))</f>
        <v>16.59</v>
      </c>
      <c r="S193" s="11">
        <f t="shared" si="2"/>
        <v>82.95</v>
      </c>
    </row>
    <row r="194" spans="1:19" x14ac:dyDescent="0.25">
      <c r="A194" t="s">
        <v>51</v>
      </c>
      <c r="B194" t="s">
        <v>70</v>
      </c>
      <c r="D194" t="s">
        <v>67</v>
      </c>
      <c r="E194" t="s">
        <v>115</v>
      </c>
      <c r="F194" t="s">
        <v>61</v>
      </c>
      <c r="G194" t="s">
        <v>128</v>
      </c>
      <c r="H194" t="s">
        <v>62</v>
      </c>
      <c r="I194" t="s">
        <v>131</v>
      </c>
      <c r="J194" t="s">
        <v>56</v>
      </c>
      <c r="K194" t="s">
        <v>57</v>
      </c>
      <c r="M194" s="11">
        <v>80.8</v>
      </c>
      <c r="N194" s="11">
        <v>2.728274760769557</v>
      </c>
      <c r="P194" s="11">
        <v>80.8</v>
      </c>
      <c r="Q194" s="11">
        <v>2.728274760769557</v>
      </c>
      <c r="R194" s="11">
        <f t="array" ref="R194">INDEX(Reformat[School-age FT],MATCH(1,(Reformat[Zone]=B194)*(Reformat[Provider Type]=E194)*(Reformat[Provider Rating]=I194),0))</f>
        <v>18.27</v>
      </c>
      <c r="S194" s="11">
        <f t="shared" si="2"/>
        <v>91.35</v>
      </c>
    </row>
    <row r="195" spans="1:19" x14ac:dyDescent="0.25">
      <c r="A195" t="s">
        <v>51</v>
      </c>
      <c r="B195" t="s">
        <v>70</v>
      </c>
      <c r="D195" t="s">
        <v>67</v>
      </c>
      <c r="E195" t="s">
        <v>115</v>
      </c>
      <c r="F195" t="s">
        <v>61</v>
      </c>
      <c r="G195" t="s">
        <v>129</v>
      </c>
      <c r="H195" t="s">
        <v>62</v>
      </c>
      <c r="I195" t="s">
        <v>131</v>
      </c>
      <c r="J195" t="s">
        <v>58</v>
      </c>
      <c r="K195" t="s">
        <v>57</v>
      </c>
      <c r="M195" s="11">
        <v>65.05</v>
      </c>
      <c r="N195" s="11">
        <v>2.1964637770799467</v>
      </c>
      <c r="P195" s="11">
        <v>65.05</v>
      </c>
      <c r="Q195" s="11">
        <v>2.1964637770799467</v>
      </c>
      <c r="R195" s="11">
        <f t="array" ref="R195">INDEX(Reformat[School-age PT],MATCH(1,(Reformat[Zone]=B195)*(Reformat[Provider Type]=E195)*(Reformat[Provider Rating]=I195),0))</f>
        <v>14.91</v>
      </c>
      <c r="S195" s="11">
        <f t="shared" ref="S195:S258" si="3">R195*5</f>
        <v>74.55</v>
      </c>
    </row>
    <row r="196" spans="1:19" x14ac:dyDescent="0.25">
      <c r="A196" t="s">
        <v>51</v>
      </c>
      <c r="B196" t="s">
        <v>70</v>
      </c>
      <c r="D196" t="s">
        <v>67</v>
      </c>
      <c r="E196" t="s">
        <v>115</v>
      </c>
      <c r="F196" t="s">
        <v>54</v>
      </c>
      <c r="G196" t="s">
        <v>122</v>
      </c>
      <c r="H196" t="s">
        <v>63</v>
      </c>
      <c r="I196" t="s">
        <v>132</v>
      </c>
      <c r="J196" t="s">
        <v>56</v>
      </c>
      <c r="K196" t="s">
        <v>57</v>
      </c>
      <c r="M196" s="11">
        <v>115</v>
      </c>
      <c r="N196" s="11">
        <v>3.8830643253527111</v>
      </c>
      <c r="P196" s="11">
        <v>115</v>
      </c>
      <c r="Q196" s="11">
        <v>3.8830643253527111</v>
      </c>
      <c r="R196" s="11">
        <f t="array" ref="R196">INDEX(Reformat[Infant FT],MATCH(1,(Reformat[Zone]=B196)*(Reformat[Provider Type]=E196)*(Reformat[Provider Rating]=I196),0))</f>
        <v>27.18</v>
      </c>
      <c r="S196" s="11">
        <f t="shared" si="3"/>
        <v>135.9</v>
      </c>
    </row>
    <row r="197" spans="1:19" x14ac:dyDescent="0.25">
      <c r="A197" t="s">
        <v>51</v>
      </c>
      <c r="B197" t="s">
        <v>70</v>
      </c>
      <c r="D197" t="s">
        <v>67</v>
      </c>
      <c r="E197" t="s">
        <v>115</v>
      </c>
      <c r="F197" t="s">
        <v>54</v>
      </c>
      <c r="G197" t="s">
        <v>123</v>
      </c>
      <c r="H197" t="s">
        <v>63</v>
      </c>
      <c r="I197" t="s">
        <v>132</v>
      </c>
      <c r="J197" t="s">
        <v>58</v>
      </c>
      <c r="K197" t="s">
        <v>57</v>
      </c>
      <c r="M197" s="11">
        <v>100.35</v>
      </c>
      <c r="N197" s="11">
        <v>3.3883956960795176</v>
      </c>
      <c r="P197" s="11">
        <v>100.35</v>
      </c>
      <c r="Q197" s="11">
        <v>3.3883956960795176</v>
      </c>
      <c r="R197" s="11">
        <f t="array" ref="R197">INDEX(Reformat[Infant PT],MATCH(1,(Reformat[Zone]=B197)*(Reformat[Provider Type]=E197)*(Reformat[Provider Rating]=I197),0))</f>
        <v>23.94</v>
      </c>
      <c r="S197" s="11">
        <f t="shared" si="3"/>
        <v>119.7</v>
      </c>
    </row>
    <row r="198" spans="1:19" x14ac:dyDescent="0.25">
      <c r="A198" t="s">
        <v>51</v>
      </c>
      <c r="B198" t="s">
        <v>70</v>
      </c>
      <c r="D198" t="s">
        <v>67</v>
      </c>
      <c r="E198" t="s">
        <v>115</v>
      </c>
      <c r="F198" t="s">
        <v>59</v>
      </c>
      <c r="G198" t="s">
        <v>124</v>
      </c>
      <c r="H198" t="s">
        <v>63</v>
      </c>
      <c r="I198" t="s">
        <v>132</v>
      </c>
      <c r="J198" t="s">
        <v>56</v>
      </c>
      <c r="K198" t="s">
        <v>57</v>
      </c>
      <c r="M198" s="11">
        <v>109.45</v>
      </c>
      <c r="N198" s="11">
        <v>3.6956642644335154</v>
      </c>
      <c r="P198" s="11">
        <v>109.45</v>
      </c>
      <c r="Q198" s="11">
        <v>3.6956642644335154</v>
      </c>
      <c r="R198" s="11">
        <f t="array" ref="R198">INDEX(Reformat[Toddler FT],MATCH(1,(Reformat[Zone]=B198)*(Reformat[Provider Type]=E198)*(Reformat[Provider Rating]=I198),0))</f>
        <v>24.66</v>
      </c>
      <c r="S198" s="11">
        <f t="shared" si="3"/>
        <v>123.3</v>
      </c>
    </row>
    <row r="199" spans="1:19" x14ac:dyDescent="0.25">
      <c r="A199" t="s">
        <v>51</v>
      </c>
      <c r="B199" t="s">
        <v>70</v>
      </c>
      <c r="D199" t="s">
        <v>67</v>
      </c>
      <c r="E199" t="s">
        <v>115</v>
      </c>
      <c r="F199" t="s">
        <v>59</v>
      </c>
      <c r="G199" t="s">
        <v>125</v>
      </c>
      <c r="H199" t="s">
        <v>63</v>
      </c>
      <c r="I199" t="s">
        <v>132</v>
      </c>
      <c r="J199" t="s">
        <v>58</v>
      </c>
      <c r="K199" t="s">
        <v>57</v>
      </c>
      <c r="M199" s="11">
        <v>93.6</v>
      </c>
      <c r="N199" s="11">
        <v>3.1604767030696848</v>
      </c>
      <c r="P199" s="11">
        <v>93.6</v>
      </c>
      <c r="Q199" s="11">
        <v>3.1604767030696848</v>
      </c>
      <c r="R199" s="11">
        <f t="array" ref="R199">INDEX(Reformat[Toddler PT],MATCH(1,(Reformat[Zone]=B199)*(Reformat[Provider Type]=E199)*(Reformat[Provider Rating]=I199),0))</f>
        <v>21.24</v>
      </c>
      <c r="S199" s="11">
        <f t="shared" si="3"/>
        <v>106.19999999999999</v>
      </c>
    </row>
    <row r="200" spans="1:19" x14ac:dyDescent="0.25">
      <c r="A200" t="s">
        <v>51</v>
      </c>
      <c r="B200" t="s">
        <v>70</v>
      </c>
      <c r="D200" t="s">
        <v>67</v>
      </c>
      <c r="E200" t="s">
        <v>115</v>
      </c>
      <c r="F200" t="s">
        <v>60</v>
      </c>
      <c r="G200" t="s">
        <v>126</v>
      </c>
      <c r="H200" t="s">
        <v>63</v>
      </c>
      <c r="I200" t="s">
        <v>132</v>
      </c>
      <c r="J200" t="s">
        <v>56</v>
      </c>
      <c r="K200" t="s">
        <v>57</v>
      </c>
      <c r="M200" s="11">
        <v>101.64999999999999</v>
      </c>
      <c r="N200" s="11">
        <v>3.4322912058443742</v>
      </c>
      <c r="P200" s="11">
        <v>101.64999999999999</v>
      </c>
      <c r="Q200" s="11">
        <v>3.4322912058443742</v>
      </c>
      <c r="R200" s="11">
        <f t="array" ref="R200">INDEX(Reformat[Preschool FT],MATCH(1,(Reformat[Zone]=B200)*(Reformat[Provider Type]=E200)*(Reformat[Provider Rating]=I200),0))</f>
        <v>21.78</v>
      </c>
      <c r="S200" s="11">
        <f t="shared" si="3"/>
        <v>108.9</v>
      </c>
    </row>
    <row r="201" spans="1:19" x14ac:dyDescent="0.25">
      <c r="A201" t="s">
        <v>51</v>
      </c>
      <c r="B201" t="s">
        <v>70</v>
      </c>
      <c r="D201" t="s">
        <v>67</v>
      </c>
      <c r="E201" t="s">
        <v>115</v>
      </c>
      <c r="F201" t="s">
        <v>60</v>
      </c>
      <c r="G201" t="s">
        <v>127</v>
      </c>
      <c r="H201" t="s">
        <v>63</v>
      </c>
      <c r="I201" t="s">
        <v>132</v>
      </c>
      <c r="J201" t="s">
        <v>58</v>
      </c>
      <c r="K201" t="s">
        <v>57</v>
      </c>
      <c r="M201" s="11">
        <v>82.25</v>
      </c>
      <c r="N201" s="11">
        <v>2.7772351370457433</v>
      </c>
      <c r="P201" s="11">
        <v>82.25</v>
      </c>
      <c r="Q201" s="11">
        <v>2.7772351370457433</v>
      </c>
      <c r="R201" s="11">
        <f t="array" ref="R201">INDEX(Reformat[Preschool PT],MATCH(1,(Reformat[Zone]=B201)*(Reformat[Provider Type]=E201)*(Reformat[Provider Rating]=I201),0))</f>
        <v>17.64</v>
      </c>
      <c r="S201" s="11">
        <f t="shared" si="3"/>
        <v>88.2</v>
      </c>
    </row>
    <row r="202" spans="1:19" x14ac:dyDescent="0.25">
      <c r="A202" t="s">
        <v>51</v>
      </c>
      <c r="B202" t="s">
        <v>70</v>
      </c>
      <c r="D202" t="s">
        <v>67</v>
      </c>
      <c r="E202" t="s">
        <v>115</v>
      </c>
      <c r="F202" t="s">
        <v>61</v>
      </c>
      <c r="G202" t="s">
        <v>128</v>
      </c>
      <c r="H202" t="s">
        <v>63</v>
      </c>
      <c r="I202" t="s">
        <v>132</v>
      </c>
      <c r="J202" t="s">
        <v>56</v>
      </c>
      <c r="K202" t="s">
        <v>57</v>
      </c>
      <c r="M202" s="11">
        <v>89.800000000000011</v>
      </c>
      <c r="N202" s="11">
        <v>3.0321667514493349</v>
      </c>
      <c r="P202" s="11">
        <v>89.800000000000011</v>
      </c>
      <c r="Q202" s="11">
        <v>3.0321667514493349</v>
      </c>
      <c r="R202" s="11">
        <f t="array" ref="R202">INDEX(Reformat[School-age FT],MATCH(1,(Reformat[Zone]=B202)*(Reformat[Provider Type]=E202)*(Reformat[Provider Rating]=I202),0))</f>
        <v>19.25</v>
      </c>
      <c r="S202" s="11">
        <f t="shared" si="3"/>
        <v>96.25</v>
      </c>
    </row>
    <row r="203" spans="1:19" x14ac:dyDescent="0.25">
      <c r="A203" t="s">
        <v>51</v>
      </c>
      <c r="B203" t="s">
        <v>70</v>
      </c>
      <c r="D203" t="s">
        <v>67</v>
      </c>
      <c r="E203" t="s">
        <v>115</v>
      </c>
      <c r="F203" t="s">
        <v>61</v>
      </c>
      <c r="G203" t="s">
        <v>129</v>
      </c>
      <c r="H203" t="s">
        <v>63</v>
      </c>
      <c r="I203" t="s">
        <v>132</v>
      </c>
      <c r="J203" t="s">
        <v>58</v>
      </c>
      <c r="K203" t="s">
        <v>57</v>
      </c>
      <c r="M203" s="11">
        <v>72.300000000000011</v>
      </c>
      <c r="N203" s="11">
        <v>2.4412656584608787</v>
      </c>
      <c r="P203" s="11">
        <v>72.300000000000011</v>
      </c>
      <c r="Q203" s="11">
        <v>2.4412656584608787</v>
      </c>
      <c r="R203" s="11">
        <f t="array" ref="R203">INDEX(Reformat[School-age PT],MATCH(1,(Reformat[Zone]=B203)*(Reformat[Provider Type]=E203)*(Reformat[Provider Rating]=I203),0))</f>
        <v>15.84</v>
      </c>
      <c r="S203" s="11">
        <f t="shared" si="3"/>
        <v>79.2</v>
      </c>
    </row>
    <row r="204" spans="1:19" x14ac:dyDescent="0.25">
      <c r="A204" t="s">
        <v>51</v>
      </c>
      <c r="B204" t="s">
        <v>70</v>
      </c>
      <c r="D204" t="s">
        <v>67</v>
      </c>
      <c r="E204" t="s">
        <v>115</v>
      </c>
      <c r="F204" t="s">
        <v>54</v>
      </c>
      <c r="G204" t="s">
        <v>122</v>
      </c>
      <c r="H204" t="s">
        <v>64</v>
      </c>
      <c r="I204" t="s">
        <v>133</v>
      </c>
      <c r="J204" t="s">
        <v>56</v>
      </c>
      <c r="K204" t="s">
        <v>57</v>
      </c>
      <c r="M204" s="11">
        <v>127.75</v>
      </c>
      <c r="N204" s="11">
        <v>4.3135779788157294</v>
      </c>
      <c r="P204" s="11">
        <v>127.75</v>
      </c>
      <c r="Q204" s="11">
        <v>4.3135779788157294</v>
      </c>
      <c r="R204" s="11">
        <f t="array" ref="R204">INDEX(Reformat[Infant FT],MATCH(1,(Reformat[Zone]=B204)*(Reformat[Provider Type]=E204)*(Reformat[Provider Rating]=I204),0))</f>
        <v>30.2</v>
      </c>
      <c r="S204" s="11">
        <f t="shared" si="3"/>
        <v>151</v>
      </c>
    </row>
    <row r="205" spans="1:19" x14ac:dyDescent="0.25">
      <c r="A205" t="s">
        <v>51</v>
      </c>
      <c r="B205" t="s">
        <v>70</v>
      </c>
      <c r="D205" t="s">
        <v>67</v>
      </c>
      <c r="E205" t="s">
        <v>115</v>
      </c>
      <c r="F205" t="s">
        <v>54</v>
      </c>
      <c r="G205" t="s">
        <v>123</v>
      </c>
      <c r="H205" t="s">
        <v>64</v>
      </c>
      <c r="I205" t="s">
        <v>133</v>
      </c>
      <c r="J205" t="s">
        <v>58</v>
      </c>
      <c r="K205" t="s">
        <v>57</v>
      </c>
      <c r="M205" s="11">
        <v>111.44999999999999</v>
      </c>
      <c r="N205" s="11">
        <v>3.7631958179179095</v>
      </c>
      <c r="P205" s="11">
        <v>111.44999999999999</v>
      </c>
      <c r="Q205" s="11">
        <v>3.7631958179179095</v>
      </c>
      <c r="R205" s="11">
        <f t="array" ref="R205">INDEX(Reformat[Infant PT],MATCH(1,(Reformat[Zone]=B205)*(Reformat[Provider Type]=E205)*(Reformat[Provider Rating]=I205),0))</f>
        <v>26.6</v>
      </c>
      <c r="S205" s="11">
        <f t="shared" si="3"/>
        <v>133</v>
      </c>
    </row>
    <row r="206" spans="1:19" x14ac:dyDescent="0.25">
      <c r="A206" t="s">
        <v>51</v>
      </c>
      <c r="B206" t="s">
        <v>70</v>
      </c>
      <c r="D206" t="s">
        <v>67</v>
      </c>
      <c r="E206" t="s">
        <v>115</v>
      </c>
      <c r="F206" t="s">
        <v>59</v>
      </c>
      <c r="G206" t="s">
        <v>124</v>
      </c>
      <c r="H206" t="s">
        <v>64</v>
      </c>
      <c r="I206" t="s">
        <v>133</v>
      </c>
      <c r="J206" t="s">
        <v>56</v>
      </c>
      <c r="K206" t="s">
        <v>57</v>
      </c>
      <c r="M206" s="11">
        <v>121.6</v>
      </c>
      <c r="N206" s="11">
        <v>4.1059184518512142</v>
      </c>
      <c r="P206" s="11">
        <v>121.6</v>
      </c>
      <c r="Q206" s="11">
        <v>4.1059184518512142</v>
      </c>
      <c r="R206" s="11">
        <f t="array" ref="R206">INDEX(Reformat[Toddler FT],MATCH(1,(Reformat[Zone]=B206)*(Reformat[Provider Type]=E206)*(Reformat[Provider Rating]=I206),0))</f>
        <v>27.4</v>
      </c>
      <c r="S206" s="11">
        <f t="shared" si="3"/>
        <v>137</v>
      </c>
    </row>
    <row r="207" spans="1:19" x14ac:dyDescent="0.25">
      <c r="A207" t="s">
        <v>51</v>
      </c>
      <c r="B207" t="s">
        <v>70</v>
      </c>
      <c r="D207" t="s">
        <v>67</v>
      </c>
      <c r="E207" t="s">
        <v>115</v>
      </c>
      <c r="F207" t="s">
        <v>59</v>
      </c>
      <c r="G207" t="s">
        <v>125</v>
      </c>
      <c r="H207" t="s">
        <v>64</v>
      </c>
      <c r="I207" t="s">
        <v>133</v>
      </c>
      <c r="J207" t="s">
        <v>58</v>
      </c>
      <c r="K207" t="s">
        <v>57</v>
      </c>
      <c r="M207" s="11">
        <v>104</v>
      </c>
      <c r="N207" s="11">
        <v>3.5116407811885386</v>
      </c>
      <c r="P207" s="11">
        <v>104</v>
      </c>
      <c r="Q207" s="11">
        <v>3.5116407811885386</v>
      </c>
      <c r="R207" s="11">
        <f t="array" ref="R207">INDEX(Reformat[Toddler PT],MATCH(1,(Reformat[Zone]=B207)*(Reformat[Provider Type]=E207)*(Reformat[Provider Rating]=I207),0))</f>
        <v>23.6</v>
      </c>
      <c r="S207" s="11">
        <f t="shared" si="3"/>
        <v>118</v>
      </c>
    </row>
    <row r="208" spans="1:19" x14ac:dyDescent="0.25">
      <c r="A208" t="s">
        <v>51</v>
      </c>
      <c r="B208" t="s">
        <v>70</v>
      </c>
      <c r="D208" t="s">
        <v>67</v>
      </c>
      <c r="E208" t="s">
        <v>115</v>
      </c>
      <c r="F208" t="s">
        <v>60</v>
      </c>
      <c r="G208" t="s">
        <v>126</v>
      </c>
      <c r="H208" t="s">
        <v>64</v>
      </c>
      <c r="I208" t="s">
        <v>133</v>
      </c>
      <c r="J208" t="s">
        <v>56</v>
      </c>
      <c r="K208" t="s">
        <v>57</v>
      </c>
      <c r="M208" s="11">
        <v>112.89999999999999</v>
      </c>
      <c r="N208" s="11">
        <v>3.8121561941940962</v>
      </c>
      <c r="P208" s="11">
        <v>112.89999999999999</v>
      </c>
      <c r="Q208" s="11">
        <v>3.8121561941940962</v>
      </c>
      <c r="R208" s="11">
        <f t="array" ref="R208">INDEX(Reformat[Preschool FT],MATCH(1,(Reformat[Zone]=B208)*(Reformat[Provider Type]=E208)*(Reformat[Provider Rating]=I208),0))</f>
        <v>24.2</v>
      </c>
      <c r="S208" s="11">
        <f t="shared" si="3"/>
        <v>121</v>
      </c>
    </row>
    <row r="209" spans="1:19" x14ac:dyDescent="0.25">
      <c r="A209" t="s">
        <v>51</v>
      </c>
      <c r="B209" t="s">
        <v>70</v>
      </c>
      <c r="D209" t="s">
        <v>67</v>
      </c>
      <c r="E209" t="s">
        <v>115</v>
      </c>
      <c r="F209" t="s">
        <v>60</v>
      </c>
      <c r="G209" t="s">
        <v>127</v>
      </c>
      <c r="H209" t="s">
        <v>64</v>
      </c>
      <c r="I209" t="s">
        <v>133</v>
      </c>
      <c r="J209" t="s">
        <v>58</v>
      </c>
      <c r="K209" t="s">
        <v>57</v>
      </c>
      <c r="M209" s="11">
        <v>91.35</v>
      </c>
      <c r="N209" s="11">
        <v>3.0845037053997402</v>
      </c>
      <c r="P209" s="11">
        <v>91.35</v>
      </c>
      <c r="Q209" s="11">
        <v>3.0845037053997402</v>
      </c>
      <c r="R209" s="11">
        <f t="array" ref="R209">INDEX(Reformat[Preschool PT],MATCH(1,(Reformat[Zone]=B209)*(Reformat[Provider Type]=E209)*(Reformat[Provider Rating]=I209),0))</f>
        <v>19.600000000000001</v>
      </c>
      <c r="S209" s="11">
        <f t="shared" si="3"/>
        <v>98</v>
      </c>
    </row>
    <row r="210" spans="1:19" x14ac:dyDescent="0.25">
      <c r="A210" t="s">
        <v>51</v>
      </c>
      <c r="B210" t="s">
        <v>70</v>
      </c>
      <c r="D210" t="s">
        <v>67</v>
      </c>
      <c r="E210" t="s">
        <v>115</v>
      </c>
      <c r="F210" t="s">
        <v>61</v>
      </c>
      <c r="G210" t="s">
        <v>128</v>
      </c>
      <c r="H210" t="s">
        <v>64</v>
      </c>
      <c r="I210" t="s">
        <v>133</v>
      </c>
      <c r="J210" t="s">
        <v>56</v>
      </c>
      <c r="K210" t="s">
        <v>57</v>
      </c>
      <c r="M210" s="11">
        <v>99.75</v>
      </c>
      <c r="N210" s="11">
        <v>3.3681362300341995</v>
      </c>
      <c r="P210" s="11">
        <v>99.75</v>
      </c>
      <c r="Q210" s="11">
        <v>3.3681362300341995</v>
      </c>
      <c r="R210" s="11">
        <f t="array" ref="R210">INDEX(Reformat[School-age FT],MATCH(1,(Reformat[Zone]=B210)*(Reformat[Provider Type]=E210)*(Reformat[Provider Rating]=I210),0))</f>
        <v>21.38</v>
      </c>
      <c r="S210" s="11">
        <f t="shared" si="3"/>
        <v>106.89999999999999</v>
      </c>
    </row>
    <row r="211" spans="1:19" x14ac:dyDescent="0.25">
      <c r="A211" t="s">
        <v>51</v>
      </c>
      <c r="B211" t="s">
        <v>70</v>
      </c>
      <c r="D211" t="s">
        <v>67</v>
      </c>
      <c r="E211" t="s">
        <v>115</v>
      </c>
      <c r="F211" t="s">
        <v>61</v>
      </c>
      <c r="G211" t="s">
        <v>129</v>
      </c>
      <c r="H211" t="s">
        <v>64</v>
      </c>
      <c r="I211" t="s">
        <v>133</v>
      </c>
      <c r="J211" t="s">
        <v>58</v>
      </c>
      <c r="K211" t="s">
        <v>57</v>
      </c>
      <c r="M211" s="11">
        <v>80.3</v>
      </c>
      <c r="N211" s="11">
        <v>2.7113918723984582</v>
      </c>
      <c r="P211" s="11">
        <v>80.3</v>
      </c>
      <c r="Q211" s="11">
        <v>2.7113918723984582</v>
      </c>
      <c r="R211" s="11">
        <f t="array" ref="R211">INDEX(Reformat[School-age PT],MATCH(1,(Reformat[Zone]=B211)*(Reformat[Provider Type]=E211)*(Reformat[Provider Rating]=I211),0))</f>
        <v>17.600000000000001</v>
      </c>
      <c r="S211" s="11">
        <f t="shared" si="3"/>
        <v>88</v>
      </c>
    </row>
    <row r="212" spans="1:19" x14ac:dyDescent="0.25">
      <c r="A212" t="s">
        <v>51</v>
      </c>
      <c r="B212" t="s">
        <v>70</v>
      </c>
      <c r="D212" t="s">
        <v>67</v>
      </c>
      <c r="E212" t="s">
        <v>115</v>
      </c>
      <c r="F212" t="s">
        <v>60</v>
      </c>
      <c r="G212" t="s">
        <v>126</v>
      </c>
      <c r="H212" t="s">
        <v>65</v>
      </c>
      <c r="I212" t="s">
        <v>134</v>
      </c>
      <c r="J212" t="s">
        <v>56</v>
      </c>
      <c r="K212" t="s">
        <v>57</v>
      </c>
      <c r="M212" s="11">
        <v>84.7</v>
      </c>
      <c r="N212" s="11">
        <v>2.8599612900641271</v>
      </c>
      <c r="P212" s="11">
        <v>84.7</v>
      </c>
      <c r="Q212" s="11">
        <v>2.8599612900641271</v>
      </c>
      <c r="R212" s="11">
        <f t="array" ref="R212">INDEX(Reformat[Preschool FT],MATCH(1,(Reformat[Zone]=B212)*(Reformat[Provider Type]=E212)*(Reformat[Provider Rating]=I212),0))</f>
        <v>21</v>
      </c>
      <c r="S212" s="11">
        <f t="shared" si="3"/>
        <v>105</v>
      </c>
    </row>
    <row r="213" spans="1:19" x14ac:dyDescent="0.25">
      <c r="A213" t="s">
        <v>51</v>
      </c>
      <c r="B213" t="s">
        <v>70</v>
      </c>
      <c r="D213" t="s">
        <v>67</v>
      </c>
      <c r="E213" t="s">
        <v>115</v>
      </c>
      <c r="F213" t="s">
        <v>60</v>
      </c>
      <c r="G213" t="s">
        <v>127</v>
      </c>
      <c r="H213" t="s">
        <v>65</v>
      </c>
      <c r="I213" t="s">
        <v>134</v>
      </c>
      <c r="J213" t="s">
        <v>58</v>
      </c>
      <c r="K213" t="s">
        <v>57</v>
      </c>
      <c r="M213" s="11">
        <v>65.75</v>
      </c>
      <c r="N213" s="11">
        <v>2.2200998207994846</v>
      </c>
      <c r="P213" s="11">
        <v>65.75</v>
      </c>
      <c r="Q213" s="11">
        <v>2.2200998207994846</v>
      </c>
      <c r="R213" s="11">
        <f t="array" ref="R213">INDEX(Reformat[Preschool PT],MATCH(1,(Reformat[Zone]=B213)*(Reformat[Provider Type]=E213)*(Reformat[Provider Rating]=I213),0))</f>
        <v>16.59</v>
      </c>
      <c r="S213" s="11">
        <f t="shared" si="3"/>
        <v>82.95</v>
      </c>
    </row>
    <row r="214" spans="1:19" x14ac:dyDescent="0.25">
      <c r="A214" t="s">
        <v>51</v>
      </c>
      <c r="B214" t="s">
        <v>70</v>
      </c>
      <c r="D214" t="s">
        <v>68</v>
      </c>
      <c r="E214" t="s">
        <v>68</v>
      </c>
      <c r="F214" t="s">
        <v>54</v>
      </c>
      <c r="G214" t="s">
        <v>122</v>
      </c>
      <c r="H214" t="s">
        <v>69</v>
      </c>
      <c r="I214" t="s">
        <v>69</v>
      </c>
      <c r="J214" t="s">
        <v>56</v>
      </c>
      <c r="K214" t="s">
        <v>57</v>
      </c>
      <c r="M214" s="11">
        <v>52.35</v>
      </c>
      <c r="N214" s="11">
        <v>1.7676384124540385</v>
      </c>
      <c r="P214" s="11">
        <v>52.35</v>
      </c>
      <c r="Q214" s="11">
        <v>1.7676384124540385</v>
      </c>
      <c r="R214" s="11">
        <f t="array" ref="R214">INDEX(Reformat[Infant FT],MATCH(1,(Reformat[Zone]=B214)*(Reformat[Provider Type]=E214)*(Reformat[Provider Rating]=I214),0))</f>
        <v>10.47</v>
      </c>
      <c r="S214" s="11">
        <f t="shared" si="3"/>
        <v>52.35</v>
      </c>
    </row>
    <row r="215" spans="1:19" x14ac:dyDescent="0.25">
      <c r="A215" t="s">
        <v>51</v>
      </c>
      <c r="B215" t="s">
        <v>70</v>
      </c>
      <c r="D215" t="s">
        <v>68</v>
      </c>
      <c r="E215" t="s">
        <v>68</v>
      </c>
      <c r="F215" t="s">
        <v>54</v>
      </c>
      <c r="G215" t="s">
        <v>123</v>
      </c>
      <c r="H215" t="s">
        <v>69</v>
      </c>
      <c r="I215" t="s">
        <v>69</v>
      </c>
      <c r="J215" t="s">
        <v>58</v>
      </c>
      <c r="K215" t="s">
        <v>57</v>
      </c>
      <c r="M215" s="11">
        <v>49.699999999999996</v>
      </c>
      <c r="N215" s="11">
        <v>1.678159104087215</v>
      </c>
      <c r="P215" s="11">
        <v>49.699999999999996</v>
      </c>
      <c r="Q215" s="11">
        <v>1.678159104087215</v>
      </c>
      <c r="R215" s="11">
        <f t="array" ref="R215">INDEX(Reformat[Infant PT],MATCH(1,(Reformat[Zone]=B215)*(Reformat[Provider Type]=E215)*(Reformat[Provider Rating]=I215),0))</f>
        <v>9.94</v>
      </c>
      <c r="S215" s="11">
        <f t="shared" si="3"/>
        <v>49.699999999999996</v>
      </c>
    </row>
    <row r="216" spans="1:19" x14ac:dyDescent="0.25">
      <c r="A216" t="s">
        <v>51</v>
      </c>
      <c r="B216" t="s">
        <v>70</v>
      </c>
      <c r="D216" t="s">
        <v>68</v>
      </c>
      <c r="E216" t="s">
        <v>68</v>
      </c>
      <c r="F216" t="s">
        <v>59</v>
      </c>
      <c r="G216" t="s">
        <v>124</v>
      </c>
      <c r="H216" t="s">
        <v>69</v>
      </c>
      <c r="I216" t="s">
        <v>69</v>
      </c>
      <c r="J216" t="s">
        <v>56</v>
      </c>
      <c r="K216" t="s">
        <v>57</v>
      </c>
      <c r="M216" s="11">
        <v>47.1</v>
      </c>
      <c r="N216" s="11">
        <v>1.5903680845575017</v>
      </c>
      <c r="P216" s="11">
        <v>47.1</v>
      </c>
      <c r="Q216" s="11">
        <v>1.5903680845575017</v>
      </c>
      <c r="R216" s="11">
        <f t="array" ref="R216">INDEX(Reformat[Toddler FT],MATCH(1,(Reformat[Zone]=B216)*(Reformat[Provider Type]=E216)*(Reformat[Provider Rating]=I216),0))</f>
        <v>9.42</v>
      </c>
      <c r="S216" s="11">
        <f t="shared" si="3"/>
        <v>47.1</v>
      </c>
    </row>
    <row r="217" spans="1:19" x14ac:dyDescent="0.25">
      <c r="A217" t="s">
        <v>51</v>
      </c>
      <c r="B217" t="s">
        <v>70</v>
      </c>
      <c r="D217" t="s">
        <v>68</v>
      </c>
      <c r="E217" t="s">
        <v>68</v>
      </c>
      <c r="F217" t="s">
        <v>59</v>
      </c>
      <c r="G217" t="s">
        <v>125</v>
      </c>
      <c r="H217" t="s">
        <v>69</v>
      </c>
      <c r="I217" t="s">
        <v>69</v>
      </c>
      <c r="J217" t="s">
        <v>58</v>
      </c>
      <c r="K217" t="s">
        <v>57</v>
      </c>
      <c r="M217" s="11">
        <v>47.1</v>
      </c>
      <c r="N217" s="11">
        <v>1.5903680845575017</v>
      </c>
      <c r="P217" s="11">
        <v>47.1</v>
      </c>
      <c r="Q217" s="11">
        <v>1.5903680845575017</v>
      </c>
      <c r="R217" s="11">
        <f t="array" ref="R217">INDEX(Reformat[Toddler PT],MATCH(1,(Reformat[Zone]=B217)*(Reformat[Provider Type]=E217)*(Reformat[Provider Rating]=I217),0))</f>
        <v>9.42</v>
      </c>
      <c r="S217" s="11">
        <f t="shared" si="3"/>
        <v>47.1</v>
      </c>
    </row>
    <row r="218" spans="1:19" x14ac:dyDescent="0.25">
      <c r="A218" t="s">
        <v>51</v>
      </c>
      <c r="B218" t="s">
        <v>70</v>
      </c>
      <c r="D218" t="s">
        <v>68</v>
      </c>
      <c r="E218" t="s">
        <v>68</v>
      </c>
      <c r="F218" t="s">
        <v>60</v>
      </c>
      <c r="G218" t="s">
        <v>126</v>
      </c>
      <c r="H218" t="s">
        <v>69</v>
      </c>
      <c r="I218" t="s">
        <v>69</v>
      </c>
      <c r="J218" t="s">
        <v>56</v>
      </c>
      <c r="K218" t="s">
        <v>57</v>
      </c>
      <c r="M218" s="11">
        <v>47.1</v>
      </c>
      <c r="N218" s="11">
        <v>1.5903680845575017</v>
      </c>
      <c r="P218" s="11">
        <v>47.1</v>
      </c>
      <c r="Q218" s="11">
        <v>1.5903680845575017</v>
      </c>
      <c r="R218" s="11">
        <f t="array" ref="R218">INDEX(Reformat[Preschool FT],MATCH(1,(Reformat[Zone]=B218)*(Reformat[Provider Type]=E218)*(Reformat[Provider Rating]=I218),0))</f>
        <v>9.42</v>
      </c>
      <c r="S218" s="11">
        <f t="shared" si="3"/>
        <v>47.1</v>
      </c>
    </row>
    <row r="219" spans="1:19" x14ac:dyDescent="0.25">
      <c r="A219" t="s">
        <v>51</v>
      </c>
      <c r="B219" t="s">
        <v>70</v>
      </c>
      <c r="D219" t="s">
        <v>68</v>
      </c>
      <c r="E219" t="s">
        <v>68</v>
      </c>
      <c r="F219" t="s">
        <v>60</v>
      </c>
      <c r="G219" t="s">
        <v>127</v>
      </c>
      <c r="H219" t="s">
        <v>69</v>
      </c>
      <c r="I219" t="s">
        <v>69</v>
      </c>
      <c r="J219" t="s">
        <v>58</v>
      </c>
      <c r="K219" t="s">
        <v>57</v>
      </c>
      <c r="M219" s="11">
        <v>47.1</v>
      </c>
      <c r="N219" s="11">
        <v>1.5903680845575017</v>
      </c>
      <c r="P219" s="11">
        <v>47.1</v>
      </c>
      <c r="Q219" s="11">
        <v>1.5903680845575017</v>
      </c>
      <c r="R219" s="11">
        <f t="array" ref="R219">INDEX(Reformat[Preschool PT],MATCH(1,(Reformat[Zone]=B219)*(Reformat[Provider Type]=E219)*(Reformat[Provider Rating]=I219),0))</f>
        <v>9.42</v>
      </c>
      <c r="S219" s="11">
        <f t="shared" si="3"/>
        <v>47.1</v>
      </c>
    </row>
    <row r="220" spans="1:19" x14ac:dyDescent="0.25">
      <c r="A220" t="s">
        <v>51</v>
      </c>
      <c r="B220" t="s">
        <v>70</v>
      </c>
      <c r="D220" t="s">
        <v>68</v>
      </c>
      <c r="E220" t="s">
        <v>68</v>
      </c>
      <c r="F220" t="s">
        <v>61</v>
      </c>
      <c r="G220" t="s">
        <v>128</v>
      </c>
      <c r="H220" t="s">
        <v>69</v>
      </c>
      <c r="I220" t="s">
        <v>69</v>
      </c>
      <c r="J220" t="s">
        <v>56</v>
      </c>
      <c r="K220" t="s">
        <v>57</v>
      </c>
      <c r="M220" s="11">
        <v>47.1</v>
      </c>
      <c r="N220" s="11">
        <v>1.5903680845575017</v>
      </c>
      <c r="P220" s="11">
        <v>47.1</v>
      </c>
      <c r="Q220" s="11">
        <v>1.5903680845575017</v>
      </c>
      <c r="R220" s="11">
        <f t="array" ref="R220">INDEX(Reformat[School-age FT],MATCH(1,(Reformat[Zone]=B220)*(Reformat[Provider Type]=E220)*(Reformat[Provider Rating]=I220),0))</f>
        <v>9.42</v>
      </c>
      <c r="S220" s="11">
        <f t="shared" si="3"/>
        <v>47.1</v>
      </c>
    </row>
    <row r="221" spans="1:19" x14ac:dyDescent="0.25">
      <c r="A221" t="s">
        <v>51</v>
      </c>
      <c r="B221" t="s">
        <v>70</v>
      </c>
      <c r="D221" t="s">
        <v>68</v>
      </c>
      <c r="E221" t="s">
        <v>68</v>
      </c>
      <c r="F221" t="s">
        <v>61</v>
      </c>
      <c r="G221" t="s">
        <v>129</v>
      </c>
      <c r="H221" t="s">
        <v>69</v>
      </c>
      <c r="I221" t="s">
        <v>69</v>
      </c>
      <c r="J221" t="s">
        <v>58</v>
      </c>
      <c r="K221" t="s">
        <v>57</v>
      </c>
      <c r="M221" s="11">
        <v>42</v>
      </c>
      <c r="N221" s="11">
        <v>1.4181626231722946</v>
      </c>
      <c r="P221" s="11">
        <v>42</v>
      </c>
      <c r="Q221" s="11">
        <v>1.4181626231722946</v>
      </c>
      <c r="R221" s="11">
        <f t="array" ref="R221">INDEX(Reformat[School-age PT],MATCH(1,(Reformat[Zone]=B221)*(Reformat[Provider Type]=E221)*(Reformat[Provider Rating]=I221),0))</f>
        <v>8.4</v>
      </c>
      <c r="S221" s="11">
        <f t="shared" si="3"/>
        <v>42</v>
      </c>
    </row>
    <row r="222" spans="1:19" x14ac:dyDescent="0.25">
      <c r="A222" t="s">
        <v>51</v>
      </c>
      <c r="B222" t="s">
        <v>71</v>
      </c>
      <c r="D222" t="s">
        <v>53</v>
      </c>
      <c r="E222" t="s">
        <v>113</v>
      </c>
      <c r="F222" t="s">
        <v>54</v>
      </c>
      <c r="G222" t="s">
        <v>122</v>
      </c>
      <c r="H222" t="s">
        <v>55</v>
      </c>
      <c r="I222" t="s">
        <v>130</v>
      </c>
      <c r="J222" t="s">
        <v>56</v>
      </c>
      <c r="K222" t="s">
        <v>57</v>
      </c>
      <c r="M222" s="11">
        <v>139</v>
      </c>
      <c r="N222" s="11">
        <v>1.4608340335242067</v>
      </c>
      <c r="P222" s="11">
        <v>139</v>
      </c>
      <c r="Q222" s="11">
        <v>1.4608340335242067</v>
      </c>
      <c r="R222" s="11">
        <f t="array" ref="R222">INDEX(Reformat[Infant FT],MATCH(1,(Reformat[Zone]=B222)*(Reformat[Provider Type]=E222)*(Reformat[Provider Rating]=I222),0))</f>
        <v>37</v>
      </c>
      <c r="S222" s="11">
        <f t="shared" si="3"/>
        <v>185</v>
      </c>
    </row>
    <row r="223" spans="1:19" x14ac:dyDescent="0.25">
      <c r="A223" t="s">
        <v>51</v>
      </c>
      <c r="B223" t="s">
        <v>71</v>
      </c>
      <c r="D223" t="s">
        <v>53</v>
      </c>
      <c r="E223" t="s">
        <v>113</v>
      </c>
      <c r="F223" t="s">
        <v>54</v>
      </c>
      <c r="G223" t="s">
        <v>123</v>
      </c>
      <c r="H223" t="s">
        <v>55</v>
      </c>
      <c r="I223" t="s">
        <v>130</v>
      </c>
      <c r="J223" t="s">
        <v>58</v>
      </c>
      <c r="K223" t="s">
        <v>57</v>
      </c>
      <c r="M223" s="11">
        <v>121.1</v>
      </c>
      <c r="N223" s="11">
        <v>1.2727122407178519</v>
      </c>
      <c r="P223" s="11">
        <v>121.1</v>
      </c>
      <c r="Q223" s="11">
        <v>1.2727122407178519</v>
      </c>
      <c r="R223" s="11">
        <f t="array" ref="R223">INDEX(Reformat[Infant PT],MATCH(1,(Reformat[Zone]=B223)*(Reformat[Provider Type]=E223)*(Reformat[Provider Rating]=I223),0))</f>
        <v>32.799999999999997</v>
      </c>
      <c r="S223" s="11">
        <f t="shared" si="3"/>
        <v>164</v>
      </c>
    </row>
    <row r="224" spans="1:19" x14ac:dyDescent="0.25">
      <c r="A224" t="s">
        <v>51</v>
      </c>
      <c r="B224" t="s">
        <v>71</v>
      </c>
      <c r="D224" t="s">
        <v>53</v>
      </c>
      <c r="E224" t="s">
        <v>113</v>
      </c>
      <c r="F224" t="s">
        <v>59</v>
      </c>
      <c r="G224" t="s">
        <v>124</v>
      </c>
      <c r="H224" t="s">
        <v>55</v>
      </c>
      <c r="I224" t="s">
        <v>130</v>
      </c>
      <c r="J224" t="s">
        <v>56</v>
      </c>
      <c r="K224" t="s">
        <v>57</v>
      </c>
      <c r="M224" s="11">
        <v>126.95</v>
      </c>
      <c r="N224" s="11">
        <v>1.3341933852942305</v>
      </c>
      <c r="P224" s="11">
        <v>126.95</v>
      </c>
      <c r="Q224" s="11">
        <v>1.3341933852942305</v>
      </c>
      <c r="R224" s="11">
        <f t="array" ref="R224">INDEX(Reformat[Toddler FT],MATCH(1,(Reformat[Zone]=B224)*(Reformat[Provider Type]=E224)*(Reformat[Provider Rating]=I224),0))</f>
        <v>33</v>
      </c>
      <c r="S224" s="11">
        <f t="shared" si="3"/>
        <v>165</v>
      </c>
    </row>
    <row r="225" spans="1:19" x14ac:dyDescent="0.25">
      <c r="A225" t="s">
        <v>51</v>
      </c>
      <c r="B225" t="s">
        <v>71</v>
      </c>
      <c r="D225" t="s">
        <v>53</v>
      </c>
      <c r="E225" t="s">
        <v>113</v>
      </c>
      <c r="F225" t="s">
        <v>59</v>
      </c>
      <c r="G225" t="s">
        <v>125</v>
      </c>
      <c r="H225" t="s">
        <v>55</v>
      </c>
      <c r="I225" t="s">
        <v>130</v>
      </c>
      <c r="J225" t="s">
        <v>58</v>
      </c>
      <c r="K225" t="s">
        <v>57</v>
      </c>
      <c r="M225" s="11">
        <v>110</v>
      </c>
      <c r="N225" s="11">
        <v>1.1560557099831852</v>
      </c>
      <c r="P225" s="11">
        <v>110</v>
      </c>
      <c r="Q225" s="11">
        <v>1.1560557099831852</v>
      </c>
      <c r="R225" s="11">
        <f t="array" ref="R225">INDEX(Reformat[Toddler PT],MATCH(1,(Reformat[Zone]=B225)*(Reformat[Provider Type]=E225)*(Reformat[Provider Rating]=I225),0))</f>
        <v>29.2</v>
      </c>
      <c r="S225" s="11">
        <f t="shared" si="3"/>
        <v>146</v>
      </c>
    </row>
    <row r="226" spans="1:19" x14ac:dyDescent="0.25">
      <c r="A226" t="s">
        <v>51</v>
      </c>
      <c r="B226" t="s">
        <v>71</v>
      </c>
      <c r="D226" t="s">
        <v>53</v>
      </c>
      <c r="E226" t="s">
        <v>113</v>
      </c>
      <c r="F226" t="s">
        <v>60</v>
      </c>
      <c r="G226" t="s">
        <v>126</v>
      </c>
      <c r="H226" t="s">
        <v>55</v>
      </c>
      <c r="I226" t="s">
        <v>130</v>
      </c>
      <c r="J226" t="s">
        <v>56</v>
      </c>
      <c r="K226" t="s">
        <v>57</v>
      </c>
      <c r="M226" s="11">
        <v>117</v>
      </c>
      <c r="N226" s="11">
        <v>1.2296228915275695</v>
      </c>
      <c r="P226" s="11">
        <v>117</v>
      </c>
      <c r="Q226" s="11">
        <v>1.2296228915275695</v>
      </c>
      <c r="R226" s="11">
        <f t="array" ref="R226">INDEX(Reformat[Preschool FT],MATCH(1,(Reformat[Zone]=B226)*(Reformat[Provider Type]=E226)*(Reformat[Provider Rating]=I226),0))</f>
        <v>29.8</v>
      </c>
      <c r="S226" s="11">
        <f t="shared" si="3"/>
        <v>149</v>
      </c>
    </row>
    <row r="227" spans="1:19" x14ac:dyDescent="0.25">
      <c r="A227" t="s">
        <v>51</v>
      </c>
      <c r="B227" t="s">
        <v>71</v>
      </c>
      <c r="D227" t="s">
        <v>53</v>
      </c>
      <c r="E227" t="s">
        <v>113</v>
      </c>
      <c r="F227" t="s">
        <v>60</v>
      </c>
      <c r="G227" t="s">
        <v>127</v>
      </c>
      <c r="H227" t="s">
        <v>55</v>
      </c>
      <c r="I227" t="s">
        <v>130</v>
      </c>
      <c r="J227" t="s">
        <v>58</v>
      </c>
      <c r="K227" t="s">
        <v>57</v>
      </c>
      <c r="M227" s="11">
        <v>86.4</v>
      </c>
      <c r="N227" s="11">
        <v>0.90802921220497457</v>
      </c>
      <c r="P227" s="11">
        <v>86.4</v>
      </c>
      <c r="Q227" s="11">
        <v>0.90802921220497457</v>
      </c>
      <c r="R227" s="11">
        <f t="array" ref="R227">INDEX(Reformat[Preschool PT],MATCH(1,(Reformat[Zone]=B227)*(Reformat[Provider Type]=E227)*(Reformat[Provider Rating]=I227),0))</f>
        <v>23</v>
      </c>
      <c r="S227" s="11">
        <f t="shared" si="3"/>
        <v>115</v>
      </c>
    </row>
    <row r="228" spans="1:19" x14ac:dyDescent="0.25">
      <c r="A228" t="s">
        <v>51</v>
      </c>
      <c r="B228" t="s">
        <v>71</v>
      </c>
      <c r="D228" t="s">
        <v>53</v>
      </c>
      <c r="E228" t="s">
        <v>113</v>
      </c>
      <c r="F228" t="s">
        <v>61</v>
      </c>
      <c r="G228" t="s">
        <v>128</v>
      </c>
      <c r="H228" t="s">
        <v>55</v>
      </c>
      <c r="I228" t="s">
        <v>130</v>
      </c>
      <c r="J228" t="s">
        <v>56</v>
      </c>
      <c r="K228" t="s">
        <v>57</v>
      </c>
      <c r="M228" s="11">
        <v>109.94999999999999</v>
      </c>
      <c r="N228" s="11">
        <v>1.1555302301150108</v>
      </c>
      <c r="P228" s="11">
        <v>109.94999999999999</v>
      </c>
      <c r="Q228" s="11">
        <v>1.1555302301150108</v>
      </c>
      <c r="R228" s="11">
        <f t="array" ref="R228">INDEX(Reformat[School-age FT],MATCH(1,(Reformat[Zone]=B228)*(Reformat[Provider Type]=E228)*(Reformat[Provider Rating]=I228),0))</f>
        <v>28.2</v>
      </c>
      <c r="S228" s="11">
        <f t="shared" si="3"/>
        <v>141</v>
      </c>
    </row>
    <row r="229" spans="1:19" x14ac:dyDescent="0.25">
      <c r="A229" t="s">
        <v>51</v>
      </c>
      <c r="B229" t="s">
        <v>71</v>
      </c>
      <c r="D229" t="s">
        <v>53</v>
      </c>
      <c r="E229" t="s">
        <v>113</v>
      </c>
      <c r="F229" t="s">
        <v>61</v>
      </c>
      <c r="G229" t="s">
        <v>129</v>
      </c>
      <c r="H229" t="s">
        <v>55</v>
      </c>
      <c r="I229" t="s">
        <v>130</v>
      </c>
      <c r="J229" t="s">
        <v>58</v>
      </c>
      <c r="K229" t="s">
        <v>57</v>
      </c>
      <c r="M229" s="11">
        <v>77.849999999999994</v>
      </c>
      <c r="N229" s="11">
        <v>0.81817215474719052</v>
      </c>
      <c r="P229" s="11">
        <v>77.849999999999994</v>
      </c>
      <c r="Q229" s="11">
        <v>0.81817215474719052</v>
      </c>
      <c r="R229" s="11">
        <f t="array" ref="R229">INDEX(Reformat[School-age PT],MATCH(1,(Reformat[Zone]=B229)*(Reformat[Provider Type]=E229)*(Reformat[Provider Rating]=I229),0))</f>
        <v>20.8</v>
      </c>
      <c r="S229" s="11">
        <f t="shared" si="3"/>
        <v>104</v>
      </c>
    </row>
    <row r="230" spans="1:19" x14ac:dyDescent="0.25">
      <c r="A230" t="s">
        <v>51</v>
      </c>
      <c r="B230" t="s">
        <v>71</v>
      </c>
      <c r="D230" t="s">
        <v>53</v>
      </c>
      <c r="E230" t="s">
        <v>113</v>
      </c>
      <c r="F230" t="s">
        <v>54</v>
      </c>
      <c r="G230" t="s">
        <v>122</v>
      </c>
      <c r="H230" t="s">
        <v>62</v>
      </c>
      <c r="I230" t="s">
        <v>131</v>
      </c>
      <c r="J230" t="s">
        <v>56</v>
      </c>
      <c r="K230" t="s">
        <v>57</v>
      </c>
      <c r="M230" s="11">
        <v>150.75</v>
      </c>
      <c r="N230" s="11">
        <v>1.5843218025451378</v>
      </c>
      <c r="P230" s="11">
        <v>150.75</v>
      </c>
      <c r="Q230" s="11">
        <v>1.5843218025451378</v>
      </c>
      <c r="R230" s="11">
        <f t="array" ref="R230">INDEX(Reformat[Infant FT],MATCH(1,(Reformat[Zone]=B230)*(Reformat[Provider Type]=E230)*(Reformat[Provider Rating]=I230),0))</f>
        <v>38.85</v>
      </c>
      <c r="S230" s="11">
        <f t="shared" si="3"/>
        <v>194.25</v>
      </c>
    </row>
    <row r="231" spans="1:19" x14ac:dyDescent="0.25">
      <c r="A231" t="s">
        <v>51</v>
      </c>
      <c r="B231" t="s">
        <v>71</v>
      </c>
      <c r="D231" t="s">
        <v>53</v>
      </c>
      <c r="E231" t="s">
        <v>113</v>
      </c>
      <c r="F231" t="s">
        <v>54</v>
      </c>
      <c r="G231" t="s">
        <v>123</v>
      </c>
      <c r="H231" t="s">
        <v>62</v>
      </c>
      <c r="I231" t="s">
        <v>131</v>
      </c>
      <c r="J231" t="s">
        <v>58</v>
      </c>
      <c r="K231" t="s">
        <v>57</v>
      </c>
      <c r="M231" s="11">
        <v>133.9</v>
      </c>
      <c r="N231" s="11">
        <v>1.4072350869704409</v>
      </c>
      <c r="P231" s="11">
        <v>133.9</v>
      </c>
      <c r="Q231" s="11">
        <v>1.4072350869704409</v>
      </c>
      <c r="R231" s="11">
        <f t="array" ref="R231">INDEX(Reformat[Infant PT],MATCH(1,(Reformat[Zone]=B231)*(Reformat[Provider Type]=E231)*(Reformat[Provider Rating]=I231),0))</f>
        <v>34.44</v>
      </c>
      <c r="S231" s="11">
        <f t="shared" si="3"/>
        <v>172.2</v>
      </c>
    </row>
    <row r="232" spans="1:19" x14ac:dyDescent="0.25">
      <c r="A232" t="s">
        <v>51</v>
      </c>
      <c r="B232" t="s">
        <v>71</v>
      </c>
      <c r="D232" t="s">
        <v>53</v>
      </c>
      <c r="E232" t="s">
        <v>113</v>
      </c>
      <c r="F232" t="s">
        <v>59</v>
      </c>
      <c r="G232" t="s">
        <v>124</v>
      </c>
      <c r="H232" t="s">
        <v>62</v>
      </c>
      <c r="I232" t="s">
        <v>131</v>
      </c>
      <c r="J232" t="s">
        <v>56</v>
      </c>
      <c r="K232" t="s">
        <v>57</v>
      </c>
      <c r="M232" s="11">
        <v>139.44999999999999</v>
      </c>
      <c r="N232" s="11">
        <v>1.465563352337774</v>
      </c>
      <c r="P232" s="11">
        <v>139.44999999999999</v>
      </c>
      <c r="Q232" s="11">
        <v>1.465563352337774</v>
      </c>
      <c r="R232" s="11">
        <f t="array" ref="R232">INDEX(Reformat[Toddler FT],MATCH(1,(Reformat[Zone]=B232)*(Reformat[Provider Type]=E232)*(Reformat[Provider Rating]=I232),0))</f>
        <v>34.65</v>
      </c>
      <c r="S232" s="11">
        <f t="shared" si="3"/>
        <v>173.25</v>
      </c>
    </row>
    <row r="233" spans="1:19" x14ac:dyDescent="0.25">
      <c r="A233" t="s">
        <v>51</v>
      </c>
      <c r="B233" t="s">
        <v>71</v>
      </c>
      <c r="D233" t="s">
        <v>53</v>
      </c>
      <c r="E233" t="s">
        <v>113</v>
      </c>
      <c r="F233" t="s">
        <v>59</v>
      </c>
      <c r="G233" t="s">
        <v>125</v>
      </c>
      <c r="H233" t="s">
        <v>62</v>
      </c>
      <c r="I233" t="s">
        <v>131</v>
      </c>
      <c r="J233" t="s">
        <v>58</v>
      </c>
      <c r="K233" t="s">
        <v>57</v>
      </c>
      <c r="M233" s="11">
        <v>123.4</v>
      </c>
      <c r="N233" s="11">
        <v>1.296884314653864</v>
      </c>
      <c r="P233" s="11">
        <v>123.4</v>
      </c>
      <c r="Q233" s="11">
        <v>1.296884314653864</v>
      </c>
      <c r="R233" s="11">
        <f t="array" ref="R233">INDEX(Reformat[Toddler PT],MATCH(1,(Reformat[Zone]=B233)*(Reformat[Provider Type]=E233)*(Reformat[Provider Rating]=I233),0))</f>
        <v>30.66</v>
      </c>
      <c r="S233" s="11">
        <f t="shared" si="3"/>
        <v>153.30000000000001</v>
      </c>
    </row>
    <row r="234" spans="1:19" x14ac:dyDescent="0.25">
      <c r="A234" t="s">
        <v>51</v>
      </c>
      <c r="B234" t="s">
        <v>71</v>
      </c>
      <c r="D234" t="s">
        <v>53</v>
      </c>
      <c r="E234" t="s">
        <v>113</v>
      </c>
      <c r="F234" t="s">
        <v>60</v>
      </c>
      <c r="G234" t="s">
        <v>126</v>
      </c>
      <c r="H234" t="s">
        <v>62</v>
      </c>
      <c r="I234" t="s">
        <v>131</v>
      </c>
      <c r="J234" t="s">
        <v>56</v>
      </c>
      <c r="K234" t="s">
        <v>57</v>
      </c>
      <c r="M234" s="11">
        <v>130</v>
      </c>
      <c r="N234" s="11">
        <v>1.366247657252855</v>
      </c>
      <c r="P234" s="11">
        <v>130</v>
      </c>
      <c r="Q234" s="11">
        <v>1.366247657252855</v>
      </c>
      <c r="R234" s="11">
        <f t="array" ref="R234">INDEX(Reformat[Preschool FT],MATCH(1,(Reformat[Zone]=B234)*(Reformat[Provider Type]=E234)*(Reformat[Provider Rating]=I234),0))</f>
        <v>31.29</v>
      </c>
      <c r="S234" s="11">
        <f t="shared" si="3"/>
        <v>156.44999999999999</v>
      </c>
    </row>
    <row r="235" spans="1:19" x14ac:dyDescent="0.25">
      <c r="A235" t="s">
        <v>51</v>
      </c>
      <c r="B235" t="s">
        <v>71</v>
      </c>
      <c r="D235" t="s">
        <v>53</v>
      </c>
      <c r="E235" t="s">
        <v>113</v>
      </c>
      <c r="F235" t="s">
        <v>60</v>
      </c>
      <c r="G235" t="s">
        <v>127</v>
      </c>
      <c r="H235" t="s">
        <v>62</v>
      </c>
      <c r="I235" t="s">
        <v>131</v>
      </c>
      <c r="J235" t="s">
        <v>58</v>
      </c>
      <c r="K235" t="s">
        <v>57</v>
      </c>
      <c r="M235" s="11">
        <v>100.64999999999999</v>
      </c>
      <c r="N235" s="11">
        <v>1.0577909746346144</v>
      </c>
      <c r="P235" s="11">
        <v>100.64999999999999</v>
      </c>
      <c r="Q235" s="11">
        <v>1.0577909746346144</v>
      </c>
      <c r="R235" s="11">
        <f t="array" ref="R235">INDEX(Reformat[Preschool PT],MATCH(1,(Reformat[Zone]=B235)*(Reformat[Provider Type]=E235)*(Reformat[Provider Rating]=I235),0))</f>
        <v>24.15</v>
      </c>
      <c r="S235" s="11">
        <f t="shared" si="3"/>
        <v>120.75</v>
      </c>
    </row>
    <row r="236" spans="1:19" x14ac:dyDescent="0.25">
      <c r="A236" t="s">
        <v>51</v>
      </c>
      <c r="B236" t="s">
        <v>71</v>
      </c>
      <c r="D236" t="s">
        <v>53</v>
      </c>
      <c r="E236" t="s">
        <v>113</v>
      </c>
      <c r="F236" t="s">
        <v>61</v>
      </c>
      <c r="G236" t="s">
        <v>128</v>
      </c>
      <c r="H236" t="s">
        <v>62</v>
      </c>
      <c r="I236" t="s">
        <v>131</v>
      </c>
      <c r="J236" t="s">
        <v>56</v>
      </c>
      <c r="K236" t="s">
        <v>57</v>
      </c>
      <c r="M236" s="11">
        <v>123.3</v>
      </c>
      <c r="N236" s="11">
        <v>1.2958333549175156</v>
      </c>
      <c r="P236" s="11">
        <v>123.3</v>
      </c>
      <c r="Q236" s="11">
        <v>1.2958333549175156</v>
      </c>
      <c r="R236" s="11">
        <f t="array" ref="R236">INDEX(Reformat[School-age FT],MATCH(1,(Reformat[Zone]=B236)*(Reformat[Provider Type]=E236)*(Reformat[Provider Rating]=I236),0))</f>
        <v>29.61</v>
      </c>
      <c r="S236" s="11">
        <f t="shared" si="3"/>
        <v>148.05000000000001</v>
      </c>
    </row>
    <row r="237" spans="1:19" x14ac:dyDescent="0.25">
      <c r="A237" t="s">
        <v>51</v>
      </c>
      <c r="B237" t="s">
        <v>71</v>
      </c>
      <c r="D237" t="s">
        <v>53</v>
      </c>
      <c r="E237" t="s">
        <v>113</v>
      </c>
      <c r="F237" t="s">
        <v>61</v>
      </c>
      <c r="G237" t="s">
        <v>129</v>
      </c>
      <c r="H237" t="s">
        <v>62</v>
      </c>
      <c r="I237" t="s">
        <v>131</v>
      </c>
      <c r="J237" t="s">
        <v>58</v>
      </c>
      <c r="K237" t="s">
        <v>57</v>
      </c>
      <c r="M237" s="11">
        <v>92.300000000000011</v>
      </c>
      <c r="N237" s="11">
        <v>0.97003583664952731</v>
      </c>
      <c r="P237" s="11">
        <v>92.300000000000011</v>
      </c>
      <c r="Q237" s="11">
        <v>0.97003583664952731</v>
      </c>
      <c r="R237" s="11">
        <f t="array" ref="R237">INDEX(Reformat[School-age PT],MATCH(1,(Reformat[Zone]=B237)*(Reformat[Provider Type]=E237)*(Reformat[Provider Rating]=I237),0))</f>
        <v>21.84</v>
      </c>
      <c r="S237" s="11">
        <f t="shared" si="3"/>
        <v>109.2</v>
      </c>
    </row>
    <row r="238" spans="1:19" x14ac:dyDescent="0.25">
      <c r="A238" t="s">
        <v>51</v>
      </c>
      <c r="B238" t="s">
        <v>71</v>
      </c>
      <c r="D238" t="s">
        <v>53</v>
      </c>
      <c r="E238" t="s">
        <v>113</v>
      </c>
      <c r="F238" t="s">
        <v>54</v>
      </c>
      <c r="G238" t="s">
        <v>122</v>
      </c>
      <c r="H238" t="s">
        <v>63</v>
      </c>
      <c r="I238" t="s">
        <v>132</v>
      </c>
      <c r="J238" t="s">
        <v>56</v>
      </c>
      <c r="K238" t="s">
        <v>57</v>
      </c>
      <c r="M238" s="11">
        <v>167.45000000000002</v>
      </c>
      <c r="N238" s="11">
        <v>1.7598320785153123</v>
      </c>
      <c r="P238" s="11">
        <v>167.45000000000002</v>
      </c>
      <c r="Q238" s="11">
        <v>1.7598320785153123</v>
      </c>
      <c r="R238" s="11">
        <f t="array" ref="R238">INDEX(Reformat[Infant FT],MATCH(1,(Reformat[Zone]=B238)*(Reformat[Provider Type]=E238)*(Reformat[Provider Rating]=I238),0))</f>
        <v>39.78</v>
      </c>
      <c r="S238" s="11">
        <f t="shared" si="3"/>
        <v>198.9</v>
      </c>
    </row>
    <row r="239" spans="1:19" x14ac:dyDescent="0.25">
      <c r="A239" t="s">
        <v>51</v>
      </c>
      <c r="B239" t="s">
        <v>71</v>
      </c>
      <c r="D239" t="s">
        <v>53</v>
      </c>
      <c r="E239" t="s">
        <v>113</v>
      </c>
      <c r="F239" t="s">
        <v>54</v>
      </c>
      <c r="G239" t="s">
        <v>123</v>
      </c>
      <c r="H239" t="s">
        <v>63</v>
      </c>
      <c r="I239" t="s">
        <v>132</v>
      </c>
      <c r="J239" t="s">
        <v>58</v>
      </c>
      <c r="K239" t="s">
        <v>57</v>
      </c>
      <c r="M239" s="11">
        <v>148.80000000000001</v>
      </c>
      <c r="N239" s="11">
        <v>1.5638280876863451</v>
      </c>
      <c r="P239" s="11">
        <v>148.80000000000001</v>
      </c>
      <c r="Q239" s="11">
        <v>1.5638280876863451</v>
      </c>
      <c r="R239" s="11">
        <f t="array" ref="R239">INDEX(Reformat[Infant PT],MATCH(1,(Reformat[Zone]=B239)*(Reformat[Provider Type]=E239)*(Reformat[Provider Rating]=I239),0))</f>
        <v>35.64</v>
      </c>
      <c r="S239" s="11">
        <f t="shared" si="3"/>
        <v>178.2</v>
      </c>
    </row>
    <row r="240" spans="1:19" x14ac:dyDescent="0.25">
      <c r="A240" t="s">
        <v>51</v>
      </c>
      <c r="B240" t="s">
        <v>71</v>
      </c>
      <c r="D240" t="s">
        <v>53</v>
      </c>
      <c r="E240" t="s">
        <v>113</v>
      </c>
      <c r="F240" t="s">
        <v>59</v>
      </c>
      <c r="G240" t="s">
        <v>124</v>
      </c>
      <c r="H240" t="s">
        <v>63</v>
      </c>
      <c r="I240" t="s">
        <v>132</v>
      </c>
      <c r="J240" t="s">
        <v>56</v>
      </c>
      <c r="K240" t="s">
        <v>57</v>
      </c>
      <c r="M240" s="11">
        <v>154.9</v>
      </c>
      <c r="N240" s="11">
        <v>1.6279366316035944</v>
      </c>
      <c r="P240" s="11">
        <v>154.9</v>
      </c>
      <c r="Q240" s="11">
        <v>1.6279366316035944</v>
      </c>
      <c r="R240" s="11">
        <f t="array" ref="R240">INDEX(Reformat[Toddler FT],MATCH(1,(Reformat[Zone]=B240)*(Reformat[Provider Type]=E240)*(Reformat[Provider Rating]=I240),0))</f>
        <v>35.46</v>
      </c>
      <c r="S240" s="11">
        <f t="shared" si="3"/>
        <v>177.3</v>
      </c>
    </row>
    <row r="241" spans="1:19" x14ac:dyDescent="0.25">
      <c r="A241" t="s">
        <v>51</v>
      </c>
      <c r="B241" t="s">
        <v>71</v>
      </c>
      <c r="D241" t="s">
        <v>53</v>
      </c>
      <c r="E241" t="s">
        <v>113</v>
      </c>
      <c r="F241" t="s">
        <v>59</v>
      </c>
      <c r="G241" t="s">
        <v>125</v>
      </c>
      <c r="H241" t="s">
        <v>63</v>
      </c>
      <c r="I241" t="s">
        <v>132</v>
      </c>
      <c r="J241" t="s">
        <v>58</v>
      </c>
      <c r="K241" t="s">
        <v>57</v>
      </c>
      <c r="M241" s="11">
        <v>137.10000000000002</v>
      </c>
      <c r="N241" s="11">
        <v>1.4408657985335882</v>
      </c>
      <c r="P241" s="11">
        <v>137.10000000000002</v>
      </c>
      <c r="Q241" s="11">
        <v>1.4408657985335882</v>
      </c>
      <c r="R241" s="11">
        <f t="array" ref="R241">INDEX(Reformat[Toddler PT],MATCH(1,(Reformat[Zone]=B241)*(Reformat[Provider Type]=E241)*(Reformat[Provider Rating]=I241),0))</f>
        <v>31.68</v>
      </c>
      <c r="S241" s="11">
        <f t="shared" si="3"/>
        <v>158.4</v>
      </c>
    </row>
    <row r="242" spans="1:19" x14ac:dyDescent="0.25">
      <c r="A242" t="s">
        <v>51</v>
      </c>
      <c r="B242" t="s">
        <v>71</v>
      </c>
      <c r="D242" t="s">
        <v>53</v>
      </c>
      <c r="E242" t="s">
        <v>113</v>
      </c>
      <c r="F242" t="s">
        <v>60</v>
      </c>
      <c r="G242" t="s">
        <v>126</v>
      </c>
      <c r="H242" t="s">
        <v>63</v>
      </c>
      <c r="I242" t="s">
        <v>132</v>
      </c>
      <c r="J242" t="s">
        <v>56</v>
      </c>
      <c r="K242" t="s">
        <v>57</v>
      </c>
      <c r="M242" s="11">
        <v>144.44999999999999</v>
      </c>
      <c r="N242" s="11">
        <v>1.5181113391551917</v>
      </c>
      <c r="P242" s="11">
        <v>144.44999999999999</v>
      </c>
      <c r="Q242" s="11">
        <v>1.5181113391551917</v>
      </c>
      <c r="R242" s="11">
        <f t="array" ref="R242">INDEX(Reformat[Preschool FT],MATCH(1,(Reformat[Zone]=B242)*(Reformat[Provider Type]=E242)*(Reformat[Provider Rating]=I242),0))</f>
        <v>31.92</v>
      </c>
      <c r="S242" s="11">
        <f t="shared" si="3"/>
        <v>159.60000000000002</v>
      </c>
    </row>
    <row r="243" spans="1:19" x14ac:dyDescent="0.25">
      <c r="A243" t="s">
        <v>51</v>
      </c>
      <c r="B243" t="s">
        <v>71</v>
      </c>
      <c r="D243" t="s">
        <v>53</v>
      </c>
      <c r="E243" t="s">
        <v>113</v>
      </c>
      <c r="F243" t="s">
        <v>60</v>
      </c>
      <c r="G243" t="s">
        <v>127</v>
      </c>
      <c r="H243" t="s">
        <v>63</v>
      </c>
      <c r="I243" t="s">
        <v>132</v>
      </c>
      <c r="J243" t="s">
        <v>58</v>
      </c>
      <c r="K243" t="s">
        <v>57</v>
      </c>
      <c r="M243" s="11">
        <v>111.85000000000001</v>
      </c>
      <c r="N243" s="11">
        <v>1.1754984651056297</v>
      </c>
      <c r="P243" s="11">
        <v>111.85000000000001</v>
      </c>
      <c r="Q243" s="11">
        <v>1.1754984651056297</v>
      </c>
      <c r="R243" s="11">
        <f t="array" ref="R243">INDEX(Reformat[Preschool PT],MATCH(1,(Reformat[Zone]=B243)*(Reformat[Provider Type]=E243)*(Reformat[Provider Rating]=I243),0))</f>
        <v>25.02</v>
      </c>
      <c r="S243" s="11">
        <f t="shared" si="3"/>
        <v>125.1</v>
      </c>
    </row>
    <row r="244" spans="1:19" x14ac:dyDescent="0.25">
      <c r="A244" t="s">
        <v>51</v>
      </c>
      <c r="B244" t="s">
        <v>71</v>
      </c>
      <c r="D244" t="s">
        <v>53</v>
      </c>
      <c r="E244" t="s">
        <v>113</v>
      </c>
      <c r="F244" t="s">
        <v>61</v>
      </c>
      <c r="G244" t="s">
        <v>128</v>
      </c>
      <c r="H244" t="s">
        <v>63</v>
      </c>
      <c r="I244" t="s">
        <v>132</v>
      </c>
      <c r="J244" t="s">
        <v>56</v>
      </c>
      <c r="K244" t="s">
        <v>57</v>
      </c>
      <c r="M244" s="11">
        <v>137</v>
      </c>
      <c r="N244" s="11">
        <v>1.4398148387972396</v>
      </c>
      <c r="P244" s="11">
        <v>137</v>
      </c>
      <c r="Q244" s="11">
        <v>1.4398148387972396</v>
      </c>
      <c r="R244" s="11">
        <f t="array" ref="R244">INDEX(Reformat[School-age FT],MATCH(1,(Reformat[Zone]=B244)*(Reformat[Provider Type]=E244)*(Reformat[Provider Rating]=I244),0))</f>
        <v>30.24</v>
      </c>
      <c r="S244" s="11">
        <f t="shared" si="3"/>
        <v>151.19999999999999</v>
      </c>
    </row>
    <row r="245" spans="1:19" x14ac:dyDescent="0.25">
      <c r="A245" t="s">
        <v>51</v>
      </c>
      <c r="B245" t="s">
        <v>71</v>
      </c>
      <c r="D245" t="s">
        <v>53</v>
      </c>
      <c r="E245" t="s">
        <v>113</v>
      </c>
      <c r="F245" t="s">
        <v>61</v>
      </c>
      <c r="G245" t="s">
        <v>129</v>
      </c>
      <c r="H245" t="s">
        <v>63</v>
      </c>
      <c r="I245" t="s">
        <v>132</v>
      </c>
      <c r="J245" t="s">
        <v>58</v>
      </c>
      <c r="K245" t="s">
        <v>57</v>
      </c>
      <c r="M245" s="11">
        <v>102.55000000000001</v>
      </c>
      <c r="N245" s="11">
        <v>1.0777592096252331</v>
      </c>
      <c r="P245" s="11">
        <v>102.55000000000001</v>
      </c>
      <c r="Q245" s="11">
        <v>1.0777592096252331</v>
      </c>
      <c r="R245" s="11">
        <f t="array" ref="R245">INDEX(Reformat[School-age PT],MATCH(1,(Reformat[Zone]=B245)*(Reformat[Provider Type]=E245)*(Reformat[Provider Rating]=I245),0))</f>
        <v>23.04</v>
      </c>
      <c r="S245" s="11">
        <f t="shared" si="3"/>
        <v>115.19999999999999</v>
      </c>
    </row>
    <row r="246" spans="1:19" x14ac:dyDescent="0.25">
      <c r="A246" t="s">
        <v>51</v>
      </c>
      <c r="B246" t="s">
        <v>71</v>
      </c>
      <c r="D246" t="s">
        <v>53</v>
      </c>
      <c r="E246" t="s">
        <v>113</v>
      </c>
      <c r="F246" t="s">
        <v>54</v>
      </c>
      <c r="G246" t="s">
        <v>122</v>
      </c>
      <c r="H246" t="s">
        <v>64</v>
      </c>
      <c r="I246" t="s">
        <v>133</v>
      </c>
      <c r="J246" t="s">
        <v>56</v>
      </c>
      <c r="K246" t="s">
        <v>57</v>
      </c>
      <c r="M246" s="11">
        <v>186.05</v>
      </c>
      <c r="N246" s="11">
        <v>1.9553105894761054</v>
      </c>
      <c r="P246" s="11">
        <v>186.05</v>
      </c>
      <c r="Q246" s="11">
        <v>1.9553105894761054</v>
      </c>
      <c r="R246" s="11">
        <f t="array" ref="R246">INDEX(Reformat[Infant FT],MATCH(1,(Reformat[Zone]=B246)*(Reformat[Provider Type]=E246)*(Reformat[Provider Rating]=I246),0))</f>
        <v>44.2</v>
      </c>
      <c r="S246" s="11">
        <f t="shared" si="3"/>
        <v>221</v>
      </c>
    </row>
    <row r="247" spans="1:19" x14ac:dyDescent="0.25">
      <c r="A247" t="s">
        <v>51</v>
      </c>
      <c r="B247" t="s">
        <v>71</v>
      </c>
      <c r="D247" t="s">
        <v>53</v>
      </c>
      <c r="E247" t="s">
        <v>113</v>
      </c>
      <c r="F247" t="s">
        <v>54</v>
      </c>
      <c r="G247" t="s">
        <v>123</v>
      </c>
      <c r="H247" t="s">
        <v>64</v>
      </c>
      <c r="I247" t="s">
        <v>133</v>
      </c>
      <c r="J247" t="s">
        <v>58</v>
      </c>
      <c r="K247" t="s">
        <v>57</v>
      </c>
      <c r="M247" s="11">
        <v>165.3</v>
      </c>
      <c r="N247" s="11">
        <v>1.7372364441838228</v>
      </c>
      <c r="P247" s="11">
        <v>165.3</v>
      </c>
      <c r="Q247" s="11">
        <v>1.7372364441838228</v>
      </c>
      <c r="R247" s="11">
        <f t="array" ref="R247">INDEX(Reformat[Infant PT],MATCH(1,(Reformat[Zone]=B247)*(Reformat[Provider Type]=E247)*(Reformat[Provider Rating]=I247),0))</f>
        <v>39.6</v>
      </c>
      <c r="S247" s="11">
        <f t="shared" si="3"/>
        <v>198</v>
      </c>
    </row>
    <row r="248" spans="1:19" x14ac:dyDescent="0.25">
      <c r="A248" t="s">
        <v>51</v>
      </c>
      <c r="B248" t="s">
        <v>71</v>
      </c>
      <c r="D248" t="s">
        <v>53</v>
      </c>
      <c r="E248" t="s">
        <v>113</v>
      </c>
      <c r="F248" t="s">
        <v>59</v>
      </c>
      <c r="G248" t="s">
        <v>124</v>
      </c>
      <c r="H248" t="s">
        <v>64</v>
      </c>
      <c r="I248" t="s">
        <v>133</v>
      </c>
      <c r="J248" t="s">
        <v>56</v>
      </c>
      <c r="K248" t="s">
        <v>57</v>
      </c>
      <c r="M248" s="11">
        <v>172.10000000000002</v>
      </c>
      <c r="N248" s="11">
        <v>1.8087017062555109</v>
      </c>
      <c r="P248" s="11">
        <v>172.10000000000002</v>
      </c>
      <c r="Q248" s="11">
        <v>1.8087017062555109</v>
      </c>
      <c r="R248" s="11">
        <f t="array" ref="R248">INDEX(Reformat[Toddler FT],MATCH(1,(Reformat[Zone]=B248)*(Reformat[Provider Type]=E248)*(Reformat[Provider Rating]=I248),0))</f>
        <v>39.4</v>
      </c>
      <c r="S248" s="11">
        <f t="shared" si="3"/>
        <v>197</v>
      </c>
    </row>
    <row r="249" spans="1:19" x14ac:dyDescent="0.25">
      <c r="A249" t="s">
        <v>51</v>
      </c>
      <c r="B249" t="s">
        <v>71</v>
      </c>
      <c r="D249" t="s">
        <v>53</v>
      </c>
      <c r="E249" t="s">
        <v>113</v>
      </c>
      <c r="F249" t="s">
        <v>59</v>
      </c>
      <c r="G249" t="s">
        <v>125</v>
      </c>
      <c r="H249" t="s">
        <v>64</v>
      </c>
      <c r="I249" t="s">
        <v>133</v>
      </c>
      <c r="J249" t="s">
        <v>58</v>
      </c>
      <c r="K249" t="s">
        <v>57</v>
      </c>
      <c r="M249" s="11">
        <v>152.30000000000001</v>
      </c>
      <c r="N249" s="11">
        <v>1.6006116784585374</v>
      </c>
      <c r="P249" s="11">
        <v>152.30000000000001</v>
      </c>
      <c r="Q249" s="11">
        <v>1.6006116784585374</v>
      </c>
      <c r="R249" s="11">
        <f t="array" ref="R249">INDEX(Reformat[Toddler PT],MATCH(1,(Reformat[Zone]=B249)*(Reformat[Provider Type]=E249)*(Reformat[Provider Rating]=I249),0))</f>
        <v>35.200000000000003</v>
      </c>
      <c r="S249" s="11">
        <f t="shared" si="3"/>
        <v>176</v>
      </c>
    </row>
    <row r="250" spans="1:19" x14ac:dyDescent="0.25">
      <c r="A250" t="s">
        <v>51</v>
      </c>
      <c r="B250" t="s">
        <v>71</v>
      </c>
      <c r="D250" t="s">
        <v>53</v>
      </c>
      <c r="E250" t="s">
        <v>113</v>
      </c>
      <c r="F250" t="s">
        <v>60</v>
      </c>
      <c r="G250" t="s">
        <v>126</v>
      </c>
      <c r="H250" t="s">
        <v>64</v>
      </c>
      <c r="I250" t="s">
        <v>133</v>
      </c>
      <c r="J250" t="s">
        <v>56</v>
      </c>
      <c r="K250" t="s">
        <v>57</v>
      </c>
      <c r="M250" s="11">
        <v>160.45000000000002</v>
      </c>
      <c r="N250" s="11">
        <v>1.686264896970928</v>
      </c>
      <c r="P250" s="11">
        <v>160.45000000000002</v>
      </c>
      <c r="Q250" s="11">
        <v>1.686264896970928</v>
      </c>
      <c r="R250" s="11">
        <f t="array" ref="R250">INDEX(Reformat[Preschool FT],MATCH(1,(Reformat[Zone]=B250)*(Reformat[Provider Type]=E250)*(Reformat[Provider Rating]=I250),0))</f>
        <v>35.4</v>
      </c>
      <c r="S250" s="11">
        <f t="shared" si="3"/>
        <v>177</v>
      </c>
    </row>
    <row r="251" spans="1:19" x14ac:dyDescent="0.25">
      <c r="A251" t="s">
        <v>51</v>
      </c>
      <c r="B251" t="s">
        <v>71</v>
      </c>
      <c r="D251" t="s">
        <v>53</v>
      </c>
      <c r="E251" t="s">
        <v>113</v>
      </c>
      <c r="F251" t="s">
        <v>60</v>
      </c>
      <c r="G251" t="s">
        <v>127</v>
      </c>
      <c r="H251" t="s">
        <v>64</v>
      </c>
      <c r="I251" t="s">
        <v>133</v>
      </c>
      <c r="J251" t="s">
        <v>58</v>
      </c>
      <c r="K251" t="s">
        <v>57</v>
      </c>
      <c r="M251" s="11">
        <v>124.25</v>
      </c>
      <c r="N251" s="11">
        <v>1.3058174724128251</v>
      </c>
      <c r="P251" s="11">
        <v>124.25</v>
      </c>
      <c r="Q251" s="11">
        <v>1.3058174724128251</v>
      </c>
      <c r="R251" s="11">
        <f t="array" ref="R251">INDEX(Reformat[Preschool PT],MATCH(1,(Reformat[Zone]=B251)*(Reformat[Provider Type]=E251)*(Reformat[Provider Rating]=I251),0))</f>
        <v>27.8</v>
      </c>
      <c r="S251" s="11">
        <f t="shared" si="3"/>
        <v>139</v>
      </c>
    </row>
    <row r="252" spans="1:19" x14ac:dyDescent="0.25">
      <c r="A252" t="s">
        <v>51</v>
      </c>
      <c r="B252" t="s">
        <v>71</v>
      </c>
      <c r="D252" t="s">
        <v>53</v>
      </c>
      <c r="E252" t="s">
        <v>113</v>
      </c>
      <c r="F252" t="s">
        <v>61</v>
      </c>
      <c r="G252" t="s">
        <v>128</v>
      </c>
      <c r="H252" t="s">
        <v>64</v>
      </c>
      <c r="I252" t="s">
        <v>133</v>
      </c>
      <c r="J252" t="s">
        <v>56</v>
      </c>
      <c r="K252" t="s">
        <v>57</v>
      </c>
      <c r="M252" s="11">
        <v>152.20000000000002</v>
      </c>
      <c r="N252" s="11">
        <v>1.599560718722189</v>
      </c>
      <c r="P252" s="11">
        <v>152.20000000000002</v>
      </c>
      <c r="Q252" s="11">
        <v>1.599560718722189</v>
      </c>
      <c r="R252" s="11">
        <f t="array" ref="R252">INDEX(Reformat[School-age FT],MATCH(1,(Reformat[Zone]=B252)*(Reformat[Provider Type]=E252)*(Reformat[Provider Rating]=I252),0))</f>
        <v>33.6</v>
      </c>
      <c r="S252" s="11">
        <f t="shared" si="3"/>
        <v>168</v>
      </c>
    </row>
    <row r="253" spans="1:19" x14ac:dyDescent="0.25">
      <c r="A253" t="s">
        <v>51</v>
      </c>
      <c r="B253" t="s">
        <v>71</v>
      </c>
      <c r="D253" t="s">
        <v>53</v>
      </c>
      <c r="E253" t="s">
        <v>113</v>
      </c>
      <c r="F253" t="s">
        <v>61</v>
      </c>
      <c r="G253" t="s">
        <v>129</v>
      </c>
      <c r="H253" t="s">
        <v>64</v>
      </c>
      <c r="I253" t="s">
        <v>133</v>
      </c>
      <c r="J253" t="s">
        <v>58</v>
      </c>
      <c r="K253" t="s">
        <v>57</v>
      </c>
      <c r="M253" s="11">
        <v>113.9</v>
      </c>
      <c r="N253" s="11">
        <v>1.1970431397007708</v>
      </c>
      <c r="P253" s="11">
        <v>113.9</v>
      </c>
      <c r="Q253" s="11">
        <v>1.1970431397007708</v>
      </c>
      <c r="R253" s="11">
        <f t="array" ref="R253">INDEX(Reformat[School-age PT],MATCH(1,(Reformat[Zone]=B253)*(Reformat[Provider Type]=E253)*(Reformat[Provider Rating]=I253),0))</f>
        <v>25.6</v>
      </c>
      <c r="S253" s="11">
        <f t="shared" si="3"/>
        <v>128</v>
      </c>
    </row>
    <row r="254" spans="1:19" x14ac:dyDescent="0.25">
      <c r="A254" t="s">
        <v>51</v>
      </c>
      <c r="B254" t="s">
        <v>71</v>
      </c>
      <c r="D254" t="s">
        <v>53</v>
      </c>
      <c r="E254" t="s">
        <v>113</v>
      </c>
      <c r="F254" t="s">
        <v>60</v>
      </c>
      <c r="G254" t="s">
        <v>126</v>
      </c>
      <c r="H254" t="s">
        <v>65</v>
      </c>
      <c r="I254" t="s">
        <v>134</v>
      </c>
      <c r="J254" t="s">
        <v>56</v>
      </c>
      <c r="K254" t="s">
        <v>57</v>
      </c>
      <c r="M254" s="11">
        <v>122.85</v>
      </c>
      <c r="N254" s="11">
        <v>1.2911040361039481</v>
      </c>
      <c r="P254" s="11">
        <v>122.85</v>
      </c>
      <c r="Q254" s="11">
        <v>1.2911040361039481</v>
      </c>
      <c r="R254" s="11">
        <f t="array" ref="R254">INDEX(Reformat[Preschool FT],MATCH(1,(Reformat[Zone]=B254)*(Reformat[Provider Type]=E254)*(Reformat[Provider Rating]=I254),0))</f>
        <v>31.29</v>
      </c>
      <c r="S254" s="11">
        <f t="shared" si="3"/>
        <v>156.44999999999999</v>
      </c>
    </row>
    <row r="255" spans="1:19" x14ac:dyDescent="0.25">
      <c r="A255" t="s">
        <v>51</v>
      </c>
      <c r="B255" t="s">
        <v>71</v>
      </c>
      <c r="D255" t="s">
        <v>53</v>
      </c>
      <c r="E255" t="s">
        <v>113</v>
      </c>
      <c r="F255" t="s">
        <v>60</v>
      </c>
      <c r="G255" t="s">
        <v>127</v>
      </c>
      <c r="H255" t="s">
        <v>65</v>
      </c>
      <c r="I255" t="s">
        <v>134</v>
      </c>
      <c r="J255" t="s">
        <v>58</v>
      </c>
      <c r="K255" t="s">
        <v>57</v>
      </c>
      <c r="M255" s="11">
        <v>90.75</v>
      </c>
      <c r="N255" s="11">
        <v>0.95374596073612772</v>
      </c>
      <c r="P255" s="11">
        <v>90.75</v>
      </c>
      <c r="Q255" s="11">
        <v>0.95374596073612772</v>
      </c>
      <c r="R255" s="11">
        <f t="array" ref="R255">INDEX(Reformat[Preschool PT],MATCH(1,(Reformat[Zone]=B255)*(Reformat[Provider Type]=E255)*(Reformat[Provider Rating]=I255),0))</f>
        <v>24.15</v>
      </c>
      <c r="S255" s="11">
        <f t="shared" si="3"/>
        <v>120.75</v>
      </c>
    </row>
    <row r="256" spans="1:19" x14ac:dyDescent="0.25">
      <c r="A256" t="s">
        <v>51</v>
      </c>
      <c r="B256" t="s">
        <v>71</v>
      </c>
      <c r="D256" t="s">
        <v>66</v>
      </c>
      <c r="E256" t="s">
        <v>114</v>
      </c>
      <c r="F256" t="s">
        <v>54</v>
      </c>
      <c r="G256" t="s">
        <v>122</v>
      </c>
      <c r="H256" t="s">
        <v>55</v>
      </c>
      <c r="I256" t="s">
        <v>130</v>
      </c>
      <c r="J256" t="s">
        <v>56</v>
      </c>
      <c r="K256" t="s">
        <v>57</v>
      </c>
      <c r="M256" s="11">
        <v>120.64999999999999</v>
      </c>
      <c r="N256" s="11">
        <v>1.2679829219042844</v>
      </c>
      <c r="P256" s="11">
        <v>120.64999999999999</v>
      </c>
      <c r="Q256" s="11">
        <v>1.2679829219042844</v>
      </c>
      <c r="R256" s="11">
        <f t="array" ref="R256">INDEX(Reformat[Infant FT],MATCH(1,(Reformat[Zone]=B256)*(Reformat[Provider Type]=E256)*(Reformat[Provider Rating]=I256),0))</f>
        <v>32.6</v>
      </c>
      <c r="S256" s="11">
        <f t="shared" si="3"/>
        <v>163</v>
      </c>
    </row>
    <row r="257" spans="1:19" x14ac:dyDescent="0.25">
      <c r="A257" t="s">
        <v>51</v>
      </c>
      <c r="B257" t="s">
        <v>71</v>
      </c>
      <c r="D257" t="s">
        <v>66</v>
      </c>
      <c r="E257" t="s">
        <v>114</v>
      </c>
      <c r="F257" t="s">
        <v>54</v>
      </c>
      <c r="G257" t="s">
        <v>123</v>
      </c>
      <c r="H257" t="s">
        <v>55</v>
      </c>
      <c r="I257" t="s">
        <v>130</v>
      </c>
      <c r="J257" t="s">
        <v>58</v>
      </c>
      <c r="K257" t="s">
        <v>57</v>
      </c>
      <c r="M257" s="11">
        <v>107.10000000000001</v>
      </c>
      <c r="N257" s="11">
        <v>1.125577877629083</v>
      </c>
      <c r="P257" s="11">
        <v>107.10000000000001</v>
      </c>
      <c r="Q257" s="11">
        <v>1.125577877629083</v>
      </c>
      <c r="R257" s="11">
        <f t="array" ref="R257">INDEX(Reformat[Infant PT],MATCH(1,(Reformat[Zone]=B257)*(Reformat[Provider Type]=E257)*(Reformat[Provider Rating]=I257),0))</f>
        <v>29.2</v>
      </c>
      <c r="S257" s="11">
        <f t="shared" si="3"/>
        <v>146</v>
      </c>
    </row>
    <row r="258" spans="1:19" x14ac:dyDescent="0.25">
      <c r="A258" t="s">
        <v>51</v>
      </c>
      <c r="B258" t="s">
        <v>71</v>
      </c>
      <c r="D258" t="s">
        <v>66</v>
      </c>
      <c r="E258" t="s">
        <v>114</v>
      </c>
      <c r="F258" t="s">
        <v>59</v>
      </c>
      <c r="G258" t="s">
        <v>124</v>
      </c>
      <c r="H258" t="s">
        <v>55</v>
      </c>
      <c r="I258" t="s">
        <v>130</v>
      </c>
      <c r="J258" t="s">
        <v>56</v>
      </c>
      <c r="K258" t="s">
        <v>57</v>
      </c>
      <c r="M258" s="11">
        <v>114.2</v>
      </c>
      <c r="N258" s="11">
        <v>1.2001960189098158</v>
      </c>
      <c r="P258" s="11">
        <v>114.2</v>
      </c>
      <c r="Q258" s="11">
        <v>1.2001960189098158</v>
      </c>
      <c r="R258" s="11">
        <f t="array" ref="R258">INDEX(Reformat[Toddler FT],MATCH(1,(Reformat[Zone]=B258)*(Reformat[Provider Type]=E258)*(Reformat[Provider Rating]=I258),0))</f>
        <v>29.8</v>
      </c>
      <c r="S258" s="11">
        <f t="shared" si="3"/>
        <v>149</v>
      </c>
    </row>
    <row r="259" spans="1:19" x14ac:dyDescent="0.25">
      <c r="A259" t="s">
        <v>51</v>
      </c>
      <c r="B259" t="s">
        <v>71</v>
      </c>
      <c r="D259" t="s">
        <v>66</v>
      </c>
      <c r="E259" t="s">
        <v>114</v>
      </c>
      <c r="F259" t="s">
        <v>59</v>
      </c>
      <c r="G259" t="s">
        <v>125</v>
      </c>
      <c r="H259" t="s">
        <v>55</v>
      </c>
      <c r="I259" t="s">
        <v>130</v>
      </c>
      <c r="J259" t="s">
        <v>58</v>
      </c>
      <c r="K259" t="s">
        <v>57</v>
      </c>
      <c r="M259" s="11">
        <v>100.5</v>
      </c>
      <c r="N259" s="11">
        <v>1.0562145350300918</v>
      </c>
      <c r="P259" s="11">
        <v>100.5</v>
      </c>
      <c r="Q259" s="11">
        <v>1.0562145350300918</v>
      </c>
      <c r="R259" s="11">
        <f t="array" ref="R259">INDEX(Reformat[Toddler PT],MATCH(1,(Reformat[Zone]=B259)*(Reformat[Provider Type]=E259)*(Reformat[Provider Rating]=I259),0))</f>
        <v>26.4</v>
      </c>
      <c r="S259" s="11">
        <f t="shared" ref="S259:S322" si="4">R259*5</f>
        <v>132</v>
      </c>
    </row>
    <row r="260" spans="1:19" x14ac:dyDescent="0.25">
      <c r="A260" t="s">
        <v>51</v>
      </c>
      <c r="B260" t="s">
        <v>71</v>
      </c>
      <c r="D260" t="s">
        <v>66</v>
      </c>
      <c r="E260" t="s">
        <v>114</v>
      </c>
      <c r="F260" t="s">
        <v>60</v>
      </c>
      <c r="G260" t="s">
        <v>126</v>
      </c>
      <c r="H260" t="s">
        <v>55</v>
      </c>
      <c r="I260" t="s">
        <v>130</v>
      </c>
      <c r="J260" t="s">
        <v>56</v>
      </c>
      <c r="K260" t="s">
        <v>57</v>
      </c>
      <c r="M260" s="11">
        <v>107.6</v>
      </c>
      <c r="N260" s="11">
        <v>1.1308326763108247</v>
      </c>
      <c r="P260" s="11">
        <v>107.6</v>
      </c>
      <c r="Q260" s="11">
        <v>1.1308326763108247</v>
      </c>
      <c r="R260" s="11">
        <f t="array" ref="R260">INDEX(Reformat[Preschool FT],MATCH(1,(Reformat[Zone]=B260)*(Reformat[Provider Type]=E260)*(Reformat[Provider Rating]=I260),0))</f>
        <v>27.6</v>
      </c>
      <c r="S260" s="11">
        <f t="shared" si="4"/>
        <v>138</v>
      </c>
    </row>
    <row r="261" spans="1:19" x14ac:dyDescent="0.25">
      <c r="A261" t="s">
        <v>51</v>
      </c>
      <c r="B261" t="s">
        <v>71</v>
      </c>
      <c r="D261" t="s">
        <v>66</v>
      </c>
      <c r="E261" t="s">
        <v>114</v>
      </c>
      <c r="F261" t="s">
        <v>60</v>
      </c>
      <c r="G261" t="s">
        <v>127</v>
      </c>
      <c r="H261" t="s">
        <v>55</v>
      </c>
      <c r="I261" t="s">
        <v>130</v>
      </c>
      <c r="J261" t="s">
        <v>58</v>
      </c>
      <c r="K261" t="s">
        <v>57</v>
      </c>
      <c r="M261" s="11">
        <v>89</v>
      </c>
      <c r="N261" s="11">
        <v>0.93535416535003157</v>
      </c>
      <c r="P261" s="11">
        <v>89</v>
      </c>
      <c r="Q261" s="11">
        <v>0.93535416535003157</v>
      </c>
      <c r="R261" s="11">
        <f t="array" ref="R261">INDEX(Reformat[Preschool PT],MATCH(1,(Reformat[Zone]=B261)*(Reformat[Provider Type]=E261)*(Reformat[Provider Rating]=I261),0))</f>
        <v>22.6</v>
      </c>
      <c r="S261" s="11">
        <f t="shared" si="4"/>
        <v>113</v>
      </c>
    </row>
    <row r="262" spans="1:19" x14ac:dyDescent="0.25">
      <c r="A262" t="s">
        <v>51</v>
      </c>
      <c r="B262" t="s">
        <v>71</v>
      </c>
      <c r="D262" t="s">
        <v>66</v>
      </c>
      <c r="E262" t="s">
        <v>114</v>
      </c>
      <c r="F262" t="s">
        <v>61</v>
      </c>
      <c r="G262" t="s">
        <v>128</v>
      </c>
      <c r="H262" t="s">
        <v>55</v>
      </c>
      <c r="I262" t="s">
        <v>130</v>
      </c>
      <c r="J262" t="s">
        <v>56</v>
      </c>
      <c r="K262" t="s">
        <v>57</v>
      </c>
      <c r="M262" s="11">
        <v>95.8</v>
      </c>
      <c r="N262" s="11">
        <v>1.0068194274217193</v>
      </c>
      <c r="P262" s="11">
        <v>95.8</v>
      </c>
      <c r="Q262" s="11">
        <v>1.0068194274217193</v>
      </c>
      <c r="R262" s="11">
        <f t="array" ref="R262">INDEX(Reformat[School-age FT],MATCH(1,(Reformat[Zone]=B262)*(Reformat[Provider Type]=E262)*(Reformat[Provider Rating]=I262),0))</f>
        <v>24.6</v>
      </c>
      <c r="S262" s="11">
        <f t="shared" si="4"/>
        <v>123</v>
      </c>
    </row>
    <row r="263" spans="1:19" x14ac:dyDescent="0.25">
      <c r="A263" t="s">
        <v>51</v>
      </c>
      <c r="B263" t="s">
        <v>71</v>
      </c>
      <c r="D263" t="s">
        <v>66</v>
      </c>
      <c r="E263" t="s">
        <v>114</v>
      </c>
      <c r="F263" t="s">
        <v>61</v>
      </c>
      <c r="G263" t="s">
        <v>129</v>
      </c>
      <c r="H263" t="s">
        <v>55</v>
      </c>
      <c r="I263" t="s">
        <v>130</v>
      </c>
      <c r="J263" t="s">
        <v>58</v>
      </c>
      <c r="K263" t="s">
        <v>57</v>
      </c>
      <c r="M263" s="11">
        <v>78.600000000000009</v>
      </c>
      <c r="N263" s="11">
        <v>0.82605435276980321</v>
      </c>
      <c r="P263" s="11">
        <v>78.600000000000009</v>
      </c>
      <c r="Q263" s="11">
        <v>0.82605435276980321</v>
      </c>
      <c r="R263" s="11">
        <f t="array" ref="R263">INDEX(Reformat[School-age PT],MATCH(1,(Reformat[Zone]=B263)*(Reformat[Provider Type]=E263)*(Reformat[Provider Rating]=I263),0))</f>
        <v>20.8</v>
      </c>
      <c r="S263" s="11">
        <f t="shared" si="4"/>
        <v>104</v>
      </c>
    </row>
    <row r="264" spans="1:19" x14ac:dyDescent="0.25">
      <c r="A264" t="s">
        <v>51</v>
      </c>
      <c r="B264" t="s">
        <v>71</v>
      </c>
      <c r="D264" t="s">
        <v>66</v>
      </c>
      <c r="E264" t="s">
        <v>114</v>
      </c>
      <c r="F264" t="s">
        <v>54</v>
      </c>
      <c r="G264" t="s">
        <v>122</v>
      </c>
      <c r="H264" t="s">
        <v>62</v>
      </c>
      <c r="I264" t="s">
        <v>131</v>
      </c>
      <c r="J264" t="s">
        <v>56</v>
      </c>
      <c r="K264" t="s">
        <v>57</v>
      </c>
      <c r="M264" s="11">
        <v>133.45000000000002</v>
      </c>
      <c r="N264" s="11">
        <v>1.4025057681568733</v>
      </c>
      <c r="P264" s="11">
        <v>133.45000000000002</v>
      </c>
      <c r="Q264" s="11">
        <v>1.4025057681568733</v>
      </c>
      <c r="R264" s="11">
        <f t="array" ref="R264">INDEX(Reformat[Infant FT],MATCH(1,(Reformat[Zone]=B264)*(Reformat[Provider Type]=E264)*(Reformat[Provider Rating]=I264),0))</f>
        <v>34.229999999999997</v>
      </c>
      <c r="S264" s="11">
        <f t="shared" si="4"/>
        <v>171.14999999999998</v>
      </c>
    </row>
    <row r="265" spans="1:19" x14ac:dyDescent="0.25">
      <c r="A265" t="s">
        <v>51</v>
      </c>
      <c r="B265" t="s">
        <v>71</v>
      </c>
      <c r="D265" t="s">
        <v>66</v>
      </c>
      <c r="E265" t="s">
        <v>114</v>
      </c>
      <c r="F265" t="s">
        <v>54</v>
      </c>
      <c r="G265" t="s">
        <v>123</v>
      </c>
      <c r="H265" t="s">
        <v>62</v>
      </c>
      <c r="I265" t="s">
        <v>131</v>
      </c>
      <c r="J265" t="s">
        <v>58</v>
      </c>
      <c r="K265" t="s">
        <v>57</v>
      </c>
      <c r="M265" s="11">
        <v>120.60000000000001</v>
      </c>
      <c r="N265" s="11">
        <v>1.2674574420361102</v>
      </c>
      <c r="P265" s="11">
        <v>120.60000000000001</v>
      </c>
      <c r="Q265" s="11">
        <v>1.2674574420361102</v>
      </c>
      <c r="R265" s="11">
        <f t="array" ref="R265">INDEX(Reformat[Infant PT],MATCH(1,(Reformat[Zone]=B265)*(Reformat[Provider Type]=E265)*(Reformat[Provider Rating]=I265),0))</f>
        <v>30.66</v>
      </c>
      <c r="S265" s="11">
        <f t="shared" si="4"/>
        <v>153.30000000000001</v>
      </c>
    </row>
    <row r="266" spans="1:19" x14ac:dyDescent="0.25">
      <c r="A266" t="s">
        <v>51</v>
      </c>
      <c r="B266" t="s">
        <v>71</v>
      </c>
      <c r="D266" t="s">
        <v>66</v>
      </c>
      <c r="E266" t="s">
        <v>114</v>
      </c>
      <c r="F266" t="s">
        <v>59</v>
      </c>
      <c r="G266" t="s">
        <v>124</v>
      </c>
      <c r="H266" t="s">
        <v>62</v>
      </c>
      <c r="I266" t="s">
        <v>131</v>
      </c>
      <c r="J266" t="s">
        <v>56</v>
      </c>
      <c r="K266" t="s">
        <v>57</v>
      </c>
      <c r="M266" s="11">
        <v>127.35</v>
      </c>
      <c r="N266" s="11">
        <v>1.3383972242396238</v>
      </c>
      <c r="P266" s="11">
        <v>127.35</v>
      </c>
      <c r="Q266" s="11">
        <v>1.3383972242396238</v>
      </c>
      <c r="R266" s="11">
        <f t="array" ref="R266">INDEX(Reformat[Toddler FT],MATCH(1,(Reformat[Zone]=B266)*(Reformat[Provider Type]=E266)*(Reformat[Provider Rating]=I266),0))</f>
        <v>31.29</v>
      </c>
      <c r="S266" s="11">
        <f t="shared" si="4"/>
        <v>156.44999999999999</v>
      </c>
    </row>
    <row r="267" spans="1:19" x14ac:dyDescent="0.25">
      <c r="A267" t="s">
        <v>51</v>
      </c>
      <c r="B267" t="s">
        <v>71</v>
      </c>
      <c r="D267" t="s">
        <v>66</v>
      </c>
      <c r="E267" t="s">
        <v>114</v>
      </c>
      <c r="F267" t="s">
        <v>59</v>
      </c>
      <c r="G267" t="s">
        <v>125</v>
      </c>
      <c r="H267" t="s">
        <v>62</v>
      </c>
      <c r="I267" t="s">
        <v>131</v>
      </c>
      <c r="J267" t="s">
        <v>58</v>
      </c>
      <c r="K267" t="s">
        <v>57</v>
      </c>
      <c r="M267" s="11">
        <v>114.3</v>
      </c>
      <c r="N267" s="11">
        <v>1.2012469786461641</v>
      </c>
      <c r="P267" s="11">
        <v>114.3</v>
      </c>
      <c r="Q267" s="11">
        <v>1.2012469786461641</v>
      </c>
      <c r="R267" s="11">
        <f t="array" ref="R267">INDEX(Reformat[Toddler PT],MATCH(1,(Reformat[Zone]=B267)*(Reformat[Provider Type]=E267)*(Reformat[Provider Rating]=I267),0))</f>
        <v>27.72</v>
      </c>
      <c r="S267" s="11">
        <f t="shared" si="4"/>
        <v>138.6</v>
      </c>
    </row>
    <row r="268" spans="1:19" x14ac:dyDescent="0.25">
      <c r="A268" t="s">
        <v>51</v>
      </c>
      <c r="B268" t="s">
        <v>71</v>
      </c>
      <c r="D268" t="s">
        <v>66</v>
      </c>
      <c r="E268" t="s">
        <v>114</v>
      </c>
      <c r="F268" t="s">
        <v>60</v>
      </c>
      <c r="G268" t="s">
        <v>126</v>
      </c>
      <c r="H268" t="s">
        <v>62</v>
      </c>
      <c r="I268" t="s">
        <v>131</v>
      </c>
      <c r="J268" t="s">
        <v>56</v>
      </c>
      <c r="K268" t="s">
        <v>57</v>
      </c>
      <c r="M268" s="11">
        <v>121.1</v>
      </c>
      <c r="N268" s="11">
        <v>1.2727122407178519</v>
      </c>
      <c r="P268" s="11">
        <v>121.1</v>
      </c>
      <c r="Q268" s="11">
        <v>1.2727122407178519</v>
      </c>
      <c r="R268" s="11">
        <f t="array" ref="R268">INDEX(Reformat[Preschool FT],MATCH(1,(Reformat[Zone]=B268)*(Reformat[Provider Type]=E268)*(Reformat[Provider Rating]=I268),0))</f>
        <v>28.98</v>
      </c>
      <c r="S268" s="11">
        <f t="shared" si="4"/>
        <v>144.9</v>
      </c>
    </row>
    <row r="269" spans="1:19" x14ac:dyDescent="0.25">
      <c r="A269" t="s">
        <v>51</v>
      </c>
      <c r="B269" t="s">
        <v>71</v>
      </c>
      <c r="D269" t="s">
        <v>66</v>
      </c>
      <c r="E269" t="s">
        <v>114</v>
      </c>
      <c r="F269" t="s">
        <v>60</v>
      </c>
      <c r="G269" t="s">
        <v>127</v>
      </c>
      <c r="H269" t="s">
        <v>62</v>
      </c>
      <c r="I269" t="s">
        <v>131</v>
      </c>
      <c r="J269" t="s">
        <v>58</v>
      </c>
      <c r="K269" t="s">
        <v>57</v>
      </c>
      <c r="M269" s="11">
        <v>103.2</v>
      </c>
      <c r="N269" s="11">
        <v>1.0845904479114974</v>
      </c>
      <c r="P269" s="11">
        <v>103.2</v>
      </c>
      <c r="Q269" s="11">
        <v>1.0845904479114974</v>
      </c>
      <c r="R269" s="11">
        <f t="array" ref="R269">INDEX(Reformat[Preschool PT],MATCH(1,(Reformat[Zone]=B269)*(Reformat[Provider Type]=E269)*(Reformat[Provider Rating]=I269),0))</f>
        <v>23.73</v>
      </c>
      <c r="S269" s="11">
        <f t="shared" si="4"/>
        <v>118.65</v>
      </c>
    </row>
    <row r="270" spans="1:19" x14ac:dyDescent="0.25">
      <c r="A270" t="s">
        <v>51</v>
      </c>
      <c r="B270" t="s">
        <v>71</v>
      </c>
      <c r="D270" t="s">
        <v>66</v>
      </c>
      <c r="E270" t="s">
        <v>114</v>
      </c>
      <c r="F270" t="s">
        <v>61</v>
      </c>
      <c r="G270" t="s">
        <v>128</v>
      </c>
      <c r="H270" t="s">
        <v>62</v>
      </c>
      <c r="I270" t="s">
        <v>131</v>
      </c>
      <c r="J270" t="s">
        <v>56</v>
      </c>
      <c r="K270" t="s">
        <v>57</v>
      </c>
      <c r="M270" s="11">
        <v>109.75</v>
      </c>
      <c r="N270" s="11">
        <v>1.1534283106423142</v>
      </c>
      <c r="P270" s="11">
        <v>109.75</v>
      </c>
      <c r="Q270" s="11">
        <v>1.1534283106423142</v>
      </c>
      <c r="R270" s="11">
        <f t="array" ref="R270">INDEX(Reformat[School-age FT],MATCH(1,(Reformat[Zone]=B270)*(Reformat[Provider Type]=E270)*(Reformat[Provider Rating]=I270),0))</f>
        <v>25.83</v>
      </c>
      <c r="S270" s="11">
        <f t="shared" si="4"/>
        <v>129.14999999999998</v>
      </c>
    </row>
    <row r="271" spans="1:19" x14ac:dyDescent="0.25">
      <c r="A271" t="s">
        <v>51</v>
      </c>
      <c r="B271" t="s">
        <v>71</v>
      </c>
      <c r="D271" t="s">
        <v>66</v>
      </c>
      <c r="E271" t="s">
        <v>114</v>
      </c>
      <c r="F271" t="s">
        <v>61</v>
      </c>
      <c r="G271" t="s">
        <v>129</v>
      </c>
      <c r="H271" t="s">
        <v>62</v>
      </c>
      <c r="I271" t="s">
        <v>131</v>
      </c>
      <c r="J271" t="s">
        <v>58</v>
      </c>
      <c r="K271" t="s">
        <v>57</v>
      </c>
      <c r="M271" s="11">
        <v>93.05</v>
      </c>
      <c r="N271" s="11">
        <v>0.97791803467213978</v>
      </c>
      <c r="P271" s="11">
        <v>93.05</v>
      </c>
      <c r="Q271" s="11">
        <v>0.97791803467213978</v>
      </c>
      <c r="R271" s="11">
        <f t="array" ref="R271">INDEX(Reformat[School-age PT],MATCH(1,(Reformat[Zone]=B271)*(Reformat[Provider Type]=E271)*(Reformat[Provider Rating]=I271),0))</f>
        <v>21.84</v>
      </c>
      <c r="S271" s="11">
        <f t="shared" si="4"/>
        <v>109.2</v>
      </c>
    </row>
    <row r="272" spans="1:19" x14ac:dyDescent="0.25">
      <c r="A272" t="s">
        <v>51</v>
      </c>
      <c r="B272" t="s">
        <v>71</v>
      </c>
      <c r="D272" t="s">
        <v>66</v>
      </c>
      <c r="E272" t="s">
        <v>114</v>
      </c>
      <c r="F272" t="s">
        <v>54</v>
      </c>
      <c r="G272" t="s">
        <v>122</v>
      </c>
      <c r="H272" t="s">
        <v>63</v>
      </c>
      <c r="I272" t="s">
        <v>132</v>
      </c>
      <c r="J272" t="s">
        <v>56</v>
      </c>
      <c r="K272" t="s">
        <v>57</v>
      </c>
      <c r="M272" s="11">
        <v>148.30000000000001</v>
      </c>
      <c r="N272" s="11">
        <v>1.5585732890046033</v>
      </c>
      <c r="P272" s="11">
        <v>148.30000000000001</v>
      </c>
      <c r="Q272" s="11">
        <v>1.5585732890046033</v>
      </c>
      <c r="R272" s="11">
        <f t="array" ref="R272">INDEX(Reformat[Infant FT],MATCH(1,(Reformat[Zone]=B272)*(Reformat[Provider Type]=E272)*(Reformat[Provider Rating]=I272),0))</f>
        <v>35.28</v>
      </c>
      <c r="S272" s="11">
        <f t="shared" si="4"/>
        <v>176.4</v>
      </c>
    </row>
    <row r="273" spans="1:19" x14ac:dyDescent="0.25">
      <c r="A273" t="s">
        <v>51</v>
      </c>
      <c r="B273" t="s">
        <v>71</v>
      </c>
      <c r="D273" t="s">
        <v>66</v>
      </c>
      <c r="E273" t="s">
        <v>114</v>
      </c>
      <c r="F273" t="s">
        <v>54</v>
      </c>
      <c r="G273" t="s">
        <v>123</v>
      </c>
      <c r="H273" t="s">
        <v>63</v>
      </c>
      <c r="I273" t="s">
        <v>132</v>
      </c>
      <c r="J273" t="s">
        <v>58</v>
      </c>
      <c r="K273" t="s">
        <v>57</v>
      </c>
      <c r="M273" s="11">
        <v>134</v>
      </c>
      <c r="N273" s="11">
        <v>1.408286046706789</v>
      </c>
      <c r="P273" s="11">
        <v>134</v>
      </c>
      <c r="Q273" s="11">
        <v>1.408286046706789</v>
      </c>
      <c r="R273" s="11">
        <f t="array" ref="R273">INDEX(Reformat[Infant PT],MATCH(1,(Reformat[Zone]=B273)*(Reformat[Provider Type]=E273)*(Reformat[Provider Rating]=I273),0))</f>
        <v>32.04</v>
      </c>
      <c r="S273" s="11">
        <f t="shared" si="4"/>
        <v>160.19999999999999</v>
      </c>
    </row>
    <row r="274" spans="1:19" x14ac:dyDescent="0.25">
      <c r="A274" t="s">
        <v>51</v>
      </c>
      <c r="B274" t="s">
        <v>71</v>
      </c>
      <c r="D274" t="s">
        <v>66</v>
      </c>
      <c r="E274" t="s">
        <v>114</v>
      </c>
      <c r="F274" t="s">
        <v>59</v>
      </c>
      <c r="G274" t="s">
        <v>124</v>
      </c>
      <c r="H274" t="s">
        <v>63</v>
      </c>
      <c r="I274" t="s">
        <v>132</v>
      </c>
      <c r="J274" t="s">
        <v>56</v>
      </c>
      <c r="K274" t="s">
        <v>57</v>
      </c>
      <c r="M274" s="11">
        <v>141.5</v>
      </c>
      <c r="N274" s="11">
        <v>1.4871080269329153</v>
      </c>
      <c r="P274" s="11">
        <v>141.5</v>
      </c>
      <c r="Q274" s="11">
        <v>1.4871080269329153</v>
      </c>
      <c r="R274" s="11">
        <f t="array" ref="R274">INDEX(Reformat[Toddler FT],MATCH(1,(Reformat[Zone]=B274)*(Reformat[Provider Type]=E274)*(Reformat[Provider Rating]=I274),0))</f>
        <v>32.22</v>
      </c>
      <c r="S274" s="11">
        <f t="shared" si="4"/>
        <v>161.1</v>
      </c>
    </row>
    <row r="275" spans="1:19" x14ac:dyDescent="0.25">
      <c r="A275" t="s">
        <v>51</v>
      </c>
      <c r="B275" t="s">
        <v>71</v>
      </c>
      <c r="D275" t="s">
        <v>66</v>
      </c>
      <c r="E275" t="s">
        <v>114</v>
      </c>
      <c r="F275" t="s">
        <v>59</v>
      </c>
      <c r="G275" t="s">
        <v>125</v>
      </c>
      <c r="H275" t="s">
        <v>63</v>
      </c>
      <c r="I275" t="s">
        <v>132</v>
      </c>
      <c r="J275" t="s">
        <v>58</v>
      </c>
      <c r="K275" t="s">
        <v>57</v>
      </c>
      <c r="M275" s="11">
        <v>126.95</v>
      </c>
      <c r="N275" s="11">
        <v>1.3341933852942305</v>
      </c>
      <c r="P275" s="11">
        <v>126.95</v>
      </c>
      <c r="Q275" s="11">
        <v>1.3341933852942305</v>
      </c>
      <c r="R275" s="11">
        <f t="array" ref="R275">INDEX(Reformat[Toddler PT],MATCH(1,(Reformat[Zone]=B275)*(Reformat[Provider Type]=E275)*(Reformat[Provider Rating]=I275),0))</f>
        <v>28.8</v>
      </c>
      <c r="S275" s="11">
        <f t="shared" si="4"/>
        <v>144</v>
      </c>
    </row>
    <row r="276" spans="1:19" x14ac:dyDescent="0.25">
      <c r="A276" t="s">
        <v>51</v>
      </c>
      <c r="B276" t="s">
        <v>71</v>
      </c>
      <c r="D276" t="s">
        <v>66</v>
      </c>
      <c r="E276" t="s">
        <v>114</v>
      </c>
      <c r="F276" t="s">
        <v>60</v>
      </c>
      <c r="G276" t="s">
        <v>126</v>
      </c>
      <c r="H276" t="s">
        <v>63</v>
      </c>
      <c r="I276" t="s">
        <v>132</v>
      </c>
      <c r="J276" t="s">
        <v>56</v>
      </c>
      <c r="K276" t="s">
        <v>57</v>
      </c>
      <c r="M276" s="11">
        <v>134.55000000000001</v>
      </c>
      <c r="N276" s="11">
        <v>1.4140663252567052</v>
      </c>
      <c r="P276" s="11">
        <v>134.55000000000001</v>
      </c>
      <c r="Q276" s="11">
        <v>1.4140663252567052</v>
      </c>
      <c r="R276" s="11">
        <f t="array" ref="R276">INDEX(Reformat[Preschool FT],MATCH(1,(Reformat[Zone]=B276)*(Reformat[Provider Type]=E276)*(Reformat[Provider Rating]=I276),0))</f>
        <v>29.7</v>
      </c>
      <c r="S276" s="11">
        <f t="shared" si="4"/>
        <v>148.5</v>
      </c>
    </row>
    <row r="277" spans="1:19" x14ac:dyDescent="0.25">
      <c r="A277" t="s">
        <v>51</v>
      </c>
      <c r="B277" t="s">
        <v>71</v>
      </c>
      <c r="D277" t="s">
        <v>66</v>
      </c>
      <c r="E277" t="s">
        <v>114</v>
      </c>
      <c r="F277" t="s">
        <v>60</v>
      </c>
      <c r="G277" t="s">
        <v>127</v>
      </c>
      <c r="H277" t="s">
        <v>63</v>
      </c>
      <c r="I277" t="s">
        <v>132</v>
      </c>
      <c r="J277" t="s">
        <v>58</v>
      </c>
      <c r="K277" t="s">
        <v>57</v>
      </c>
      <c r="M277" s="11">
        <v>114.65</v>
      </c>
      <c r="N277" s="11">
        <v>1.2049253377233835</v>
      </c>
      <c r="P277" s="11">
        <v>114.65</v>
      </c>
      <c r="Q277" s="11">
        <v>1.2049253377233835</v>
      </c>
      <c r="R277" s="11">
        <f t="array" ref="R277">INDEX(Reformat[Preschool PT],MATCH(1,(Reformat[Zone]=B277)*(Reformat[Provider Type]=E277)*(Reformat[Provider Rating]=I277),0))</f>
        <v>24.66</v>
      </c>
      <c r="S277" s="11">
        <f t="shared" si="4"/>
        <v>123.3</v>
      </c>
    </row>
    <row r="278" spans="1:19" x14ac:dyDescent="0.25">
      <c r="A278" t="s">
        <v>51</v>
      </c>
      <c r="B278" t="s">
        <v>71</v>
      </c>
      <c r="D278" t="s">
        <v>66</v>
      </c>
      <c r="E278" t="s">
        <v>114</v>
      </c>
      <c r="F278" t="s">
        <v>61</v>
      </c>
      <c r="G278" t="s">
        <v>128</v>
      </c>
      <c r="H278" t="s">
        <v>63</v>
      </c>
      <c r="I278" t="s">
        <v>132</v>
      </c>
      <c r="J278" t="s">
        <v>56</v>
      </c>
      <c r="K278" t="s">
        <v>57</v>
      </c>
      <c r="M278" s="11">
        <v>121.95</v>
      </c>
      <c r="N278" s="11">
        <v>1.281645398476813</v>
      </c>
      <c r="P278" s="11">
        <v>121.95</v>
      </c>
      <c r="Q278" s="11">
        <v>1.281645398476813</v>
      </c>
      <c r="R278" s="11">
        <f t="array" ref="R278">INDEX(Reformat[School-age FT],MATCH(1,(Reformat[Zone]=B278)*(Reformat[Provider Type]=E278)*(Reformat[Provider Rating]=I278),0))</f>
        <v>26.64</v>
      </c>
      <c r="S278" s="11">
        <f t="shared" si="4"/>
        <v>133.19999999999999</v>
      </c>
    </row>
    <row r="279" spans="1:19" x14ac:dyDescent="0.25">
      <c r="A279" t="s">
        <v>51</v>
      </c>
      <c r="B279" t="s">
        <v>71</v>
      </c>
      <c r="D279" t="s">
        <v>66</v>
      </c>
      <c r="E279" t="s">
        <v>114</v>
      </c>
      <c r="F279" t="s">
        <v>61</v>
      </c>
      <c r="G279" t="s">
        <v>129</v>
      </c>
      <c r="H279" t="s">
        <v>63</v>
      </c>
      <c r="I279" t="s">
        <v>132</v>
      </c>
      <c r="J279" t="s">
        <v>58</v>
      </c>
      <c r="K279" t="s">
        <v>57</v>
      </c>
      <c r="M279" s="11">
        <v>103.4</v>
      </c>
      <c r="N279" s="11">
        <v>1.0866923673841942</v>
      </c>
      <c r="P279" s="11">
        <v>103.4</v>
      </c>
      <c r="Q279" s="11">
        <v>1.0866923673841942</v>
      </c>
      <c r="R279" s="11">
        <f t="array" ref="R279">INDEX(Reformat[School-age PT],MATCH(1,(Reformat[Zone]=B279)*(Reformat[Provider Type]=E279)*(Reformat[Provider Rating]=I279),0))</f>
        <v>23.04</v>
      </c>
      <c r="S279" s="11">
        <f t="shared" si="4"/>
        <v>115.19999999999999</v>
      </c>
    </row>
    <row r="280" spans="1:19" x14ac:dyDescent="0.25">
      <c r="A280" t="s">
        <v>51</v>
      </c>
      <c r="B280" t="s">
        <v>71</v>
      </c>
      <c r="D280" t="s">
        <v>66</v>
      </c>
      <c r="E280" t="s">
        <v>114</v>
      </c>
      <c r="F280" t="s">
        <v>54</v>
      </c>
      <c r="G280" t="s">
        <v>122</v>
      </c>
      <c r="H280" t="s">
        <v>64</v>
      </c>
      <c r="I280" t="s">
        <v>133</v>
      </c>
      <c r="J280" t="s">
        <v>56</v>
      </c>
      <c r="K280" t="s">
        <v>57</v>
      </c>
      <c r="M280" s="11">
        <v>164.75</v>
      </c>
      <c r="N280" s="11">
        <v>1.7314561656339067</v>
      </c>
      <c r="P280" s="11">
        <v>164.75</v>
      </c>
      <c r="Q280" s="11">
        <v>1.7314561656339067</v>
      </c>
      <c r="R280" s="11">
        <f t="array" ref="R280">INDEX(Reformat[Infant FT],MATCH(1,(Reformat[Zone]=B280)*(Reformat[Provider Type]=E280)*(Reformat[Provider Rating]=I280),0))</f>
        <v>39.200000000000003</v>
      </c>
      <c r="S280" s="11">
        <f t="shared" si="4"/>
        <v>196</v>
      </c>
    </row>
    <row r="281" spans="1:19" x14ac:dyDescent="0.25">
      <c r="A281" t="s">
        <v>51</v>
      </c>
      <c r="B281" t="s">
        <v>71</v>
      </c>
      <c r="D281" t="s">
        <v>66</v>
      </c>
      <c r="E281" t="s">
        <v>114</v>
      </c>
      <c r="F281" t="s">
        <v>54</v>
      </c>
      <c r="G281" t="s">
        <v>123</v>
      </c>
      <c r="H281" t="s">
        <v>64</v>
      </c>
      <c r="I281" t="s">
        <v>133</v>
      </c>
      <c r="J281" t="s">
        <v>58</v>
      </c>
      <c r="K281" t="s">
        <v>57</v>
      </c>
      <c r="M281" s="11">
        <v>148.85</v>
      </c>
      <c r="N281" s="11">
        <v>1.564353567554519</v>
      </c>
      <c r="P281" s="11">
        <v>148.85</v>
      </c>
      <c r="Q281" s="11">
        <v>1.564353567554519</v>
      </c>
      <c r="R281" s="11">
        <f t="array" ref="R281">INDEX(Reformat[Infant PT],MATCH(1,(Reformat[Zone]=B281)*(Reformat[Provider Type]=E281)*(Reformat[Provider Rating]=I281),0))</f>
        <v>35.6</v>
      </c>
      <c r="S281" s="11">
        <f t="shared" si="4"/>
        <v>178</v>
      </c>
    </row>
    <row r="282" spans="1:19" x14ac:dyDescent="0.25">
      <c r="A282" t="s">
        <v>51</v>
      </c>
      <c r="B282" t="s">
        <v>71</v>
      </c>
      <c r="D282" t="s">
        <v>66</v>
      </c>
      <c r="E282" t="s">
        <v>114</v>
      </c>
      <c r="F282" t="s">
        <v>59</v>
      </c>
      <c r="G282" t="s">
        <v>124</v>
      </c>
      <c r="H282" t="s">
        <v>64</v>
      </c>
      <c r="I282" t="s">
        <v>133</v>
      </c>
      <c r="J282" t="s">
        <v>56</v>
      </c>
      <c r="K282" t="s">
        <v>57</v>
      </c>
      <c r="M282" s="11">
        <v>157.20000000000002</v>
      </c>
      <c r="N282" s="11">
        <v>1.6521087055396064</v>
      </c>
      <c r="P282" s="11">
        <v>157.20000000000002</v>
      </c>
      <c r="Q282" s="11">
        <v>1.6521087055396064</v>
      </c>
      <c r="R282" s="11">
        <f t="array" ref="R282">INDEX(Reformat[Toddler FT],MATCH(1,(Reformat[Zone]=B282)*(Reformat[Provider Type]=E282)*(Reformat[Provider Rating]=I282),0))</f>
        <v>35.799999999999997</v>
      </c>
      <c r="S282" s="11">
        <f t="shared" si="4"/>
        <v>179</v>
      </c>
    </row>
    <row r="283" spans="1:19" x14ac:dyDescent="0.25">
      <c r="A283" t="s">
        <v>51</v>
      </c>
      <c r="B283" t="s">
        <v>71</v>
      </c>
      <c r="D283" t="s">
        <v>66</v>
      </c>
      <c r="E283" t="s">
        <v>114</v>
      </c>
      <c r="F283" t="s">
        <v>59</v>
      </c>
      <c r="G283" t="s">
        <v>125</v>
      </c>
      <c r="H283" t="s">
        <v>64</v>
      </c>
      <c r="I283" t="s">
        <v>133</v>
      </c>
      <c r="J283" t="s">
        <v>58</v>
      </c>
      <c r="K283" t="s">
        <v>57</v>
      </c>
      <c r="M283" s="11">
        <v>141.05000000000001</v>
      </c>
      <c r="N283" s="11">
        <v>1.482378708119348</v>
      </c>
      <c r="P283" s="11">
        <v>141.05000000000001</v>
      </c>
      <c r="Q283" s="11">
        <v>1.482378708119348</v>
      </c>
      <c r="R283" s="11">
        <f t="array" ref="R283">INDEX(Reformat[Toddler PT],MATCH(1,(Reformat[Zone]=B283)*(Reformat[Provider Type]=E283)*(Reformat[Provider Rating]=I283),0))</f>
        <v>32</v>
      </c>
      <c r="S283" s="11">
        <f t="shared" si="4"/>
        <v>160</v>
      </c>
    </row>
    <row r="284" spans="1:19" x14ac:dyDescent="0.25">
      <c r="A284" t="s">
        <v>51</v>
      </c>
      <c r="B284" t="s">
        <v>71</v>
      </c>
      <c r="D284" t="s">
        <v>66</v>
      </c>
      <c r="E284" t="s">
        <v>114</v>
      </c>
      <c r="F284" t="s">
        <v>60</v>
      </c>
      <c r="G284" t="s">
        <v>126</v>
      </c>
      <c r="H284" t="s">
        <v>64</v>
      </c>
      <c r="I284" t="s">
        <v>133</v>
      </c>
      <c r="J284" t="s">
        <v>56</v>
      </c>
      <c r="K284" t="s">
        <v>57</v>
      </c>
      <c r="M284" s="11">
        <v>149.44999999999999</v>
      </c>
      <c r="N284" s="11">
        <v>1.5706593259726092</v>
      </c>
      <c r="P284" s="11">
        <v>149.44999999999999</v>
      </c>
      <c r="Q284" s="11">
        <v>1.5706593259726092</v>
      </c>
      <c r="R284" s="11">
        <f t="array" ref="R284">INDEX(Reformat[Preschool FT],MATCH(1,(Reformat[Zone]=B284)*(Reformat[Provider Type]=E284)*(Reformat[Provider Rating]=I284),0))</f>
        <v>33</v>
      </c>
      <c r="S284" s="11">
        <f t="shared" si="4"/>
        <v>165</v>
      </c>
    </row>
    <row r="285" spans="1:19" x14ac:dyDescent="0.25">
      <c r="A285" t="s">
        <v>51</v>
      </c>
      <c r="B285" t="s">
        <v>71</v>
      </c>
      <c r="D285" t="s">
        <v>66</v>
      </c>
      <c r="E285" t="s">
        <v>114</v>
      </c>
      <c r="F285" t="s">
        <v>60</v>
      </c>
      <c r="G285" t="s">
        <v>127</v>
      </c>
      <c r="H285" t="s">
        <v>64</v>
      </c>
      <c r="I285" t="s">
        <v>133</v>
      </c>
      <c r="J285" t="s">
        <v>58</v>
      </c>
      <c r="K285" t="s">
        <v>57</v>
      </c>
      <c r="M285" s="11">
        <v>127.35</v>
      </c>
      <c r="N285" s="11">
        <v>1.3383972242396238</v>
      </c>
      <c r="P285" s="11">
        <v>127.35</v>
      </c>
      <c r="Q285" s="11">
        <v>1.3383972242396238</v>
      </c>
      <c r="R285" s="11">
        <f t="array" ref="R285">INDEX(Reformat[Preschool PT],MATCH(1,(Reformat[Zone]=B285)*(Reformat[Provider Type]=E285)*(Reformat[Provider Rating]=I285),0))</f>
        <v>27.4</v>
      </c>
      <c r="S285" s="11">
        <f t="shared" si="4"/>
        <v>137</v>
      </c>
    </row>
    <row r="286" spans="1:19" x14ac:dyDescent="0.25">
      <c r="A286" t="s">
        <v>51</v>
      </c>
      <c r="B286" t="s">
        <v>71</v>
      </c>
      <c r="D286" t="s">
        <v>66</v>
      </c>
      <c r="E286" t="s">
        <v>114</v>
      </c>
      <c r="F286" t="s">
        <v>61</v>
      </c>
      <c r="G286" t="s">
        <v>128</v>
      </c>
      <c r="H286" t="s">
        <v>64</v>
      </c>
      <c r="I286" t="s">
        <v>133</v>
      </c>
      <c r="J286" t="s">
        <v>56</v>
      </c>
      <c r="K286" t="s">
        <v>57</v>
      </c>
      <c r="M286" s="11">
        <v>135.44999999999999</v>
      </c>
      <c r="N286" s="11">
        <v>1.42352496288384</v>
      </c>
      <c r="P286" s="11">
        <v>135.44999999999999</v>
      </c>
      <c r="Q286" s="11">
        <v>1.42352496288384</v>
      </c>
      <c r="R286" s="11">
        <f t="array" ref="R286">INDEX(Reformat[School-age FT],MATCH(1,(Reformat[Zone]=B286)*(Reformat[Provider Type]=E286)*(Reformat[Provider Rating]=I286),0))</f>
        <v>29.6</v>
      </c>
      <c r="S286" s="11">
        <f t="shared" si="4"/>
        <v>148</v>
      </c>
    </row>
    <row r="287" spans="1:19" x14ac:dyDescent="0.25">
      <c r="A287" t="s">
        <v>51</v>
      </c>
      <c r="B287" t="s">
        <v>71</v>
      </c>
      <c r="D287" t="s">
        <v>66</v>
      </c>
      <c r="E287" t="s">
        <v>114</v>
      </c>
      <c r="F287" t="s">
        <v>61</v>
      </c>
      <c r="G287" t="s">
        <v>129</v>
      </c>
      <c r="H287" t="s">
        <v>64</v>
      </c>
      <c r="I287" t="s">
        <v>133</v>
      </c>
      <c r="J287" t="s">
        <v>58</v>
      </c>
      <c r="K287" t="s">
        <v>57</v>
      </c>
      <c r="M287" s="11">
        <v>114.85</v>
      </c>
      <c r="N287" s="11">
        <v>1.2070272571960801</v>
      </c>
      <c r="P287" s="11">
        <v>114.85</v>
      </c>
      <c r="Q287" s="11">
        <v>1.2070272571960801</v>
      </c>
      <c r="R287" s="11">
        <f t="array" ref="R287">INDEX(Reformat[School-age PT],MATCH(1,(Reformat[Zone]=B287)*(Reformat[Provider Type]=E287)*(Reformat[Provider Rating]=I287),0))</f>
        <v>25.6</v>
      </c>
      <c r="S287" s="11">
        <f t="shared" si="4"/>
        <v>128</v>
      </c>
    </row>
    <row r="288" spans="1:19" x14ac:dyDescent="0.25">
      <c r="A288" t="s">
        <v>51</v>
      </c>
      <c r="B288" t="s">
        <v>71</v>
      </c>
      <c r="D288" t="s">
        <v>66</v>
      </c>
      <c r="E288" t="s">
        <v>114</v>
      </c>
      <c r="F288" t="s">
        <v>60</v>
      </c>
      <c r="G288" t="s">
        <v>126</v>
      </c>
      <c r="H288" t="s">
        <v>65</v>
      </c>
      <c r="I288" t="s">
        <v>134</v>
      </c>
      <c r="J288" t="s">
        <v>56</v>
      </c>
      <c r="K288" t="s">
        <v>57</v>
      </c>
      <c r="M288" s="11">
        <v>113</v>
      </c>
      <c r="N288" s="11">
        <v>1.1875845020736355</v>
      </c>
      <c r="P288" s="11">
        <v>113</v>
      </c>
      <c r="Q288" s="11">
        <v>1.1875845020736355</v>
      </c>
      <c r="R288" s="11">
        <f t="array" ref="R288">INDEX(Reformat[Preschool FT],MATCH(1,(Reformat[Zone]=B288)*(Reformat[Provider Type]=E288)*(Reformat[Provider Rating]=I288),0))</f>
        <v>28.98</v>
      </c>
      <c r="S288" s="11">
        <f t="shared" si="4"/>
        <v>144.9</v>
      </c>
    </row>
    <row r="289" spans="1:19" x14ac:dyDescent="0.25">
      <c r="A289" t="s">
        <v>51</v>
      </c>
      <c r="B289" t="s">
        <v>71</v>
      </c>
      <c r="D289" t="s">
        <v>66</v>
      </c>
      <c r="E289" t="s">
        <v>114</v>
      </c>
      <c r="F289" t="s">
        <v>60</v>
      </c>
      <c r="G289" t="s">
        <v>127</v>
      </c>
      <c r="H289" t="s">
        <v>65</v>
      </c>
      <c r="I289" t="s">
        <v>134</v>
      </c>
      <c r="J289" t="s">
        <v>58</v>
      </c>
      <c r="K289" t="s">
        <v>57</v>
      </c>
      <c r="M289" s="11">
        <v>93.45</v>
      </c>
      <c r="N289" s="11">
        <v>0.98212187361753323</v>
      </c>
      <c r="P289" s="11">
        <v>93.45</v>
      </c>
      <c r="Q289" s="11">
        <v>0.98212187361753323</v>
      </c>
      <c r="R289" s="11">
        <f t="array" ref="R289">INDEX(Reformat[Preschool PT],MATCH(1,(Reformat[Zone]=B289)*(Reformat[Provider Type]=E289)*(Reformat[Provider Rating]=I289),0))</f>
        <v>23.73</v>
      </c>
      <c r="S289" s="11">
        <f t="shared" si="4"/>
        <v>118.65</v>
      </c>
    </row>
    <row r="290" spans="1:19" x14ac:dyDescent="0.25">
      <c r="A290" t="s">
        <v>51</v>
      </c>
      <c r="B290" t="s">
        <v>71</v>
      </c>
      <c r="D290" t="s">
        <v>67</v>
      </c>
      <c r="E290" t="s">
        <v>115</v>
      </c>
      <c r="F290" t="s">
        <v>54</v>
      </c>
      <c r="G290" t="s">
        <v>122</v>
      </c>
      <c r="H290" t="s">
        <v>55</v>
      </c>
      <c r="I290" t="s">
        <v>130</v>
      </c>
      <c r="J290" t="s">
        <v>56</v>
      </c>
      <c r="K290" t="s">
        <v>57</v>
      </c>
      <c r="M290" s="11">
        <v>116.89999999999999</v>
      </c>
      <c r="N290" s="11">
        <v>1.2285719317912212</v>
      </c>
      <c r="P290" s="11">
        <v>116.89999999999999</v>
      </c>
      <c r="Q290" s="11">
        <v>1.2285719317912212</v>
      </c>
      <c r="R290" s="11">
        <f t="array" ref="R290">INDEX(Reformat[Infant FT],MATCH(1,(Reformat[Zone]=B290)*(Reformat[Provider Type]=E290)*(Reformat[Provider Rating]=I290),0))</f>
        <v>31</v>
      </c>
      <c r="S290" s="11">
        <f t="shared" si="4"/>
        <v>155</v>
      </c>
    </row>
    <row r="291" spans="1:19" x14ac:dyDescent="0.25">
      <c r="A291" t="s">
        <v>51</v>
      </c>
      <c r="B291" t="s">
        <v>71</v>
      </c>
      <c r="D291" t="s">
        <v>67</v>
      </c>
      <c r="E291" t="s">
        <v>115</v>
      </c>
      <c r="F291" t="s">
        <v>54</v>
      </c>
      <c r="G291" t="s">
        <v>123</v>
      </c>
      <c r="H291" t="s">
        <v>55</v>
      </c>
      <c r="I291" t="s">
        <v>130</v>
      </c>
      <c r="J291" t="s">
        <v>58</v>
      </c>
      <c r="K291" t="s">
        <v>57</v>
      </c>
      <c r="M291" s="11">
        <v>99.5</v>
      </c>
      <c r="N291" s="11">
        <v>1.0457049376666083</v>
      </c>
      <c r="P291" s="11">
        <v>99.5</v>
      </c>
      <c r="Q291" s="11">
        <v>1.0457049376666083</v>
      </c>
      <c r="R291" s="11">
        <f t="array" ref="R291">INDEX(Reformat[Infant PT],MATCH(1,(Reformat[Zone]=B291)*(Reformat[Provider Type]=E291)*(Reformat[Provider Rating]=I291),0))</f>
        <v>27.2</v>
      </c>
      <c r="S291" s="11">
        <f t="shared" si="4"/>
        <v>136</v>
      </c>
    </row>
    <row r="292" spans="1:19" x14ac:dyDescent="0.25">
      <c r="A292" t="s">
        <v>51</v>
      </c>
      <c r="B292" t="s">
        <v>71</v>
      </c>
      <c r="D292" t="s">
        <v>67</v>
      </c>
      <c r="E292" t="s">
        <v>115</v>
      </c>
      <c r="F292" t="s">
        <v>59</v>
      </c>
      <c r="G292" t="s">
        <v>124</v>
      </c>
      <c r="H292" t="s">
        <v>55</v>
      </c>
      <c r="I292" t="s">
        <v>130</v>
      </c>
      <c r="J292" t="s">
        <v>56</v>
      </c>
      <c r="K292" t="s">
        <v>57</v>
      </c>
      <c r="M292" s="11">
        <v>110.3</v>
      </c>
      <c r="N292" s="11">
        <v>1.1592085891922301</v>
      </c>
      <c r="P292" s="11">
        <v>110.3</v>
      </c>
      <c r="Q292" s="11">
        <v>1.1592085891922301</v>
      </c>
      <c r="R292" s="11">
        <f t="array" ref="R292">INDEX(Reformat[Toddler FT],MATCH(1,(Reformat[Zone]=B292)*(Reformat[Provider Type]=E292)*(Reformat[Provider Rating]=I292),0))</f>
        <v>28.4</v>
      </c>
      <c r="S292" s="11">
        <f t="shared" si="4"/>
        <v>142</v>
      </c>
    </row>
    <row r="293" spans="1:19" x14ac:dyDescent="0.25">
      <c r="A293" t="s">
        <v>51</v>
      </c>
      <c r="B293" t="s">
        <v>71</v>
      </c>
      <c r="D293" t="s">
        <v>67</v>
      </c>
      <c r="E293" t="s">
        <v>115</v>
      </c>
      <c r="F293" t="s">
        <v>59</v>
      </c>
      <c r="G293" t="s">
        <v>125</v>
      </c>
      <c r="H293" t="s">
        <v>55</v>
      </c>
      <c r="I293" t="s">
        <v>130</v>
      </c>
      <c r="J293" t="s">
        <v>58</v>
      </c>
      <c r="K293" t="s">
        <v>57</v>
      </c>
      <c r="M293" s="11">
        <v>91.6</v>
      </c>
      <c r="N293" s="11">
        <v>0.96267911849508858</v>
      </c>
      <c r="P293" s="11">
        <v>91.6</v>
      </c>
      <c r="Q293" s="11">
        <v>0.96267911849508858</v>
      </c>
      <c r="R293" s="11">
        <f t="array" ref="R293">INDEX(Reformat[Toddler PT],MATCH(1,(Reformat[Zone]=B293)*(Reformat[Provider Type]=E293)*(Reformat[Provider Rating]=I293),0))</f>
        <v>24.2</v>
      </c>
      <c r="S293" s="11">
        <f t="shared" si="4"/>
        <v>121</v>
      </c>
    </row>
    <row r="294" spans="1:19" x14ac:dyDescent="0.25">
      <c r="A294" t="s">
        <v>51</v>
      </c>
      <c r="B294" t="s">
        <v>71</v>
      </c>
      <c r="D294" t="s">
        <v>67</v>
      </c>
      <c r="E294" t="s">
        <v>115</v>
      </c>
      <c r="F294" t="s">
        <v>60</v>
      </c>
      <c r="G294" t="s">
        <v>126</v>
      </c>
      <c r="H294" t="s">
        <v>55</v>
      </c>
      <c r="I294" t="s">
        <v>130</v>
      </c>
      <c r="J294" t="s">
        <v>56</v>
      </c>
      <c r="K294" t="s">
        <v>57</v>
      </c>
      <c r="M294" s="11">
        <v>101.1</v>
      </c>
      <c r="N294" s="11">
        <v>1.0625202934481819</v>
      </c>
      <c r="P294" s="11">
        <v>101.1</v>
      </c>
      <c r="Q294" s="11">
        <v>1.0625202934481819</v>
      </c>
      <c r="R294" s="11">
        <f t="array" ref="R294">INDEX(Reformat[Preschool FT],MATCH(1,(Reformat[Zone]=B294)*(Reformat[Provider Type]=E294)*(Reformat[Provider Rating]=I294),0))</f>
        <v>25.2</v>
      </c>
      <c r="S294" s="11">
        <f t="shared" si="4"/>
        <v>126</v>
      </c>
    </row>
    <row r="295" spans="1:19" x14ac:dyDescent="0.25">
      <c r="A295" t="s">
        <v>51</v>
      </c>
      <c r="B295" t="s">
        <v>71</v>
      </c>
      <c r="D295" t="s">
        <v>67</v>
      </c>
      <c r="E295" t="s">
        <v>115</v>
      </c>
      <c r="F295" t="s">
        <v>60</v>
      </c>
      <c r="G295" t="s">
        <v>127</v>
      </c>
      <c r="H295" t="s">
        <v>55</v>
      </c>
      <c r="I295" t="s">
        <v>130</v>
      </c>
      <c r="J295" t="s">
        <v>58</v>
      </c>
      <c r="K295" t="s">
        <v>57</v>
      </c>
      <c r="M295" s="11">
        <v>78.349999999999994</v>
      </c>
      <c r="N295" s="11">
        <v>0.82342695342893224</v>
      </c>
      <c r="P295" s="11">
        <v>78.349999999999994</v>
      </c>
      <c r="Q295" s="11">
        <v>0.82342695342893224</v>
      </c>
      <c r="R295" s="11">
        <f t="array" ref="R295">INDEX(Reformat[Preschool PT],MATCH(1,(Reformat[Zone]=B295)*(Reformat[Provider Type]=E295)*(Reformat[Provider Rating]=I295),0))</f>
        <v>20</v>
      </c>
      <c r="S295" s="11">
        <f t="shared" si="4"/>
        <v>100</v>
      </c>
    </row>
    <row r="296" spans="1:19" x14ac:dyDescent="0.25">
      <c r="A296" t="s">
        <v>51</v>
      </c>
      <c r="B296" t="s">
        <v>71</v>
      </c>
      <c r="D296" t="s">
        <v>67</v>
      </c>
      <c r="E296" t="s">
        <v>115</v>
      </c>
      <c r="F296" t="s">
        <v>61</v>
      </c>
      <c r="G296" t="s">
        <v>128</v>
      </c>
      <c r="H296" t="s">
        <v>55</v>
      </c>
      <c r="I296" t="s">
        <v>130</v>
      </c>
      <c r="J296" t="s">
        <v>56</v>
      </c>
      <c r="K296" t="s">
        <v>57</v>
      </c>
      <c r="M296" s="11">
        <v>87.15</v>
      </c>
      <c r="N296" s="11">
        <v>0.91591141022758715</v>
      </c>
      <c r="P296" s="11">
        <v>87.15</v>
      </c>
      <c r="Q296" s="11">
        <v>0.91591141022758715</v>
      </c>
      <c r="R296" s="11">
        <f t="array" ref="R296">INDEX(Reformat[School-age FT],MATCH(1,(Reformat[Zone]=B296)*(Reformat[Provider Type]=E296)*(Reformat[Provider Rating]=I296),0))</f>
        <v>22</v>
      </c>
      <c r="S296" s="11">
        <f t="shared" si="4"/>
        <v>110</v>
      </c>
    </row>
    <row r="297" spans="1:19" x14ac:dyDescent="0.25">
      <c r="A297" t="s">
        <v>51</v>
      </c>
      <c r="B297" t="s">
        <v>71</v>
      </c>
      <c r="D297" t="s">
        <v>67</v>
      </c>
      <c r="E297" t="s">
        <v>115</v>
      </c>
      <c r="F297" t="s">
        <v>61</v>
      </c>
      <c r="G297" t="s">
        <v>129</v>
      </c>
      <c r="H297" t="s">
        <v>55</v>
      </c>
      <c r="I297" t="s">
        <v>130</v>
      </c>
      <c r="J297" t="s">
        <v>58</v>
      </c>
      <c r="K297" t="s">
        <v>57</v>
      </c>
      <c r="M297" s="11">
        <v>66.95</v>
      </c>
      <c r="N297" s="11">
        <v>0.70361754348522043</v>
      </c>
      <c r="P297" s="11">
        <v>66.95</v>
      </c>
      <c r="Q297" s="11">
        <v>0.70361754348522043</v>
      </c>
      <c r="R297" s="11">
        <f t="array" ref="R297">INDEX(Reformat[School-age PT],MATCH(1,(Reformat[Zone]=B297)*(Reformat[Provider Type]=E297)*(Reformat[Provider Rating]=I297),0))</f>
        <v>17.8</v>
      </c>
      <c r="S297" s="11">
        <f t="shared" si="4"/>
        <v>89</v>
      </c>
    </row>
    <row r="298" spans="1:19" x14ac:dyDescent="0.25">
      <c r="A298" t="s">
        <v>51</v>
      </c>
      <c r="B298" t="s">
        <v>71</v>
      </c>
      <c r="D298" t="s">
        <v>67</v>
      </c>
      <c r="E298" t="s">
        <v>115</v>
      </c>
      <c r="F298" t="s">
        <v>54</v>
      </c>
      <c r="G298" t="s">
        <v>122</v>
      </c>
      <c r="H298" t="s">
        <v>62</v>
      </c>
      <c r="I298" t="s">
        <v>131</v>
      </c>
      <c r="J298" t="s">
        <v>56</v>
      </c>
      <c r="K298" t="s">
        <v>57</v>
      </c>
      <c r="M298" s="11">
        <v>129.94999999999999</v>
      </c>
      <c r="N298" s="11">
        <v>1.3657221773846808</v>
      </c>
      <c r="P298" s="11">
        <v>129.94999999999999</v>
      </c>
      <c r="Q298" s="11">
        <v>1.3657221773846808</v>
      </c>
      <c r="R298" s="11">
        <f t="array" ref="R298">INDEX(Reformat[Infant FT],MATCH(1,(Reformat[Zone]=B298)*(Reformat[Provider Type]=E298)*(Reformat[Provider Rating]=I298),0))</f>
        <v>32.549999999999997</v>
      </c>
      <c r="S298" s="11">
        <f t="shared" si="4"/>
        <v>162.75</v>
      </c>
    </row>
    <row r="299" spans="1:19" x14ac:dyDescent="0.25">
      <c r="A299" t="s">
        <v>51</v>
      </c>
      <c r="B299" t="s">
        <v>71</v>
      </c>
      <c r="D299" t="s">
        <v>67</v>
      </c>
      <c r="E299" t="s">
        <v>115</v>
      </c>
      <c r="F299" t="s">
        <v>54</v>
      </c>
      <c r="G299" t="s">
        <v>123</v>
      </c>
      <c r="H299" t="s">
        <v>62</v>
      </c>
      <c r="I299" t="s">
        <v>131</v>
      </c>
      <c r="J299" t="s">
        <v>58</v>
      </c>
      <c r="K299" t="s">
        <v>57</v>
      </c>
      <c r="M299" s="11">
        <v>113.35000000000001</v>
      </c>
      <c r="N299" s="11">
        <v>1.1912628611508549</v>
      </c>
      <c r="P299" s="11">
        <v>113.35000000000001</v>
      </c>
      <c r="Q299" s="11">
        <v>1.1912628611508549</v>
      </c>
      <c r="R299" s="11">
        <f t="array" ref="R299">INDEX(Reformat[Infant PT],MATCH(1,(Reformat[Zone]=B299)*(Reformat[Provider Type]=E299)*(Reformat[Provider Rating]=I299),0))</f>
        <v>28.56</v>
      </c>
      <c r="S299" s="11">
        <f t="shared" si="4"/>
        <v>142.79999999999998</v>
      </c>
    </row>
    <row r="300" spans="1:19" x14ac:dyDescent="0.25">
      <c r="A300" t="s">
        <v>51</v>
      </c>
      <c r="B300" t="s">
        <v>71</v>
      </c>
      <c r="D300" t="s">
        <v>67</v>
      </c>
      <c r="E300" t="s">
        <v>115</v>
      </c>
      <c r="F300" t="s">
        <v>59</v>
      </c>
      <c r="G300" t="s">
        <v>124</v>
      </c>
      <c r="H300" t="s">
        <v>62</v>
      </c>
      <c r="I300" t="s">
        <v>131</v>
      </c>
      <c r="J300" t="s">
        <v>56</v>
      </c>
      <c r="K300" t="s">
        <v>57</v>
      </c>
      <c r="M300" s="11">
        <v>123.65</v>
      </c>
      <c r="N300" s="11">
        <v>1.299511713994735</v>
      </c>
      <c r="P300" s="11">
        <v>123.65</v>
      </c>
      <c r="Q300" s="11">
        <v>1.299511713994735</v>
      </c>
      <c r="R300" s="11">
        <f t="array" ref="R300">INDEX(Reformat[Toddler FT],MATCH(1,(Reformat[Zone]=B300)*(Reformat[Provider Type]=E300)*(Reformat[Provider Rating]=I300),0))</f>
        <v>29.82</v>
      </c>
      <c r="S300" s="11">
        <f t="shared" si="4"/>
        <v>149.1</v>
      </c>
    </row>
    <row r="301" spans="1:19" x14ac:dyDescent="0.25">
      <c r="A301" t="s">
        <v>51</v>
      </c>
      <c r="B301" t="s">
        <v>71</v>
      </c>
      <c r="D301" t="s">
        <v>67</v>
      </c>
      <c r="E301" t="s">
        <v>115</v>
      </c>
      <c r="F301" t="s">
        <v>59</v>
      </c>
      <c r="G301" t="s">
        <v>125</v>
      </c>
      <c r="H301" t="s">
        <v>62</v>
      </c>
      <c r="I301" t="s">
        <v>131</v>
      </c>
      <c r="J301" t="s">
        <v>58</v>
      </c>
      <c r="K301" t="s">
        <v>57</v>
      </c>
      <c r="M301" s="11">
        <v>105.75</v>
      </c>
      <c r="N301" s="11">
        <v>1.1113899211883802</v>
      </c>
      <c r="P301" s="11">
        <v>105.75</v>
      </c>
      <c r="Q301" s="11">
        <v>1.1113899211883802</v>
      </c>
      <c r="R301" s="11">
        <f t="array" ref="R301">INDEX(Reformat[Toddler PT],MATCH(1,(Reformat[Zone]=B301)*(Reformat[Provider Type]=E301)*(Reformat[Provider Rating]=I301),0))</f>
        <v>25.41</v>
      </c>
      <c r="S301" s="11">
        <f t="shared" si="4"/>
        <v>127.05</v>
      </c>
    </row>
    <row r="302" spans="1:19" x14ac:dyDescent="0.25">
      <c r="A302" t="s">
        <v>51</v>
      </c>
      <c r="B302" t="s">
        <v>71</v>
      </c>
      <c r="D302" t="s">
        <v>67</v>
      </c>
      <c r="E302" t="s">
        <v>115</v>
      </c>
      <c r="F302" t="s">
        <v>60</v>
      </c>
      <c r="G302" t="s">
        <v>126</v>
      </c>
      <c r="H302" t="s">
        <v>62</v>
      </c>
      <c r="I302" t="s">
        <v>131</v>
      </c>
      <c r="J302" t="s">
        <v>56</v>
      </c>
      <c r="K302" t="s">
        <v>57</v>
      </c>
      <c r="M302" s="11">
        <v>114.85</v>
      </c>
      <c r="N302" s="11">
        <v>1.2070272571960801</v>
      </c>
      <c r="P302" s="11">
        <v>114.85</v>
      </c>
      <c r="Q302" s="11">
        <v>1.2070272571960801</v>
      </c>
      <c r="R302" s="11">
        <f t="array" ref="R302">INDEX(Reformat[Preschool FT],MATCH(1,(Reformat[Zone]=B302)*(Reformat[Provider Type]=E302)*(Reformat[Provider Rating]=I302),0))</f>
        <v>26.46</v>
      </c>
      <c r="S302" s="11">
        <f t="shared" si="4"/>
        <v>132.30000000000001</v>
      </c>
    </row>
    <row r="303" spans="1:19" x14ac:dyDescent="0.25">
      <c r="A303" t="s">
        <v>51</v>
      </c>
      <c r="B303" t="s">
        <v>71</v>
      </c>
      <c r="D303" t="s">
        <v>67</v>
      </c>
      <c r="E303" t="s">
        <v>115</v>
      </c>
      <c r="F303" t="s">
        <v>60</v>
      </c>
      <c r="G303" t="s">
        <v>127</v>
      </c>
      <c r="H303" t="s">
        <v>62</v>
      </c>
      <c r="I303" t="s">
        <v>131</v>
      </c>
      <c r="J303" t="s">
        <v>58</v>
      </c>
      <c r="K303" t="s">
        <v>57</v>
      </c>
      <c r="M303" s="11">
        <v>92.8</v>
      </c>
      <c r="N303" s="11">
        <v>0.97529063533126881</v>
      </c>
      <c r="P303" s="11">
        <v>92.8</v>
      </c>
      <c r="Q303" s="11">
        <v>0.97529063533126881</v>
      </c>
      <c r="R303" s="11">
        <f t="array" ref="R303">INDEX(Reformat[Preschool PT],MATCH(1,(Reformat[Zone]=B303)*(Reformat[Provider Type]=E303)*(Reformat[Provider Rating]=I303),0))</f>
        <v>21</v>
      </c>
      <c r="S303" s="11">
        <f t="shared" si="4"/>
        <v>105</v>
      </c>
    </row>
    <row r="304" spans="1:19" x14ac:dyDescent="0.25">
      <c r="A304" t="s">
        <v>51</v>
      </c>
      <c r="B304" t="s">
        <v>71</v>
      </c>
      <c r="D304" t="s">
        <v>67</v>
      </c>
      <c r="E304" t="s">
        <v>115</v>
      </c>
      <c r="F304" t="s">
        <v>61</v>
      </c>
      <c r="G304" t="s">
        <v>128</v>
      </c>
      <c r="H304" t="s">
        <v>62</v>
      </c>
      <c r="I304" t="s">
        <v>131</v>
      </c>
      <c r="J304" t="s">
        <v>56</v>
      </c>
      <c r="K304" t="s">
        <v>57</v>
      </c>
      <c r="M304" s="11">
        <v>101.4</v>
      </c>
      <c r="N304" s="11">
        <v>1.0656731726572271</v>
      </c>
      <c r="P304" s="11">
        <v>101.4</v>
      </c>
      <c r="Q304" s="11">
        <v>1.0656731726572271</v>
      </c>
      <c r="R304" s="11">
        <f t="array" ref="R304">INDEX(Reformat[School-age FT],MATCH(1,(Reformat[Zone]=B304)*(Reformat[Provider Type]=E304)*(Reformat[Provider Rating]=I304),0))</f>
        <v>23.1</v>
      </c>
      <c r="S304" s="11">
        <f t="shared" si="4"/>
        <v>115.5</v>
      </c>
    </row>
    <row r="305" spans="1:19" x14ac:dyDescent="0.25">
      <c r="A305" t="s">
        <v>51</v>
      </c>
      <c r="B305" t="s">
        <v>71</v>
      </c>
      <c r="D305" t="s">
        <v>67</v>
      </c>
      <c r="E305" t="s">
        <v>115</v>
      </c>
      <c r="F305" t="s">
        <v>61</v>
      </c>
      <c r="G305" t="s">
        <v>129</v>
      </c>
      <c r="H305" t="s">
        <v>62</v>
      </c>
      <c r="I305" t="s">
        <v>131</v>
      </c>
      <c r="J305" t="s">
        <v>58</v>
      </c>
      <c r="K305" t="s">
        <v>57</v>
      </c>
      <c r="M305" s="11">
        <v>81.599999999999994</v>
      </c>
      <c r="N305" s="11">
        <v>0.85758314486025367</v>
      </c>
      <c r="P305" s="11">
        <v>81.599999999999994</v>
      </c>
      <c r="Q305" s="11">
        <v>0.85758314486025367</v>
      </c>
      <c r="R305" s="11">
        <f t="array" ref="R305">INDEX(Reformat[School-age PT],MATCH(1,(Reformat[Zone]=B305)*(Reformat[Provider Type]=E305)*(Reformat[Provider Rating]=I305),0))</f>
        <v>18.690000000000001</v>
      </c>
      <c r="S305" s="11">
        <f t="shared" si="4"/>
        <v>93.45</v>
      </c>
    </row>
    <row r="306" spans="1:19" x14ac:dyDescent="0.25">
      <c r="A306" t="s">
        <v>51</v>
      </c>
      <c r="B306" t="s">
        <v>71</v>
      </c>
      <c r="D306" t="s">
        <v>67</v>
      </c>
      <c r="E306" t="s">
        <v>115</v>
      </c>
      <c r="F306" t="s">
        <v>54</v>
      </c>
      <c r="G306" t="s">
        <v>122</v>
      </c>
      <c r="H306" t="s">
        <v>63</v>
      </c>
      <c r="I306" t="s">
        <v>132</v>
      </c>
      <c r="J306" t="s">
        <v>56</v>
      </c>
      <c r="K306" t="s">
        <v>57</v>
      </c>
      <c r="M306" s="11">
        <v>144.4</v>
      </c>
      <c r="N306" s="11">
        <v>1.5175858592870175</v>
      </c>
      <c r="P306" s="11">
        <v>144.4</v>
      </c>
      <c r="Q306" s="11">
        <v>1.5175858592870175</v>
      </c>
      <c r="R306" s="11">
        <f t="array" ref="R306">INDEX(Reformat[Infant FT],MATCH(1,(Reformat[Zone]=B306)*(Reformat[Provider Type]=E306)*(Reformat[Provider Rating]=I306),0))</f>
        <v>34.020000000000003</v>
      </c>
      <c r="S306" s="11">
        <f t="shared" si="4"/>
        <v>170.10000000000002</v>
      </c>
    </row>
    <row r="307" spans="1:19" x14ac:dyDescent="0.25">
      <c r="A307" t="s">
        <v>51</v>
      </c>
      <c r="B307" t="s">
        <v>71</v>
      </c>
      <c r="D307" t="s">
        <v>67</v>
      </c>
      <c r="E307" t="s">
        <v>115</v>
      </c>
      <c r="F307" t="s">
        <v>54</v>
      </c>
      <c r="G307" t="s">
        <v>123</v>
      </c>
      <c r="H307" t="s">
        <v>63</v>
      </c>
      <c r="I307" t="s">
        <v>132</v>
      </c>
      <c r="J307" t="s">
        <v>58</v>
      </c>
      <c r="K307" t="s">
        <v>57</v>
      </c>
      <c r="M307" s="11">
        <v>125.95</v>
      </c>
      <c r="N307" s="11">
        <v>1.323683787930747</v>
      </c>
      <c r="P307" s="11">
        <v>125.95</v>
      </c>
      <c r="Q307" s="11">
        <v>1.323683787930747</v>
      </c>
      <c r="R307" s="11">
        <f t="array" ref="R307">INDEX(Reformat[Infant PT],MATCH(1,(Reformat[Zone]=B307)*(Reformat[Provider Type]=E307)*(Reformat[Provider Rating]=I307),0))</f>
        <v>30.06</v>
      </c>
      <c r="S307" s="11">
        <f t="shared" si="4"/>
        <v>150.29999999999998</v>
      </c>
    </row>
    <row r="308" spans="1:19" x14ac:dyDescent="0.25">
      <c r="A308" t="s">
        <v>51</v>
      </c>
      <c r="B308" t="s">
        <v>71</v>
      </c>
      <c r="D308" t="s">
        <v>67</v>
      </c>
      <c r="E308" t="s">
        <v>115</v>
      </c>
      <c r="F308" t="s">
        <v>59</v>
      </c>
      <c r="G308" t="s">
        <v>124</v>
      </c>
      <c r="H308" t="s">
        <v>63</v>
      </c>
      <c r="I308" t="s">
        <v>132</v>
      </c>
      <c r="J308" t="s">
        <v>56</v>
      </c>
      <c r="K308" t="s">
        <v>57</v>
      </c>
      <c r="M308" s="11">
        <v>137.4</v>
      </c>
      <c r="N308" s="11">
        <v>1.4440186777426331</v>
      </c>
      <c r="P308" s="11">
        <v>137.4</v>
      </c>
      <c r="Q308" s="11">
        <v>1.4440186777426331</v>
      </c>
      <c r="R308" s="11">
        <f t="array" ref="R308">INDEX(Reformat[Toddler FT],MATCH(1,(Reformat[Zone]=B308)*(Reformat[Provider Type]=E308)*(Reformat[Provider Rating]=I308),0))</f>
        <v>30.78</v>
      </c>
      <c r="S308" s="11">
        <f t="shared" si="4"/>
        <v>153.9</v>
      </c>
    </row>
    <row r="309" spans="1:19" x14ac:dyDescent="0.25">
      <c r="A309" t="s">
        <v>51</v>
      </c>
      <c r="B309" t="s">
        <v>71</v>
      </c>
      <c r="D309" t="s">
        <v>67</v>
      </c>
      <c r="E309" t="s">
        <v>115</v>
      </c>
      <c r="F309" t="s">
        <v>59</v>
      </c>
      <c r="G309" t="s">
        <v>125</v>
      </c>
      <c r="H309" t="s">
        <v>63</v>
      </c>
      <c r="I309" t="s">
        <v>132</v>
      </c>
      <c r="J309" t="s">
        <v>58</v>
      </c>
      <c r="K309" t="s">
        <v>57</v>
      </c>
      <c r="M309" s="11">
        <v>117.44999999999999</v>
      </c>
      <c r="N309" s="11">
        <v>1.2343522103411371</v>
      </c>
      <c r="P309" s="11">
        <v>117.44999999999999</v>
      </c>
      <c r="Q309" s="11">
        <v>1.2343522103411371</v>
      </c>
      <c r="R309" s="11">
        <f t="array" ref="R309">INDEX(Reformat[Toddler PT],MATCH(1,(Reformat[Zone]=B309)*(Reformat[Provider Type]=E309)*(Reformat[Provider Rating]=I309),0))</f>
        <v>26.64</v>
      </c>
      <c r="S309" s="11">
        <f t="shared" si="4"/>
        <v>133.19999999999999</v>
      </c>
    </row>
    <row r="310" spans="1:19" x14ac:dyDescent="0.25">
      <c r="A310" t="s">
        <v>51</v>
      </c>
      <c r="B310" t="s">
        <v>71</v>
      </c>
      <c r="D310" t="s">
        <v>67</v>
      </c>
      <c r="E310" t="s">
        <v>115</v>
      </c>
      <c r="F310" t="s">
        <v>60</v>
      </c>
      <c r="G310" t="s">
        <v>126</v>
      </c>
      <c r="H310" t="s">
        <v>63</v>
      </c>
      <c r="I310" t="s">
        <v>132</v>
      </c>
      <c r="J310" t="s">
        <v>56</v>
      </c>
      <c r="K310" t="s">
        <v>57</v>
      </c>
      <c r="M310" s="11">
        <v>127.6</v>
      </c>
      <c r="N310" s="11">
        <v>1.3410246235804946</v>
      </c>
      <c r="P310" s="11">
        <v>127.6</v>
      </c>
      <c r="Q310" s="11">
        <v>1.3410246235804946</v>
      </c>
      <c r="R310" s="11">
        <f t="array" ref="R310">INDEX(Reformat[Preschool FT],MATCH(1,(Reformat[Zone]=B310)*(Reformat[Provider Type]=E310)*(Reformat[Provider Rating]=I310),0))</f>
        <v>27.36</v>
      </c>
      <c r="S310" s="11">
        <f t="shared" si="4"/>
        <v>136.80000000000001</v>
      </c>
    </row>
    <row r="311" spans="1:19" x14ac:dyDescent="0.25">
      <c r="A311" t="s">
        <v>51</v>
      </c>
      <c r="B311" t="s">
        <v>71</v>
      </c>
      <c r="D311" t="s">
        <v>67</v>
      </c>
      <c r="E311" t="s">
        <v>115</v>
      </c>
      <c r="F311" t="s">
        <v>60</v>
      </c>
      <c r="G311" t="s">
        <v>127</v>
      </c>
      <c r="H311" t="s">
        <v>63</v>
      </c>
      <c r="I311" t="s">
        <v>132</v>
      </c>
      <c r="J311" t="s">
        <v>58</v>
      </c>
      <c r="K311" t="s">
        <v>57</v>
      </c>
      <c r="M311" s="11">
        <v>103.10000000000001</v>
      </c>
      <c r="N311" s="11">
        <v>1.083539488175149</v>
      </c>
      <c r="P311" s="11">
        <v>103.10000000000001</v>
      </c>
      <c r="Q311" s="11">
        <v>1.083539488175149</v>
      </c>
      <c r="R311" s="11">
        <f t="array" ref="R311">INDEX(Reformat[Preschool PT],MATCH(1,(Reformat[Zone]=B311)*(Reformat[Provider Type]=E311)*(Reformat[Provider Rating]=I311),0))</f>
        <v>22.14</v>
      </c>
      <c r="S311" s="11">
        <f t="shared" si="4"/>
        <v>110.7</v>
      </c>
    </row>
    <row r="312" spans="1:19" x14ac:dyDescent="0.25">
      <c r="A312" t="s">
        <v>51</v>
      </c>
      <c r="B312" t="s">
        <v>71</v>
      </c>
      <c r="D312" t="s">
        <v>67</v>
      </c>
      <c r="E312" t="s">
        <v>115</v>
      </c>
      <c r="F312" t="s">
        <v>61</v>
      </c>
      <c r="G312" t="s">
        <v>128</v>
      </c>
      <c r="H312" t="s">
        <v>63</v>
      </c>
      <c r="I312" t="s">
        <v>132</v>
      </c>
      <c r="J312" t="s">
        <v>56</v>
      </c>
      <c r="K312" t="s">
        <v>57</v>
      </c>
      <c r="M312" s="11">
        <v>112.65</v>
      </c>
      <c r="N312" s="11">
        <v>1.1839061429964164</v>
      </c>
      <c r="P312" s="11">
        <v>112.65</v>
      </c>
      <c r="Q312" s="11">
        <v>1.1839061429964164</v>
      </c>
      <c r="R312" s="11">
        <f t="array" ref="R312">INDEX(Reformat[School-age FT],MATCH(1,(Reformat[Zone]=B312)*(Reformat[Provider Type]=E312)*(Reformat[Provider Rating]=I312),0))</f>
        <v>24.12</v>
      </c>
      <c r="S312" s="11">
        <f t="shared" si="4"/>
        <v>120.60000000000001</v>
      </c>
    </row>
    <row r="313" spans="1:19" x14ac:dyDescent="0.25">
      <c r="A313" t="s">
        <v>51</v>
      </c>
      <c r="B313" t="s">
        <v>71</v>
      </c>
      <c r="D313" t="s">
        <v>67</v>
      </c>
      <c r="E313" t="s">
        <v>115</v>
      </c>
      <c r="F313" t="s">
        <v>61</v>
      </c>
      <c r="G313" t="s">
        <v>129</v>
      </c>
      <c r="H313" t="s">
        <v>63</v>
      </c>
      <c r="I313" t="s">
        <v>132</v>
      </c>
      <c r="J313" t="s">
        <v>58</v>
      </c>
      <c r="K313" t="s">
        <v>57</v>
      </c>
      <c r="M313" s="11">
        <v>90.649999999999991</v>
      </c>
      <c r="N313" s="11">
        <v>0.95269500099977933</v>
      </c>
      <c r="P313" s="11">
        <v>90.649999999999991</v>
      </c>
      <c r="Q313" s="11">
        <v>0.95269500099977933</v>
      </c>
      <c r="R313" s="11">
        <f t="array" ref="R313">INDEX(Reformat[School-age PT],MATCH(1,(Reformat[Zone]=B313)*(Reformat[Provider Type]=E313)*(Reformat[Provider Rating]=I313),0))</f>
        <v>19.98</v>
      </c>
      <c r="S313" s="11">
        <f t="shared" si="4"/>
        <v>99.9</v>
      </c>
    </row>
    <row r="314" spans="1:19" x14ac:dyDescent="0.25">
      <c r="A314" t="s">
        <v>51</v>
      </c>
      <c r="B314" t="s">
        <v>71</v>
      </c>
      <c r="D314" t="s">
        <v>67</v>
      </c>
      <c r="E314" t="s">
        <v>115</v>
      </c>
      <c r="F314" t="s">
        <v>54</v>
      </c>
      <c r="G314" t="s">
        <v>122</v>
      </c>
      <c r="H314" t="s">
        <v>64</v>
      </c>
      <c r="I314" t="s">
        <v>133</v>
      </c>
      <c r="J314" t="s">
        <v>56</v>
      </c>
      <c r="K314" t="s">
        <v>57</v>
      </c>
      <c r="M314" s="11">
        <v>160.39999999999998</v>
      </c>
      <c r="N314" s="11">
        <v>1.6857394171027533</v>
      </c>
      <c r="P314" s="11">
        <v>160.39999999999998</v>
      </c>
      <c r="Q314" s="11">
        <v>1.6857394171027533</v>
      </c>
      <c r="R314" s="11">
        <f t="array" ref="R314">INDEX(Reformat[Infant FT],MATCH(1,(Reformat[Zone]=B314)*(Reformat[Provider Type]=E314)*(Reformat[Provider Rating]=I314),0))</f>
        <v>37.799999999999997</v>
      </c>
      <c r="S314" s="11">
        <f t="shared" si="4"/>
        <v>189</v>
      </c>
    </row>
    <row r="315" spans="1:19" x14ac:dyDescent="0.25">
      <c r="A315" t="s">
        <v>51</v>
      </c>
      <c r="B315" t="s">
        <v>71</v>
      </c>
      <c r="D315" t="s">
        <v>67</v>
      </c>
      <c r="E315" t="s">
        <v>115</v>
      </c>
      <c r="F315" t="s">
        <v>54</v>
      </c>
      <c r="G315" t="s">
        <v>123</v>
      </c>
      <c r="H315" t="s">
        <v>64</v>
      </c>
      <c r="I315" t="s">
        <v>133</v>
      </c>
      <c r="J315" t="s">
        <v>58</v>
      </c>
      <c r="K315" t="s">
        <v>57</v>
      </c>
      <c r="M315" s="11">
        <v>139.9</v>
      </c>
      <c r="N315" s="11">
        <v>1.4702926711513418</v>
      </c>
      <c r="P315" s="11">
        <v>139.9</v>
      </c>
      <c r="Q315" s="11">
        <v>1.4702926711513418</v>
      </c>
      <c r="R315" s="11">
        <f t="array" ref="R315">INDEX(Reformat[Infant PT],MATCH(1,(Reformat[Zone]=B315)*(Reformat[Provider Type]=E315)*(Reformat[Provider Rating]=I315),0))</f>
        <v>33.4</v>
      </c>
      <c r="S315" s="11">
        <f t="shared" si="4"/>
        <v>167</v>
      </c>
    </row>
    <row r="316" spans="1:19" x14ac:dyDescent="0.25">
      <c r="A316" t="s">
        <v>51</v>
      </c>
      <c r="B316" t="s">
        <v>71</v>
      </c>
      <c r="D316" t="s">
        <v>67</v>
      </c>
      <c r="E316" t="s">
        <v>115</v>
      </c>
      <c r="F316" t="s">
        <v>59</v>
      </c>
      <c r="G316" t="s">
        <v>124</v>
      </c>
      <c r="H316" t="s">
        <v>64</v>
      </c>
      <c r="I316" t="s">
        <v>133</v>
      </c>
      <c r="J316" t="s">
        <v>56</v>
      </c>
      <c r="K316" t="s">
        <v>57</v>
      </c>
      <c r="M316" s="11">
        <v>152.65</v>
      </c>
      <c r="N316" s="11">
        <v>1.6042900375357565</v>
      </c>
      <c r="P316" s="11">
        <v>152.65</v>
      </c>
      <c r="Q316" s="11">
        <v>1.6042900375357565</v>
      </c>
      <c r="R316" s="11">
        <f t="array" ref="R316">INDEX(Reformat[Toddler FT],MATCH(1,(Reformat[Zone]=B316)*(Reformat[Provider Type]=E316)*(Reformat[Provider Rating]=I316),0))</f>
        <v>34.200000000000003</v>
      </c>
      <c r="S316" s="11">
        <f t="shared" si="4"/>
        <v>171</v>
      </c>
    </row>
    <row r="317" spans="1:19" x14ac:dyDescent="0.25">
      <c r="A317" t="s">
        <v>51</v>
      </c>
      <c r="B317" t="s">
        <v>71</v>
      </c>
      <c r="D317" t="s">
        <v>67</v>
      </c>
      <c r="E317" t="s">
        <v>115</v>
      </c>
      <c r="F317" t="s">
        <v>59</v>
      </c>
      <c r="G317" t="s">
        <v>125</v>
      </c>
      <c r="H317" t="s">
        <v>64</v>
      </c>
      <c r="I317" t="s">
        <v>133</v>
      </c>
      <c r="J317" t="s">
        <v>58</v>
      </c>
      <c r="K317" t="s">
        <v>57</v>
      </c>
      <c r="M317" s="11">
        <v>130.5</v>
      </c>
      <c r="N317" s="11">
        <v>1.371502455934597</v>
      </c>
      <c r="P317" s="11">
        <v>130.5</v>
      </c>
      <c r="Q317" s="11">
        <v>1.371502455934597</v>
      </c>
      <c r="R317" s="11">
        <f t="array" ref="R317">INDEX(Reformat[Toddler PT],MATCH(1,(Reformat[Zone]=B317)*(Reformat[Provider Type]=E317)*(Reformat[Provider Rating]=I317),0))</f>
        <v>29.6</v>
      </c>
      <c r="S317" s="11">
        <f t="shared" si="4"/>
        <v>148</v>
      </c>
    </row>
    <row r="318" spans="1:19" x14ac:dyDescent="0.25">
      <c r="A318" t="s">
        <v>51</v>
      </c>
      <c r="B318" t="s">
        <v>71</v>
      </c>
      <c r="D318" t="s">
        <v>67</v>
      </c>
      <c r="E318" t="s">
        <v>115</v>
      </c>
      <c r="F318" t="s">
        <v>60</v>
      </c>
      <c r="G318" t="s">
        <v>126</v>
      </c>
      <c r="H318" t="s">
        <v>64</v>
      </c>
      <c r="I318" t="s">
        <v>133</v>
      </c>
      <c r="J318" t="s">
        <v>56</v>
      </c>
      <c r="K318" t="s">
        <v>57</v>
      </c>
      <c r="M318" s="11">
        <v>141.75</v>
      </c>
      <c r="N318" s="11">
        <v>1.4897354262737863</v>
      </c>
      <c r="P318" s="11">
        <v>141.75</v>
      </c>
      <c r="Q318" s="11">
        <v>1.4897354262737863</v>
      </c>
      <c r="R318" s="11">
        <f t="array" ref="R318">INDEX(Reformat[Preschool FT],MATCH(1,(Reformat[Zone]=B318)*(Reformat[Provider Type]=E318)*(Reformat[Provider Rating]=I318),0))</f>
        <v>30.4</v>
      </c>
      <c r="S318" s="11">
        <f t="shared" si="4"/>
        <v>152</v>
      </c>
    </row>
    <row r="319" spans="1:19" x14ac:dyDescent="0.25">
      <c r="A319" t="s">
        <v>51</v>
      </c>
      <c r="B319" t="s">
        <v>71</v>
      </c>
      <c r="D319" t="s">
        <v>67</v>
      </c>
      <c r="E319" t="s">
        <v>115</v>
      </c>
      <c r="F319" t="s">
        <v>60</v>
      </c>
      <c r="G319" t="s">
        <v>127</v>
      </c>
      <c r="H319" t="s">
        <v>64</v>
      </c>
      <c r="I319" t="s">
        <v>133</v>
      </c>
      <c r="J319" t="s">
        <v>58</v>
      </c>
      <c r="K319" t="s">
        <v>57</v>
      </c>
      <c r="M319" s="11">
        <v>114.55</v>
      </c>
      <c r="N319" s="11">
        <v>1.2038743779870351</v>
      </c>
      <c r="P319" s="11">
        <v>114.55</v>
      </c>
      <c r="Q319" s="11">
        <v>1.2038743779870351</v>
      </c>
      <c r="R319" s="11">
        <f t="array" ref="R319">INDEX(Reformat[Preschool PT],MATCH(1,(Reformat[Zone]=B319)*(Reformat[Provider Type]=E319)*(Reformat[Provider Rating]=I319),0))</f>
        <v>24.6</v>
      </c>
      <c r="S319" s="11">
        <f t="shared" si="4"/>
        <v>123</v>
      </c>
    </row>
    <row r="320" spans="1:19" x14ac:dyDescent="0.25">
      <c r="A320" t="s">
        <v>51</v>
      </c>
      <c r="B320" t="s">
        <v>71</v>
      </c>
      <c r="D320" t="s">
        <v>67</v>
      </c>
      <c r="E320" t="s">
        <v>115</v>
      </c>
      <c r="F320" t="s">
        <v>61</v>
      </c>
      <c r="G320" t="s">
        <v>128</v>
      </c>
      <c r="H320" t="s">
        <v>64</v>
      </c>
      <c r="I320" t="s">
        <v>133</v>
      </c>
      <c r="J320" t="s">
        <v>56</v>
      </c>
      <c r="K320" t="s">
        <v>57</v>
      </c>
      <c r="M320" s="11">
        <v>125.15</v>
      </c>
      <c r="N320" s="11">
        <v>1.3152761100399601</v>
      </c>
      <c r="P320" s="11">
        <v>125.15</v>
      </c>
      <c r="Q320" s="11">
        <v>1.3152761100399601</v>
      </c>
      <c r="R320" s="11">
        <f t="array" ref="R320">INDEX(Reformat[School-age FT],MATCH(1,(Reformat[Zone]=B320)*(Reformat[Provider Type]=E320)*(Reformat[Provider Rating]=I320),0))</f>
        <v>26.8</v>
      </c>
      <c r="S320" s="11">
        <f t="shared" si="4"/>
        <v>134</v>
      </c>
    </row>
    <row r="321" spans="1:19" x14ac:dyDescent="0.25">
      <c r="A321" t="s">
        <v>51</v>
      </c>
      <c r="B321" t="s">
        <v>71</v>
      </c>
      <c r="D321" t="s">
        <v>67</v>
      </c>
      <c r="E321" t="s">
        <v>115</v>
      </c>
      <c r="F321" t="s">
        <v>61</v>
      </c>
      <c r="G321" t="s">
        <v>129</v>
      </c>
      <c r="H321" t="s">
        <v>64</v>
      </c>
      <c r="I321" t="s">
        <v>133</v>
      </c>
      <c r="J321" t="s">
        <v>58</v>
      </c>
      <c r="K321" t="s">
        <v>57</v>
      </c>
      <c r="M321" s="11">
        <v>100.7</v>
      </c>
      <c r="N321" s="11">
        <v>1.0583164545027886</v>
      </c>
      <c r="P321" s="11">
        <v>100.7</v>
      </c>
      <c r="Q321" s="11">
        <v>1.0583164545027886</v>
      </c>
      <c r="R321" s="11">
        <f t="array" ref="R321">INDEX(Reformat[School-age PT],MATCH(1,(Reformat[Zone]=B321)*(Reformat[Provider Type]=E321)*(Reformat[Provider Rating]=I321),0))</f>
        <v>22.2</v>
      </c>
      <c r="S321" s="11">
        <f t="shared" si="4"/>
        <v>111</v>
      </c>
    </row>
    <row r="322" spans="1:19" x14ac:dyDescent="0.25">
      <c r="A322" t="s">
        <v>51</v>
      </c>
      <c r="B322" t="s">
        <v>71</v>
      </c>
      <c r="D322" t="s">
        <v>67</v>
      </c>
      <c r="E322" t="s">
        <v>115</v>
      </c>
      <c r="F322" t="s">
        <v>60</v>
      </c>
      <c r="G322" t="s">
        <v>126</v>
      </c>
      <c r="H322" t="s">
        <v>65</v>
      </c>
      <c r="I322" t="s">
        <v>134</v>
      </c>
      <c r="J322" t="s">
        <v>56</v>
      </c>
      <c r="K322" t="s">
        <v>57</v>
      </c>
      <c r="M322" s="11">
        <v>106.19999999999999</v>
      </c>
      <c r="N322" s="11">
        <v>1.1161192400019477</v>
      </c>
      <c r="P322" s="11">
        <v>106.19999999999999</v>
      </c>
      <c r="Q322" s="11">
        <v>1.1161192400019477</v>
      </c>
      <c r="R322" s="11">
        <f t="array" ref="R322">INDEX(Reformat[Preschool FT],MATCH(1,(Reformat[Zone]=B322)*(Reformat[Provider Type]=E322)*(Reformat[Provider Rating]=I322),0))</f>
        <v>26.46</v>
      </c>
      <c r="S322" s="11">
        <f t="shared" si="4"/>
        <v>132.30000000000001</v>
      </c>
    </row>
    <row r="323" spans="1:19" x14ac:dyDescent="0.25">
      <c r="A323" t="s">
        <v>51</v>
      </c>
      <c r="B323" t="s">
        <v>71</v>
      </c>
      <c r="D323" t="s">
        <v>67</v>
      </c>
      <c r="E323" t="s">
        <v>115</v>
      </c>
      <c r="F323" t="s">
        <v>60</v>
      </c>
      <c r="G323" t="s">
        <v>127</v>
      </c>
      <c r="H323" t="s">
        <v>65</v>
      </c>
      <c r="I323" t="s">
        <v>134</v>
      </c>
      <c r="J323" t="s">
        <v>58</v>
      </c>
      <c r="K323" t="s">
        <v>57</v>
      </c>
      <c r="M323" s="11">
        <v>82.300000000000011</v>
      </c>
      <c r="N323" s="11">
        <v>0.86493986301469228</v>
      </c>
      <c r="P323" s="11">
        <v>82.300000000000011</v>
      </c>
      <c r="Q323" s="11">
        <v>0.86493986301469228</v>
      </c>
      <c r="R323" s="11">
        <f t="array" ref="R323">INDEX(Reformat[Preschool PT],MATCH(1,(Reformat[Zone]=B323)*(Reformat[Provider Type]=E323)*(Reformat[Provider Rating]=I323),0))</f>
        <v>21</v>
      </c>
      <c r="S323" s="11">
        <f t="shared" ref="S323:S386" si="5">R323*5</f>
        <v>105</v>
      </c>
    </row>
    <row r="324" spans="1:19" x14ac:dyDescent="0.25">
      <c r="A324" t="s">
        <v>51</v>
      </c>
      <c r="B324" t="s">
        <v>71</v>
      </c>
      <c r="D324" t="s">
        <v>68</v>
      </c>
      <c r="E324" t="s">
        <v>68</v>
      </c>
      <c r="F324" t="s">
        <v>54</v>
      </c>
      <c r="G324" t="s">
        <v>122</v>
      </c>
      <c r="H324" t="s">
        <v>69</v>
      </c>
      <c r="I324" t="s">
        <v>69</v>
      </c>
      <c r="J324" t="s">
        <v>56</v>
      </c>
      <c r="K324" t="s">
        <v>57</v>
      </c>
      <c r="M324" s="11">
        <v>63.8</v>
      </c>
      <c r="N324" s="11">
        <v>0.67051231179024728</v>
      </c>
      <c r="P324" s="11">
        <v>63.8</v>
      </c>
      <c r="Q324" s="11">
        <v>0.67051231179024728</v>
      </c>
      <c r="R324" s="11">
        <f t="array" ref="R324">INDEX(Reformat[Infant FT],MATCH(1,(Reformat[Zone]=B324)*(Reformat[Provider Type]=E324)*(Reformat[Provider Rating]=I324),0))</f>
        <v>12.76</v>
      </c>
      <c r="S324" s="11">
        <f t="shared" si="5"/>
        <v>63.8</v>
      </c>
    </row>
    <row r="325" spans="1:19" x14ac:dyDescent="0.25">
      <c r="A325" t="s">
        <v>51</v>
      </c>
      <c r="B325" t="s">
        <v>71</v>
      </c>
      <c r="D325" t="s">
        <v>68</v>
      </c>
      <c r="E325" t="s">
        <v>68</v>
      </c>
      <c r="F325" t="s">
        <v>54</v>
      </c>
      <c r="G325" t="s">
        <v>123</v>
      </c>
      <c r="H325" t="s">
        <v>69</v>
      </c>
      <c r="I325" t="s">
        <v>69</v>
      </c>
      <c r="J325" t="s">
        <v>58</v>
      </c>
      <c r="K325" t="s">
        <v>57</v>
      </c>
      <c r="M325" s="11">
        <v>63.8</v>
      </c>
      <c r="N325" s="11">
        <v>0.67051231179024728</v>
      </c>
      <c r="P325" s="11">
        <v>63.8</v>
      </c>
      <c r="Q325" s="11">
        <v>0.67051231179024728</v>
      </c>
      <c r="R325" s="11">
        <f t="array" ref="R325">INDEX(Reformat[Infant PT],MATCH(1,(Reformat[Zone]=B325)*(Reformat[Provider Type]=E325)*(Reformat[Provider Rating]=I325),0))</f>
        <v>12.76</v>
      </c>
      <c r="S325" s="11">
        <f t="shared" si="5"/>
        <v>63.8</v>
      </c>
    </row>
    <row r="326" spans="1:19" x14ac:dyDescent="0.25">
      <c r="A326" t="s">
        <v>51</v>
      </c>
      <c r="B326" t="s">
        <v>71</v>
      </c>
      <c r="D326" t="s">
        <v>68</v>
      </c>
      <c r="E326" t="s">
        <v>68</v>
      </c>
      <c r="F326" t="s">
        <v>59</v>
      </c>
      <c r="G326" t="s">
        <v>124</v>
      </c>
      <c r="H326" t="s">
        <v>69</v>
      </c>
      <c r="I326" t="s">
        <v>69</v>
      </c>
      <c r="J326" t="s">
        <v>56</v>
      </c>
      <c r="K326" t="s">
        <v>57</v>
      </c>
      <c r="M326" s="11">
        <v>62.800000000000004</v>
      </c>
      <c r="N326" s="11">
        <v>0.66000271442676395</v>
      </c>
      <c r="P326" s="11">
        <v>62.800000000000004</v>
      </c>
      <c r="Q326" s="11">
        <v>0.66000271442676395</v>
      </c>
      <c r="R326" s="11">
        <f t="array" ref="R326">INDEX(Reformat[Toddler FT],MATCH(1,(Reformat[Zone]=B326)*(Reformat[Provider Type]=E326)*(Reformat[Provider Rating]=I326),0))</f>
        <v>12.56</v>
      </c>
      <c r="S326" s="11">
        <f t="shared" si="5"/>
        <v>62.800000000000004</v>
      </c>
    </row>
    <row r="327" spans="1:19" x14ac:dyDescent="0.25">
      <c r="A327" t="s">
        <v>51</v>
      </c>
      <c r="B327" t="s">
        <v>71</v>
      </c>
      <c r="D327" t="s">
        <v>68</v>
      </c>
      <c r="E327" t="s">
        <v>68</v>
      </c>
      <c r="F327" t="s">
        <v>59</v>
      </c>
      <c r="G327" t="s">
        <v>125</v>
      </c>
      <c r="H327" t="s">
        <v>69</v>
      </c>
      <c r="I327" t="s">
        <v>69</v>
      </c>
      <c r="J327" t="s">
        <v>58</v>
      </c>
      <c r="K327" t="s">
        <v>57</v>
      </c>
      <c r="M327" s="11">
        <v>47.1</v>
      </c>
      <c r="N327" s="11">
        <v>0.49500203582007291</v>
      </c>
      <c r="P327" s="11">
        <v>47.1</v>
      </c>
      <c r="Q327" s="11">
        <v>0.49500203582007291</v>
      </c>
      <c r="R327" s="11">
        <f t="array" ref="R327">INDEX(Reformat[Toddler PT],MATCH(1,(Reformat[Zone]=B327)*(Reformat[Provider Type]=E327)*(Reformat[Provider Rating]=I327),0))</f>
        <v>9.42</v>
      </c>
      <c r="S327" s="11">
        <f t="shared" si="5"/>
        <v>47.1</v>
      </c>
    </row>
    <row r="328" spans="1:19" x14ac:dyDescent="0.25">
      <c r="A328" t="s">
        <v>51</v>
      </c>
      <c r="B328" t="s">
        <v>71</v>
      </c>
      <c r="D328" t="s">
        <v>68</v>
      </c>
      <c r="E328" t="s">
        <v>68</v>
      </c>
      <c r="F328" t="s">
        <v>60</v>
      </c>
      <c r="G328" t="s">
        <v>126</v>
      </c>
      <c r="H328" t="s">
        <v>69</v>
      </c>
      <c r="I328" t="s">
        <v>69</v>
      </c>
      <c r="J328" t="s">
        <v>56</v>
      </c>
      <c r="K328" t="s">
        <v>57</v>
      </c>
      <c r="M328" s="11">
        <v>57.55</v>
      </c>
      <c r="N328" s="11">
        <v>0.60482732826847541</v>
      </c>
      <c r="P328" s="11">
        <v>57.55</v>
      </c>
      <c r="Q328" s="11">
        <v>0.60482732826847541</v>
      </c>
      <c r="R328" s="11">
        <f t="array" ref="R328">INDEX(Reformat[Preschool FT],MATCH(1,(Reformat[Zone]=B328)*(Reformat[Provider Type]=E328)*(Reformat[Provider Rating]=I328),0))</f>
        <v>11.51</v>
      </c>
      <c r="S328" s="11">
        <f t="shared" si="5"/>
        <v>57.55</v>
      </c>
    </row>
    <row r="329" spans="1:19" x14ac:dyDescent="0.25">
      <c r="A329" t="s">
        <v>51</v>
      </c>
      <c r="B329" t="s">
        <v>71</v>
      </c>
      <c r="D329" t="s">
        <v>68</v>
      </c>
      <c r="E329" t="s">
        <v>68</v>
      </c>
      <c r="F329" t="s">
        <v>60</v>
      </c>
      <c r="G329" t="s">
        <v>127</v>
      </c>
      <c r="H329" t="s">
        <v>69</v>
      </c>
      <c r="I329" t="s">
        <v>69</v>
      </c>
      <c r="J329" t="s">
        <v>58</v>
      </c>
      <c r="K329" t="s">
        <v>57</v>
      </c>
      <c r="M329" s="11">
        <v>41.849999999999994</v>
      </c>
      <c r="N329" s="11">
        <v>0.43982664966178447</v>
      </c>
      <c r="P329" s="11">
        <v>41.849999999999994</v>
      </c>
      <c r="Q329" s="11">
        <v>0.43982664966178447</v>
      </c>
      <c r="R329" s="11">
        <f t="array" ref="R329">INDEX(Reformat[Preschool PT],MATCH(1,(Reformat[Zone]=B329)*(Reformat[Provider Type]=E329)*(Reformat[Provider Rating]=I329),0))</f>
        <v>8.3699999999999992</v>
      </c>
      <c r="S329" s="11">
        <f t="shared" si="5"/>
        <v>41.849999999999994</v>
      </c>
    </row>
    <row r="330" spans="1:19" x14ac:dyDescent="0.25">
      <c r="A330" t="s">
        <v>51</v>
      </c>
      <c r="B330" t="s">
        <v>71</v>
      </c>
      <c r="D330" t="s">
        <v>68</v>
      </c>
      <c r="E330" t="s">
        <v>68</v>
      </c>
      <c r="F330" t="s">
        <v>61</v>
      </c>
      <c r="G330" t="s">
        <v>128</v>
      </c>
      <c r="H330" t="s">
        <v>69</v>
      </c>
      <c r="I330" t="s">
        <v>69</v>
      </c>
      <c r="J330" t="s">
        <v>56</v>
      </c>
      <c r="K330" t="s">
        <v>57</v>
      </c>
      <c r="M330" s="11">
        <v>52.35</v>
      </c>
      <c r="N330" s="11">
        <v>0.55017742197836128</v>
      </c>
      <c r="P330" s="11">
        <v>52.35</v>
      </c>
      <c r="Q330" s="11">
        <v>0.55017742197836128</v>
      </c>
      <c r="R330" s="11">
        <f t="array" ref="R330">INDEX(Reformat[School-age FT],MATCH(1,(Reformat[Zone]=B330)*(Reformat[Provider Type]=E330)*(Reformat[Provider Rating]=I330),0))</f>
        <v>10.47</v>
      </c>
      <c r="S330" s="11">
        <f t="shared" si="5"/>
        <v>52.35</v>
      </c>
    </row>
    <row r="331" spans="1:19" x14ac:dyDescent="0.25">
      <c r="A331" t="s">
        <v>51</v>
      </c>
      <c r="B331" t="s">
        <v>71</v>
      </c>
      <c r="D331" t="s">
        <v>68</v>
      </c>
      <c r="E331" t="s">
        <v>68</v>
      </c>
      <c r="F331" t="s">
        <v>61</v>
      </c>
      <c r="G331" t="s">
        <v>129</v>
      </c>
      <c r="H331" t="s">
        <v>69</v>
      </c>
      <c r="I331" t="s">
        <v>69</v>
      </c>
      <c r="J331" t="s">
        <v>58</v>
      </c>
      <c r="K331" t="s">
        <v>57</v>
      </c>
      <c r="M331" s="11">
        <v>26.150000000000002</v>
      </c>
      <c r="N331" s="11">
        <v>0.2748259710550936</v>
      </c>
      <c r="P331" s="11">
        <v>26.150000000000002</v>
      </c>
      <c r="Q331" s="11">
        <v>0.2748259710550936</v>
      </c>
      <c r="R331" s="11">
        <f t="array" ref="R331">INDEX(Reformat[School-age PT],MATCH(1,(Reformat[Zone]=B331)*(Reformat[Provider Type]=E331)*(Reformat[Provider Rating]=I331),0))</f>
        <v>5.23</v>
      </c>
      <c r="S331" s="11">
        <f t="shared" si="5"/>
        <v>26.150000000000002</v>
      </c>
    </row>
    <row r="332" spans="1:19" x14ac:dyDescent="0.25">
      <c r="A332" t="s">
        <v>51</v>
      </c>
      <c r="B332" t="s">
        <v>72</v>
      </c>
      <c r="D332" t="s">
        <v>53</v>
      </c>
      <c r="E332" t="s">
        <v>113</v>
      </c>
      <c r="F332" t="s">
        <v>54</v>
      </c>
      <c r="G332" t="s">
        <v>122</v>
      </c>
      <c r="H332" t="s">
        <v>55</v>
      </c>
      <c r="I332" t="s">
        <v>130</v>
      </c>
      <c r="J332" t="s">
        <v>56</v>
      </c>
      <c r="K332" t="s">
        <v>57</v>
      </c>
      <c r="M332" s="11">
        <v>108.4</v>
      </c>
      <c r="N332" s="11">
        <v>1.8173863523733449</v>
      </c>
      <c r="P332" s="11">
        <v>108.4</v>
      </c>
      <c r="Q332" s="11">
        <v>1.8173863523733449</v>
      </c>
      <c r="R332" s="11">
        <f t="array" ref="R332">INDEX(Reformat[Infant FT],MATCH(1,(Reformat[Zone]=B332)*(Reformat[Provider Type]=E332)*(Reformat[Provider Rating]=I332),0))</f>
        <v>32.6</v>
      </c>
      <c r="S332" s="11">
        <f t="shared" si="5"/>
        <v>163</v>
      </c>
    </row>
    <row r="333" spans="1:19" x14ac:dyDescent="0.25">
      <c r="A333" t="s">
        <v>51</v>
      </c>
      <c r="B333" t="s">
        <v>72</v>
      </c>
      <c r="D333" t="s">
        <v>53</v>
      </c>
      <c r="E333" t="s">
        <v>113</v>
      </c>
      <c r="F333" t="s">
        <v>54</v>
      </c>
      <c r="G333" t="s">
        <v>123</v>
      </c>
      <c r="H333" t="s">
        <v>55</v>
      </c>
      <c r="I333" t="s">
        <v>130</v>
      </c>
      <c r="J333" t="s">
        <v>58</v>
      </c>
      <c r="K333" t="s">
        <v>57</v>
      </c>
      <c r="M333" s="11">
        <v>93.550000000000011</v>
      </c>
      <c r="N333" s="11">
        <v>1.5684178345436017</v>
      </c>
      <c r="P333" s="11">
        <v>93.550000000000011</v>
      </c>
      <c r="Q333" s="11">
        <v>1.5684178345436017</v>
      </c>
      <c r="R333" s="11">
        <f t="array" ref="R333">INDEX(Reformat[Infant PT],MATCH(1,(Reformat[Zone]=B333)*(Reformat[Provider Type]=E333)*(Reformat[Provider Rating]=I333),0))</f>
        <v>29</v>
      </c>
      <c r="S333" s="11">
        <f t="shared" si="5"/>
        <v>145</v>
      </c>
    </row>
    <row r="334" spans="1:19" x14ac:dyDescent="0.25">
      <c r="A334" t="s">
        <v>51</v>
      </c>
      <c r="B334" t="s">
        <v>72</v>
      </c>
      <c r="D334" t="s">
        <v>53</v>
      </c>
      <c r="E334" t="s">
        <v>113</v>
      </c>
      <c r="F334" t="s">
        <v>59</v>
      </c>
      <c r="G334" t="s">
        <v>124</v>
      </c>
      <c r="H334" t="s">
        <v>55</v>
      </c>
      <c r="I334" t="s">
        <v>130</v>
      </c>
      <c r="J334" t="s">
        <v>56</v>
      </c>
      <c r="K334" t="s">
        <v>57</v>
      </c>
      <c r="M334" s="11">
        <v>98.4</v>
      </c>
      <c r="N334" s="11">
        <v>1.6497307848112281</v>
      </c>
      <c r="P334" s="11">
        <v>98.4</v>
      </c>
      <c r="Q334" s="11">
        <v>1.6497307848112281</v>
      </c>
      <c r="R334" s="11">
        <f t="array" ref="R334">INDEX(Reformat[Toddler FT],MATCH(1,(Reformat[Zone]=B334)*(Reformat[Provider Type]=E334)*(Reformat[Provider Rating]=I334),0))</f>
        <v>29.2</v>
      </c>
      <c r="S334" s="11">
        <f t="shared" si="5"/>
        <v>146</v>
      </c>
    </row>
    <row r="335" spans="1:19" x14ac:dyDescent="0.25">
      <c r="A335" t="s">
        <v>51</v>
      </c>
      <c r="B335" t="s">
        <v>72</v>
      </c>
      <c r="D335" t="s">
        <v>53</v>
      </c>
      <c r="E335" t="s">
        <v>113</v>
      </c>
      <c r="F335" t="s">
        <v>59</v>
      </c>
      <c r="G335" t="s">
        <v>125</v>
      </c>
      <c r="H335" t="s">
        <v>55</v>
      </c>
      <c r="I335" t="s">
        <v>130</v>
      </c>
      <c r="J335" t="s">
        <v>58</v>
      </c>
      <c r="K335" t="s">
        <v>57</v>
      </c>
      <c r="M335" s="11">
        <v>84.399999999999991</v>
      </c>
      <c r="N335" s="11">
        <v>1.4150129902242645</v>
      </c>
      <c r="P335" s="11">
        <v>84.399999999999991</v>
      </c>
      <c r="Q335" s="11">
        <v>1.4150129902242645</v>
      </c>
      <c r="R335" s="11">
        <f t="array" ref="R335">INDEX(Reformat[Toddler PT],MATCH(1,(Reformat[Zone]=B335)*(Reformat[Provider Type]=E335)*(Reformat[Provider Rating]=I335),0))</f>
        <v>25.6</v>
      </c>
      <c r="S335" s="11">
        <f t="shared" si="5"/>
        <v>128</v>
      </c>
    </row>
    <row r="336" spans="1:19" x14ac:dyDescent="0.25">
      <c r="A336" t="s">
        <v>51</v>
      </c>
      <c r="B336" t="s">
        <v>72</v>
      </c>
      <c r="D336" t="s">
        <v>53</v>
      </c>
      <c r="E336" t="s">
        <v>113</v>
      </c>
      <c r="F336" t="s">
        <v>60</v>
      </c>
      <c r="G336" t="s">
        <v>126</v>
      </c>
      <c r="H336" t="s">
        <v>55</v>
      </c>
      <c r="I336" t="s">
        <v>130</v>
      </c>
      <c r="J336" t="s">
        <v>56</v>
      </c>
      <c r="K336" t="s">
        <v>57</v>
      </c>
      <c r="M336" s="11">
        <v>90.15</v>
      </c>
      <c r="N336" s="11">
        <v>1.5114149415724818</v>
      </c>
      <c r="P336" s="11">
        <v>90.15</v>
      </c>
      <c r="Q336" s="11">
        <v>1.5114149415724818</v>
      </c>
      <c r="R336" s="11">
        <f t="array" ref="R336">INDEX(Reformat[Preschool FT],MATCH(1,(Reformat[Zone]=B336)*(Reformat[Provider Type]=E336)*(Reformat[Provider Rating]=I336),0))</f>
        <v>26.2</v>
      </c>
      <c r="S336" s="11">
        <f t="shared" si="5"/>
        <v>131</v>
      </c>
    </row>
    <row r="337" spans="1:19" x14ac:dyDescent="0.25">
      <c r="A337" t="s">
        <v>51</v>
      </c>
      <c r="B337" t="s">
        <v>72</v>
      </c>
      <c r="D337" t="s">
        <v>53</v>
      </c>
      <c r="E337" t="s">
        <v>113</v>
      </c>
      <c r="F337" t="s">
        <v>60</v>
      </c>
      <c r="G337" t="s">
        <v>127</v>
      </c>
      <c r="H337" t="s">
        <v>55</v>
      </c>
      <c r="I337" t="s">
        <v>130</v>
      </c>
      <c r="J337" t="s">
        <v>58</v>
      </c>
      <c r="K337" t="s">
        <v>57</v>
      </c>
      <c r="M337" s="11">
        <v>69.95</v>
      </c>
      <c r="N337" s="11">
        <v>1.1727506950970061</v>
      </c>
      <c r="P337" s="11">
        <v>69.95</v>
      </c>
      <c r="Q337" s="11">
        <v>1.1727506950970061</v>
      </c>
      <c r="R337" s="11">
        <f t="array" ref="R337">INDEX(Reformat[Preschool PT],MATCH(1,(Reformat[Zone]=B337)*(Reformat[Provider Type]=E337)*(Reformat[Provider Rating]=I337),0))</f>
        <v>20</v>
      </c>
      <c r="S337" s="11">
        <f t="shared" si="5"/>
        <v>100</v>
      </c>
    </row>
    <row r="338" spans="1:19" x14ac:dyDescent="0.25">
      <c r="A338" t="s">
        <v>51</v>
      </c>
      <c r="B338" t="s">
        <v>72</v>
      </c>
      <c r="D338" t="s">
        <v>53</v>
      </c>
      <c r="E338" t="s">
        <v>113</v>
      </c>
      <c r="F338" t="s">
        <v>61</v>
      </c>
      <c r="G338" t="s">
        <v>128</v>
      </c>
      <c r="H338" t="s">
        <v>55</v>
      </c>
      <c r="I338" t="s">
        <v>130</v>
      </c>
      <c r="J338" t="s">
        <v>56</v>
      </c>
      <c r="K338" t="s">
        <v>57</v>
      </c>
      <c r="M338" s="11">
        <v>84.350000000000009</v>
      </c>
      <c r="N338" s="11">
        <v>1.4141747123864543</v>
      </c>
      <c r="P338" s="11">
        <v>84.350000000000009</v>
      </c>
      <c r="Q338" s="11">
        <v>1.4141747123864543</v>
      </c>
      <c r="R338" s="11">
        <f t="array" ref="R338">INDEX(Reformat[School-age FT],MATCH(1,(Reformat[Zone]=B338)*(Reformat[Provider Type]=E338)*(Reformat[Provider Rating]=I338),0))</f>
        <v>24.6</v>
      </c>
      <c r="S338" s="11">
        <f t="shared" si="5"/>
        <v>123</v>
      </c>
    </row>
    <row r="339" spans="1:19" x14ac:dyDescent="0.25">
      <c r="A339" t="s">
        <v>51</v>
      </c>
      <c r="B339" t="s">
        <v>72</v>
      </c>
      <c r="D339" t="s">
        <v>53</v>
      </c>
      <c r="E339" t="s">
        <v>113</v>
      </c>
      <c r="F339" t="s">
        <v>61</v>
      </c>
      <c r="G339" t="s">
        <v>129</v>
      </c>
      <c r="H339" t="s">
        <v>55</v>
      </c>
      <c r="I339" t="s">
        <v>130</v>
      </c>
      <c r="J339" t="s">
        <v>58</v>
      </c>
      <c r="K339" t="s">
        <v>57</v>
      </c>
      <c r="M339" s="11">
        <v>58</v>
      </c>
      <c r="N339" s="11">
        <v>0.97240229186027671</v>
      </c>
      <c r="P339" s="11">
        <v>58</v>
      </c>
      <c r="Q339" s="11">
        <v>0.97240229186027671</v>
      </c>
      <c r="R339" s="11">
        <f t="array" ref="R339">INDEX(Reformat[School-age PT],MATCH(1,(Reformat[Zone]=B339)*(Reformat[Provider Type]=E339)*(Reformat[Provider Rating]=I339),0))</f>
        <v>18</v>
      </c>
      <c r="S339" s="11">
        <f t="shared" si="5"/>
        <v>90</v>
      </c>
    </row>
    <row r="340" spans="1:19" x14ac:dyDescent="0.25">
      <c r="A340" t="s">
        <v>51</v>
      </c>
      <c r="B340" t="s">
        <v>72</v>
      </c>
      <c r="D340" t="s">
        <v>53</v>
      </c>
      <c r="E340" t="s">
        <v>113</v>
      </c>
      <c r="F340" t="s">
        <v>54</v>
      </c>
      <c r="G340" t="s">
        <v>122</v>
      </c>
      <c r="H340" t="s">
        <v>62</v>
      </c>
      <c r="I340" t="s">
        <v>131</v>
      </c>
      <c r="J340" t="s">
        <v>56</v>
      </c>
      <c r="K340" t="s">
        <v>57</v>
      </c>
      <c r="M340" s="11">
        <v>119.7</v>
      </c>
      <c r="N340" s="11">
        <v>2.0068371437185366</v>
      </c>
      <c r="P340" s="11">
        <v>119.7</v>
      </c>
      <c r="Q340" s="11">
        <v>2.0068371437185366</v>
      </c>
      <c r="R340" s="11">
        <f t="array" ref="R340">INDEX(Reformat[Infant FT],MATCH(1,(Reformat[Zone]=B340)*(Reformat[Provider Type]=E340)*(Reformat[Provider Rating]=I340),0))</f>
        <v>34.229999999999997</v>
      </c>
      <c r="S340" s="11">
        <f t="shared" si="5"/>
        <v>171.14999999999998</v>
      </c>
    </row>
    <row r="341" spans="1:19" x14ac:dyDescent="0.25">
      <c r="A341" t="s">
        <v>51</v>
      </c>
      <c r="B341" t="s">
        <v>72</v>
      </c>
      <c r="D341" t="s">
        <v>53</v>
      </c>
      <c r="E341" t="s">
        <v>113</v>
      </c>
      <c r="F341" t="s">
        <v>54</v>
      </c>
      <c r="G341" t="s">
        <v>123</v>
      </c>
      <c r="H341" t="s">
        <v>62</v>
      </c>
      <c r="I341" t="s">
        <v>131</v>
      </c>
      <c r="J341" t="s">
        <v>58</v>
      </c>
      <c r="K341" t="s">
        <v>57</v>
      </c>
      <c r="M341" s="11">
        <v>105.60000000000001</v>
      </c>
      <c r="N341" s="11">
        <v>1.7704427934559521</v>
      </c>
      <c r="P341" s="11">
        <v>105.60000000000001</v>
      </c>
      <c r="Q341" s="11">
        <v>1.7704427934559521</v>
      </c>
      <c r="R341" s="11">
        <f t="array" ref="R341">INDEX(Reformat[Infant PT],MATCH(1,(Reformat[Zone]=B341)*(Reformat[Provider Type]=E341)*(Reformat[Provider Rating]=I341),0))</f>
        <v>30.45</v>
      </c>
      <c r="S341" s="11">
        <f t="shared" si="5"/>
        <v>152.25</v>
      </c>
    </row>
    <row r="342" spans="1:19" x14ac:dyDescent="0.25">
      <c r="A342" t="s">
        <v>51</v>
      </c>
      <c r="B342" t="s">
        <v>72</v>
      </c>
      <c r="D342" t="s">
        <v>53</v>
      </c>
      <c r="E342" t="s">
        <v>113</v>
      </c>
      <c r="F342" t="s">
        <v>59</v>
      </c>
      <c r="G342" t="s">
        <v>124</v>
      </c>
      <c r="H342" t="s">
        <v>62</v>
      </c>
      <c r="I342" t="s">
        <v>131</v>
      </c>
      <c r="J342" t="s">
        <v>56</v>
      </c>
      <c r="K342" t="s">
        <v>57</v>
      </c>
      <c r="M342" s="11">
        <v>110.25</v>
      </c>
      <c r="N342" s="11">
        <v>1.8484026323723364</v>
      </c>
      <c r="P342" s="11">
        <v>110.25</v>
      </c>
      <c r="Q342" s="11">
        <v>1.8484026323723364</v>
      </c>
      <c r="R342" s="11">
        <f t="array" ref="R342">INDEX(Reformat[Toddler FT],MATCH(1,(Reformat[Zone]=B342)*(Reformat[Provider Type]=E342)*(Reformat[Provider Rating]=I342),0))</f>
        <v>30.66</v>
      </c>
      <c r="S342" s="11">
        <f t="shared" si="5"/>
        <v>153.30000000000001</v>
      </c>
    </row>
    <row r="343" spans="1:19" x14ac:dyDescent="0.25">
      <c r="A343" t="s">
        <v>51</v>
      </c>
      <c r="B343" t="s">
        <v>72</v>
      </c>
      <c r="D343" t="s">
        <v>53</v>
      </c>
      <c r="E343" t="s">
        <v>113</v>
      </c>
      <c r="F343" t="s">
        <v>59</v>
      </c>
      <c r="G343" t="s">
        <v>125</v>
      </c>
      <c r="H343" t="s">
        <v>62</v>
      </c>
      <c r="I343" t="s">
        <v>131</v>
      </c>
      <c r="J343" t="s">
        <v>58</v>
      </c>
      <c r="K343" t="s">
        <v>57</v>
      </c>
      <c r="M343" s="11">
        <v>96.8</v>
      </c>
      <c r="N343" s="11">
        <v>1.6229058940012893</v>
      </c>
      <c r="P343" s="11">
        <v>96.8</v>
      </c>
      <c r="Q343" s="11">
        <v>1.6229058940012893</v>
      </c>
      <c r="R343" s="11">
        <f t="array" ref="R343">INDEX(Reformat[Toddler PT],MATCH(1,(Reformat[Zone]=B343)*(Reformat[Provider Type]=E343)*(Reformat[Provider Rating]=I343),0))</f>
        <v>26.88</v>
      </c>
      <c r="S343" s="11">
        <f t="shared" si="5"/>
        <v>134.4</v>
      </c>
    </row>
    <row r="344" spans="1:19" x14ac:dyDescent="0.25">
      <c r="A344" t="s">
        <v>51</v>
      </c>
      <c r="B344" t="s">
        <v>72</v>
      </c>
      <c r="D344" t="s">
        <v>53</v>
      </c>
      <c r="E344" t="s">
        <v>113</v>
      </c>
      <c r="F344" t="s">
        <v>60</v>
      </c>
      <c r="G344" t="s">
        <v>126</v>
      </c>
      <c r="H344" t="s">
        <v>62</v>
      </c>
      <c r="I344" t="s">
        <v>131</v>
      </c>
      <c r="J344" t="s">
        <v>56</v>
      </c>
      <c r="K344" t="s">
        <v>57</v>
      </c>
      <c r="M344" s="11">
        <v>102.35</v>
      </c>
      <c r="N344" s="11">
        <v>1.7159547339982639</v>
      </c>
      <c r="P344" s="11">
        <v>102.35</v>
      </c>
      <c r="Q344" s="11">
        <v>1.7159547339982639</v>
      </c>
      <c r="R344" s="11">
        <f t="array" ref="R344">INDEX(Reformat[Preschool FT],MATCH(1,(Reformat[Zone]=B344)*(Reformat[Provider Type]=E344)*(Reformat[Provider Rating]=I344),0))</f>
        <v>27.51</v>
      </c>
      <c r="S344" s="11">
        <f t="shared" si="5"/>
        <v>137.55000000000001</v>
      </c>
    </row>
    <row r="345" spans="1:19" x14ac:dyDescent="0.25">
      <c r="A345" t="s">
        <v>51</v>
      </c>
      <c r="B345" t="s">
        <v>72</v>
      </c>
      <c r="D345" t="s">
        <v>53</v>
      </c>
      <c r="E345" t="s">
        <v>113</v>
      </c>
      <c r="F345" t="s">
        <v>60</v>
      </c>
      <c r="G345" t="s">
        <v>127</v>
      </c>
      <c r="H345" t="s">
        <v>62</v>
      </c>
      <c r="I345" t="s">
        <v>131</v>
      </c>
      <c r="J345" t="s">
        <v>58</v>
      </c>
      <c r="K345" t="s">
        <v>57</v>
      </c>
      <c r="M345" s="11">
        <v>77.900000000000006</v>
      </c>
      <c r="N345" s="11">
        <v>1.306036871308889</v>
      </c>
      <c r="P345" s="11">
        <v>77.900000000000006</v>
      </c>
      <c r="Q345" s="11">
        <v>1.306036871308889</v>
      </c>
      <c r="R345" s="11">
        <f t="array" ref="R345">INDEX(Reformat[Preschool PT],MATCH(1,(Reformat[Zone]=B345)*(Reformat[Provider Type]=E345)*(Reformat[Provider Rating]=I345),0))</f>
        <v>21</v>
      </c>
      <c r="S345" s="11">
        <f t="shared" si="5"/>
        <v>105</v>
      </c>
    </row>
    <row r="346" spans="1:19" x14ac:dyDescent="0.25">
      <c r="A346" t="s">
        <v>51</v>
      </c>
      <c r="B346" t="s">
        <v>72</v>
      </c>
      <c r="D346" t="s">
        <v>53</v>
      </c>
      <c r="E346" t="s">
        <v>113</v>
      </c>
      <c r="F346" t="s">
        <v>61</v>
      </c>
      <c r="G346" t="s">
        <v>128</v>
      </c>
      <c r="H346" t="s">
        <v>62</v>
      </c>
      <c r="I346" t="s">
        <v>131</v>
      </c>
      <c r="J346" t="s">
        <v>56</v>
      </c>
      <c r="K346" t="s">
        <v>57</v>
      </c>
      <c r="M346" s="11">
        <v>96.8</v>
      </c>
      <c r="N346" s="11">
        <v>1.6229058940012893</v>
      </c>
      <c r="P346" s="11">
        <v>96.8</v>
      </c>
      <c r="Q346" s="11">
        <v>1.6229058940012893</v>
      </c>
      <c r="R346" s="11">
        <f t="array" ref="R346">INDEX(Reformat[School-age FT],MATCH(1,(Reformat[Zone]=B346)*(Reformat[Provider Type]=E346)*(Reformat[Provider Rating]=I346),0))</f>
        <v>25.83</v>
      </c>
      <c r="S346" s="11">
        <f t="shared" si="5"/>
        <v>129.14999999999998</v>
      </c>
    </row>
    <row r="347" spans="1:19" x14ac:dyDescent="0.25">
      <c r="A347" t="s">
        <v>51</v>
      </c>
      <c r="B347" t="s">
        <v>72</v>
      </c>
      <c r="D347" t="s">
        <v>53</v>
      </c>
      <c r="E347" t="s">
        <v>113</v>
      </c>
      <c r="F347" t="s">
        <v>61</v>
      </c>
      <c r="G347" t="s">
        <v>129</v>
      </c>
      <c r="H347" t="s">
        <v>62</v>
      </c>
      <c r="I347" t="s">
        <v>131</v>
      </c>
      <c r="J347" t="s">
        <v>58</v>
      </c>
      <c r="K347" t="s">
        <v>57</v>
      </c>
      <c r="M347" s="11">
        <v>71</v>
      </c>
      <c r="N347" s="11">
        <v>1.1903545296910283</v>
      </c>
      <c r="P347" s="11">
        <v>71</v>
      </c>
      <c r="Q347" s="11">
        <v>1.1903545296910283</v>
      </c>
      <c r="R347" s="11">
        <f t="array" ref="R347">INDEX(Reformat[School-age PT],MATCH(1,(Reformat[Zone]=B347)*(Reformat[Provider Type]=E347)*(Reformat[Provider Rating]=I347),0))</f>
        <v>18.899999999999999</v>
      </c>
      <c r="S347" s="11">
        <f t="shared" si="5"/>
        <v>94.5</v>
      </c>
    </row>
    <row r="348" spans="1:19" x14ac:dyDescent="0.25">
      <c r="A348" t="s">
        <v>51</v>
      </c>
      <c r="B348" t="s">
        <v>72</v>
      </c>
      <c r="D348" t="s">
        <v>53</v>
      </c>
      <c r="E348" t="s">
        <v>113</v>
      </c>
      <c r="F348" t="s">
        <v>54</v>
      </c>
      <c r="G348" t="s">
        <v>122</v>
      </c>
      <c r="H348" t="s">
        <v>63</v>
      </c>
      <c r="I348" t="s">
        <v>132</v>
      </c>
      <c r="J348" t="s">
        <v>56</v>
      </c>
      <c r="K348" t="s">
        <v>57</v>
      </c>
      <c r="M348" s="11">
        <v>133</v>
      </c>
      <c r="N348" s="11">
        <v>2.2298190485761515</v>
      </c>
      <c r="P348" s="11">
        <v>133</v>
      </c>
      <c r="Q348" s="11">
        <v>2.2298190485761515</v>
      </c>
      <c r="R348" s="11">
        <f t="array" ref="R348">INDEX(Reformat[Infant FT],MATCH(1,(Reformat[Zone]=B348)*(Reformat[Provider Type]=E348)*(Reformat[Provider Rating]=I348),0))</f>
        <v>35.28</v>
      </c>
      <c r="S348" s="11">
        <f t="shared" si="5"/>
        <v>176.4</v>
      </c>
    </row>
    <row r="349" spans="1:19" x14ac:dyDescent="0.25">
      <c r="A349" t="s">
        <v>51</v>
      </c>
      <c r="B349" t="s">
        <v>72</v>
      </c>
      <c r="D349" t="s">
        <v>53</v>
      </c>
      <c r="E349" t="s">
        <v>113</v>
      </c>
      <c r="F349" t="s">
        <v>54</v>
      </c>
      <c r="G349" t="s">
        <v>123</v>
      </c>
      <c r="H349" t="s">
        <v>63</v>
      </c>
      <c r="I349" t="s">
        <v>132</v>
      </c>
      <c r="J349" t="s">
        <v>58</v>
      </c>
      <c r="K349" t="s">
        <v>57</v>
      </c>
      <c r="M349" s="11">
        <v>117.35</v>
      </c>
      <c r="N349" s="11">
        <v>1.967438085341439</v>
      </c>
      <c r="P349" s="11">
        <v>117.35</v>
      </c>
      <c r="Q349" s="11">
        <v>1.967438085341439</v>
      </c>
      <c r="R349" s="11">
        <f t="array" ref="R349">INDEX(Reformat[Infant PT],MATCH(1,(Reformat[Zone]=B349)*(Reformat[Provider Type]=E349)*(Reformat[Provider Rating]=I349),0))</f>
        <v>31.68</v>
      </c>
      <c r="S349" s="11">
        <f t="shared" si="5"/>
        <v>158.4</v>
      </c>
    </row>
    <row r="350" spans="1:19" x14ac:dyDescent="0.25">
      <c r="A350" t="s">
        <v>51</v>
      </c>
      <c r="B350" t="s">
        <v>72</v>
      </c>
      <c r="D350" t="s">
        <v>53</v>
      </c>
      <c r="E350" t="s">
        <v>113</v>
      </c>
      <c r="F350" t="s">
        <v>59</v>
      </c>
      <c r="G350" t="s">
        <v>124</v>
      </c>
      <c r="H350" t="s">
        <v>63</v>
      </c>
      <c r="I350" t="s">
        <v>132</v>
      </c>
      <c r="J350" t="s">
        <v>56</v>
      </c>
      <c r="K350" t="s">
        <v>57</v>
      </c>
      <c r="M350" s="11">
        <v>122.44999999999999</v>
      </c>
      <c r="N350" s="11">
        <v>2.0529424247981183</v>
      </c>
      <c r="P350" s="11">
        <v>122.44999999999999</v>
      </c>
      <c r="Q350" s="11">
        <v>2.0529424247981183</v>
      </c>
      <c r="R350" s="11">
        <f t="array" ref="R350">INDEX(Reformat[Toddler FT],MATCH(1,(Reformat[Zone]=B350)*(Reformat[Provider Type]=E350)*(Reformat[Provider Rating]=I350),0))</f>
        <v>31.32</v>
      </c>
      <c r="S350" s="11">
        <f t="shared" si="5"/>
        <v>156.6</v>
      </c>
    </row>
    <row r="351" spans="1:19" x14ac:dyDescent="0.25">
      <c r="A351" t="s">
        <v>51</v>
      </c>
      <c r="B351" t="s">
        <v>72</v>
      </c>
      <c r="D351" t="s">
        <v>53</v>
      </c>
      <c r="E351" t="s">
        <v>113</v>
      </c>
      <c r="F351" t="s">
        <v>59</v>
      </c>
      <c r="G351" t="s">
        <v>125</v>
      </c>
      <c r="H351" t="s">
        <v>63</v>
      </c>
      <c r="I351" t="s">
        <v>132</v>
      </c>
      <c r="J351" t="s">
        <v>58</v>
      </c>
      <c r="K351" t="s">
        <v>57</v>
      </c>
      <c r="M351" s="11">
        <v>107.55000000000001</v>
      </c>
      <c r="N351" s="11">
        <v>1.8031356291305649</v>
      </c>
      <c r="P351" s="11">
        <v>107.55000000000001</v>
      </c>
      <c r="Q351" s="11">
        <v>1.8031356291305649</v>
      </c>
      <c r="R351" s="11">
        <f t="array" ref="R351">INDEX(Reformat[Toddler PT],MATCH(1,(Reformat[Zone]=B351)*(Reformat[Provider Type]=E351)*(Reformat[Provider Rating]=I351),0))</f>
        <v>27.9</v>
      </c>
      <c r="S351" s="11">
        <f t="shared" si="5"/>
        <v>139.5</v>
      </c>
    </row>
    <row r="352" spans="1:19" x14ac:dyDescent="0.25">
      <c r="A352" t="s">
        <v>51</v>
      </c>
      <c r="B352" t="s">
        <v>72</v>
      </c>
      <c r="D352" t="s">
        <v>53</v>
      </c>
      <c r="E352" t="s">
        <v>113</v>
      </c>
      <c r="F352" t="s">
        <v>60</v>
      </c>
      <c r="G352" t="s">
        <v>126</v>
      </c>
      <c r="H352" t="s">
        <v>63</v>
      </c>
      <c r="I352" t="s">
        <v>132</v>
      </c>
      <c r="J352" t="s">
        <v>56</v>
      </c>
      <c r="K352" t="s">
        <v>57</v>
      </c>
      <c r="M352" s="11">
        <v>113.69999999999999</v>
      </c>
      <c r="N352" s="11">
        <v>1.9062438031812663</v>
      </c>
      <c r="P352" s="11">
        <v>113.69999999999999</v>
      </c>
      <c r="Q352" s="11">
        <v>1.9062438031812663</v>
      </c>
      <c r="R352" s="11">
        <f t="array" ref="R352">INDEX(Reformat[Preschool FT],MATCH(1,(Reformat[Zone]=B352)*(Reformat[Provider Type]=E352)*(Reformat[Provider Rating]=I352),0))</f>
        <v>28.08</v>
      </c>
      <c r="S352" s="11">
        <f t="shared" si="5"/>
        <v>140.39999999999998</v>
      </c>
    </row>
    <row r="353" spans="1:19" x14ac:dyDescent="0.25">
      <c r="A353" t="s">
        <v>51</v>
      </c>
      <c r="B353" t="s">
        <v>72</v>
      </c>
      <c r="D353" t="s">
        <v>53</v>
      </c>
      <c r="E353" t="s">
        <v>113</v>
      </c>
      <c r="F353" t="s">
        <v>60</v>
      </c>
      <c r="G353" t="s">
        <v>127</v>
      </c>
      <c r="H353" t="s">
        <v>63</v>
      </c>
      <c r="I353" t="s">
        <v>132</v>
      </c>
      <c r="J353" t="s">
        <v>58</v>
      </c>
      <c r="K353" t="s">
        <v>57</v>
      </c>
      <c r="M353" s="11">
        <v>86.55</v>
      </c>
      <c r="N353" s="11">
        <v>1.4510589372501197</v>
      </c>
      <c r="P353" s="11">
        <v>86.55</v>
      </c>
      <c r="Q353" s="11">
        <v>1.4510589372501197</v>
      </c>
      <c r="R353" s="11">
        <f t="array" ref="R353">INDEX(Reformat[Preschool PT],MATCH(1,(Reformat[Zone]=B353)*(Reformat[Provider Type]=E353)*(Reformat[Provider Rating]=I353),0))</f>
        <v>21.96</v>
      </c>
      <c r="S353" s="11">
        <f t="shared" si="5"/>
        <v>109.80000000000001</v>
      </c>
    </row>
    <row r="354" spans="1:19" x14ac:dyDescent="0.25">
      <c r="A354" t="s">
        <v>51</v>
      </c>
      <c r="B354" t="s">
        <v>72</v>
      </c>
      <c r="D354" t="s">
        <v>53</v>
      </c>
      <c r="E354" t="s">
        <v>113</v>
      </c>
      <c r="F354" t="s">
        <v>61</v>
      </c>
      <c r="G354" t="s">
        <v>128</v>
      </c>
      <c r="H354" t="s">
        <v>63</v>
      </c>
      <c r="I354" t="s">
        <v>132</v>
      </c>
      <c r="J354" t="s">
        <v>56</v>
      </c>
      <c r="K354" t="s">
        <v>57</v>
      </c>
      <c r="M354" s="11">
        <v>107.55000000000001</v>
      </c>
      <c r="N354" s="11">
        <v>1.8031356291305649</v>
      </c>
      <c r="P354" s="11">
        <v>107.55000000000001</v>
      </c>
      <c r="Q354" s="11">
        <v>1.8031356291305649</v>
      </c>
      <c r="R354" s="11">
        <f t="array" ref="R354">INDEX(Reformat[School-age FT],MATCH(1,(Reformat[Zone]=B354)*(Reformat[Provider Type]=E354)*(Reformat[Provider Rating]=I354),0))</f>
        <v>26.64</v>
      </c>
      <c r="S354" s="11">
        <f t="shared" si="5"/>
        <v>133.19999999999999</v>
      </c>
    </row>
    <row r="355" spans="1:19" x14ac:dyDescent="0.25">
      <c r="A355" t="s">
        <v>51</v>
      </c>
      <c r="B355" t="s">
        <v>72</v>
      </c>
      <c r="D355" t="s">
        <v>53</v>
      </c>
      <c r="E355" t="s">
        <v>113</v>
      </c>
      <c r="F355" t="s">
        <v>61</v>
      </c>
      <c r="G355" t="s">
        <v>129</v>
      </c>
      <c r="H355" t="s">
        <v>63</v>
      </c>
      <c r="I355" t="s">
        <v>132</v>
      </c>
      <c r="J355" t="s">
        <v>58</v>
      </c>
      <c r="K355" t="s">
        <v>57</v>
      </c>
      <c r="M355" s="11">
        <v>78.849999999999994</v>
      </c>
      <c r="N355" s="11">
        <v>1.3219641502272899</v>
      </c>
      <c r="P355" s="11">
        <v>78.849999999999994</v>
      </c>
      <c r="Q355" s="11">
        <v>1.3219641502272899</v>
      </c>
      <c r="R355" s="11">
        <f t="array" ref="R355">INDEX(Reformat[School-age PT],MATCH(1,(Reformat[Zone]=B355)*(Reformat[Provider Type]=E355)*(Reformat[Provider Rating]=I355),0))</f>
        <v>20.16</v>
      </c>
      <c r="S355" s="11">
        <f t="shared" si="5"/>
        <v>100.8</v>
      </c>
    </row>
    <row r="356" spans="1:19" x14ac:dyDescent="0.25">
      <c r="A356" t="s">
        <v>51</v>
      </c>
      <c r="B356" t="s">
        <v>72</v>
      </c>
      <c r="D356" t="s">
        <v>53</v>
      </c>
      <c r="E356" t="s">
        <v>113</v>
      </c>
      <c r="F356" t="s">
        <v>54</v>
      </c>
      <c r="G356" t="s">
        <v>122</v>
      </c>
      <c r="H356" t="s">
        <v>64</v>
      </c>
      <c r="I356" t="s">
        <v>133</v>
      </c>
      <c r="J356" t="s">
        <v>56</v>
      </c>
      <c r="K356" t="s">
        <v>57</v>
      </c>
      <c r="M356" s="11">
        <v>147.75</v>
      </c>
      <c r="N356" s="11">
        <v>2.4771110107302738</v>
      </c>
      <c r="P356" s="11">
        <v>147.75</v>
      </c>
      <c r="Q356" s="11">
        <v>2.4771110107302738</v>
      </c>
      <c r="R356" s="11">
        <f t="array" ref="R356">INDEX(Reformat[Infant FT],MATCH(1,(Reformat[Zone]=B356)*(Reformat[Provider Type]=E356)*(Reformat[Provider Rating]=I356),0))</f>
        <v>39.200000000000003</v>
      </c>
      <c r="S356" s="11">
        <f t="shared" si="5"/>
        <v>196</v>
      </c>
    </row>
    <row r="357" spans="1:19" x14ac:dyDescent="0.25">
      <c r="A357" t="s">
        <v>51</v>
      </c>
      <c r="B357" t="s">
        <v>72</v>
      </c>
      <c r="D357" t="s">
        <v>53</v>
      </c>
      <c r="E357" t="s">
        <v>113</v>
      </c>
      <c r="F357" t="s">
        <v>54</v>
      </c>
      <c r="G357" t="s">
        <v>123</v>
      </c>
      <c r="H357" t="s">
        <v>64</v>
      </c>
      <c r="I357" t="s">
        <v>133</v>
      </c>
      <c r="J357" t="s">
        <v>58</v>
      </c>
      <c r="K357" t="s">
        <v>57</v>
      </c>
      <c r="M357" s="11">
        <v>130.35</v>
      </c>
      <c r="N357" s="11">
        <v>2.1853903231721907</v>
      </c>
      <c r="P357" s="11">
        <v>130.35</v>
      </c>
      <c r="Q357" s="11">
        <v>2.1853903231721907</v>
      </c>
      <c r="R357" s="11">
        <f t="array" ref="R357">INDEX(Reformat[Infant PT],MATCH(1,(Reformat[Zone]=B357)*(Reformat[Provider Type]=E357)*(Reformat[Provider Rating]=I357),0))</f>
        <v>35.200000000000003</v>
      </c>
      <c r="S357" s="11">
        <f t="shared" si="5"/>
        <v>176</v>
      </c>
    </row>
    <row r="358" spans="1:19" x14ac:dyDescent="0.25">
      <c r="A358" t="s">
        <v>51</v>
      </c>
      <c r="B358" t="s">
        <v>72</v>
      </c>
      <c r="D358" t="s">
        <v>53</v>
      </c>
      <c r="E358" t="s">
        <v>113</v>
      </c>
      <c r="F358" t="s">
        <v>59</v>
      </c>
      <c r="G358" t="s">
        <v>124</v>
      </c>
      <c r="H358" t="s">
        <v>64</v>
      </c>
      <c r="I358" t="s">
        <v>133</v>
      </c>
      <c r="J358" t="s">
        <v>56</v>
      </c>
      <c r="K358" t="s">
        <v>57</v>
      </c>
      <c r="M358" s="11">
        <v>136.05000000000001</v>
      </c>
      <c r="N358" s="11">
        <v>2.2809539966825976</v>
      </c>
      <c r="P358" s="11">
        <v>136.05000000000001</v>
      </c>
      <c r="Q358" s="11">
        <v>2.2809539966825976</v>
      </c>
      <c r="R358" s="11">
        <f t="array" ref="R358">INDEX(Reformat[Toddler FT],MATCH(1,(Reformat[Zone]=B358)*(Reformat[Provider Type]=E358)*(Reformat[Provider Rating]=I358),0))</f>
        <v>34.799999999999997</v>
      </c>
      <c r="S358" s="11">
        <f t="shared" si="5"/>
        <v>174</v>
      </c>
    </row>
    <row r="359" spans="1:19" x14ac:dyDescent="0.25">
      <c r="A359" t="s">
        <v>51</v>
      </c>
      <c r="B359" t="s">
        <v>72</v>
      </c>
      <c r="D359" t="s">
        <v>53</v>
      </c>
      <c r="E359" t="s">
        <v>113</v>
      </c>
      <c r="F359" t="s">
        <v>59</v>
      </c>
      <c r="G359" t="s">
        <v>125</v>
      </c>
      <c r="H359" t="s">
        <v>64</v>
      </c>
      <c r="I359" t="s">
        <v>133</v>
      </c>
      <c r="J359" t="s">
        <v>58</v>
      </c>
      <c r="K359" t="s">
        <v>57</v>
      </c>
      <c r="M359" s="11">
        <v>119.5</v>
      </c>
      <c r="N359" s="11">
        <v>2.003484032367294</v>
      </c>
      <c r="P359" s="11">
        <v>119.5</v>
      </c>
      <c r="Q359" s="11">
        <v>2.003484032367294</v>
      </c>
      <c r="R359" s="11">
        <f t="array" ref="R359">INDEX(Reformat[Toddler PT],MATCH(1,(Reformat[Zone]=B359)*(Reformat[Provider Type]=E359)*(Reformat[Provider Rating]=I359),0))</f>
        <v>31</v>
      </c>
      <c r="S359" s="11">
        <f t="shared" si="5"/>
        <v>155</v>
      </c>
    </row>
    <row r="360" spans="1:19" x14ac:dyDescent="0.25">
      <c r="A360" t="s">
        <v>51</v>
      </c>
      <c r="B360" t="s">
        <v>72</v>
      </c>
      <c r="D360" t="s">
        <v>53</v>
      </c>
      <c r="E360" t="s">
        <v>113</v>
      </c>
      <c r="F360" t="s">
        <v>60</v>
      </c>
      <c r="G360" t="s">
        <v>126</v>
      </c>
      <c r="H360" t="s">
        <v>64</v>
      </c>
      <c r="I360" t="s">
        <v>133</v>
      </c>
      <c r="J360" t="s">
        <v>56</v>
      </c>
      <c r="K360" t="s">
        <v>57</v>
      </c>
      <c r="M360" s="11">
        <v>126.30000000000001</v>
      </c>
      <c r="N360" s="11">
        <v>2.1174898183095339</v>
      </c>
      <c r="P360" s="11">
        <v>126.30000000000001</v>
      </c>
      <c r="Q360" s="11">
        <v>2.1174898183095339</v>
      </c>
      <c r="R360" s="11">
        <f t="array" ref="R360">INDEX(Reformat[Preschool FT],MATCH(1,(Reformat[Zone]=B360)*(Reformat[Provider Type]=E360)*(Reformat[Provider Rating]=I360),0))</f>
        <v>31.2</v>
      </c>
      <c r="S360" s="11">
        <f t="shared" si="5"/>
        <v>156</v>
      </c>
    </row>
    <row r="361" spans="1:19" x14ac:dyDescent="0.25">
      <c r="A361" t="s">
        <v>51</v>
      </c>
      <c r="B361" t="s">
        <v>72</v>
      </c>
      <c r="D361" t="s">
        <v>53</v>
      </c>
      <c r="E361" t="s">
        <v>113</v>
      </c>
      <c r="F361" t="s">
        <v>60</v>
      </c>
      <c r="G361" t="s">
        <v>127</v>
      </c>
      <c r="H361" t="s">
        <v>64</v>
      </c>
      <c r="I361" t="s">
        <v>133</v>
      </c>
      <c r="J361" t="s">
        <v>58</v>
      </c>
      <c r="K361" t="s">
        <v>57</v>
      </c>
      <c r="M361" s="11">
        <v>96.15</v>
      </c>
      <c r="N361" s="11">
        <v>1.6120082821097519</v>
      </c>
      <c r="P361" s="11">
        <v>96.15</v>
      </c>
      <c r="Q361" s="11">
        <v>1.6120082821097519</v>
      </c>
      <c r="R361" s="11">
        <f t="array" ref="R361">INDEX(Reformat[Preschool PT],MATCH(1,(Reformat[Zone]=B361)*(Reformat[Provider Type]=E361)*(Reformat[Provider Rating]=I361),0))</f>
        <v>24.4</v>
      </c>
      <c r="S361" s="11">
        <f t="shared" si="5"/>
        <v>122</v>
      </c>
    </row>
    <row r="362" spans="1:19" x14ac:dyDescent="0.25">
      <c r="A362" t="s">
        <v>51</v>
      </c>
      <c r="B362" t="s">
        <v>72</v>
      </c>
      <c r="D362" t="s">
        <v>53</v>
      </c>
      <c r="E362" t="s">
        <v>113</v>
      </c>
      <c r="F362" t="s">
        <v>61</v>
      </c>
      <c r="G362" t="s">
        <v>128</v>
      </c>
      <c r="H362" t="s">
        <v>64</v>
      </c>
      <c r="I362" t="s">
        <v>133</v>
      </c>
      <c r="J362" t="s">
        <v>56</v>
      </c>
      <c r="K362" t="s">
        <v>57</v>
      </c>
      <c r="M362" s="11">
        <v>119.45</v>
      </c>
      <c r="N362" s="11">
        <v>2.0026457545294836</v>
      </c>
      <c r="P362" s="11">
        <v>119.45</v>
      </c>
      <c r="Q362" s="11">
        <v>2.0026457545294836</v>
      </c>
      <c r="R362" s="11">
        <f t="array" ref="R362">INDEX(Reformat[School-age FT],MATCH(1,(Reformat[Zone]=B362)*(Reformat[Provider Type]=E362)*(Reformat[Provider Rating]=I362),0))</f>
        <v>29.6</v>
      </c>
      <c r="S362" s="11">
        <f t="shared" si="5"/>
        <v>148</v>
      </c>
    </row>
    <row r="363" spans="1:19" x14ac:dyDescent="0.25">
      <c r="A363" t="s">
        <v>51</v>
      </c>
      <c r="B363" t="s">
        <v>72</v>
      </c>
      <c r="D363" t="s">
        <v>53</v>
      </c>
      <c r="E363" t="s">
        <v>113</v>
      </c>
      <c r="F363" t="s">
        <v>61</v>
      </c>
      <c r="G363" t="s">
        <v>129</v>
      </c>
      <c r="H363" t="s">
        <v>64</v>
      </c>
      <c r="I363" t="s">
        <v>133</v>
      </c>
      <c r="J363" t="s">
        <v>58</v>
      </c>
      <c r="K363" t="s">
        <v>57</v>
      </c>
      <c r="M363" s="11">
        <v>87.6</v>
      </c>
      <c r="N363" s="11">
        <v>1.4686627718441418</v>
      </c>
      <c r="P363" s="11">
        <v>87.6</v>
      </c>
      <c r="Q363" s="11">
        <v>1.4686627718441418</v>
      </c>
      <c r="R363" s="11">
        <f t="array" ref="R363">INDEX(Reformat[School-age PT],MATCH(1,(Reformat[Zone]=B363)*(Reformat[Provider Type]=E363)*(Reformat[Provider Rating]=I363),0))</f>
        <v>22.4</v>
      </c>
      <c r="S363" s="11">
        <f t="shared" si="5"/>
        <v>112</v>
      </c>
    </row>
    <row r="364" spans="1:19" x14ac:dyDescent="0.25">
      <c r="A364" t="s">
        <v>51</v>
      </c>
      <c r="B364" t="s">
        <v>72</v>
      </c>
      <c r="D364" t="s">
        <v>53</v>
      </c>
      <c r="E364" t="s">
        <v>113</v>
      </c>
      <c r="F364" t="s">
        <v>60</v>
      </c>
      <c r="G364" t="s">
        <v>126</v>
      </c>
      <c r="H364" t="s">
        <v>65</v>
      </c>
      <c r="I364" t="s">
        <v>134</v>
      </c>
      <c r="J364" t="s">
        <v>56</v>
      </c>
      <c r="K364" t="s">
        <v>57</v>
      </c>
      <c r="M364" s="11">
        <v>94.7</v>
      </c>
      <c r="N364" s="11">
        <v>1.587698224813245</v>
      </c>
      <c r="P364" s="11">
        <v>94.7</v>
      </c>
      <c r="Q364" s="11">
        <v>1.587698224813245</v>
      </c>
      <c r="R364" s="11">
        <f t="array" ref="R364">INDEX(Reformat[Preschool FT],MATCH(1,(Reformat[Zone]=B364)*(Reformat[Provider Type]=E364)*(Reformat[Provider Rating]=I364),0))</f>
        <v>27.51</v>
      </c>
      <c r="S364" s="11">
        <f t="shared" si="5"/>
        <v>137.55000000000001</v>
      </c>
    </row>
    <row r="365" spans="1:19" x14ac:dyDescent="0.25">
      <c r="A365" t="s">
        <v>51</v>
      </c>
      <c r="B365" t="s">
        <v>72</v>
      </c>
      <c r="D365" t="s">
        <v>53</v>
      </c>
      <c r="E365" t="s">
        <v>113</v>
      </c>
      <c r="F365" t="s">
        <v>60</v>
      </c>
      <c r="G365" t="s">
        <v>127</v>
      </c>
      <c r="H365" t="s">
        <v>65</v>
      </c>
      <c r="I365" t="s">
        <v>134</v>
      </c>
      <c r="J365" t="s">
        <v>58</v>
      </c>
      <c r="K365" t="s">
        <v>57</v>
      </c>
      <c r="M365" s="11">
        <v>74.7</v>
      </c>
      <c r="N365" s="11">
        <v>1.2523870896890117</v>
      </c>
      <c r="P365" s="11">
        <v>74.7</v>
      </c>
      <c r="Q365" s="11">
        <v>1.2523870896890117</v>
      </c>
      <c r="R365" s="11">
        <f t="array" ref="R365">INDEX(Reformat[Preschool PT],MATCH(1,(Reformat[Zone]=B365)*(Reformat[Provider Type]=E365)*(Reformat[Provider Rating]=I365),0))</f>
        <v>21</v>
      </c>
      <c r="S365" s="11">
        <f t="shared" si="5"/>
        <v>105</v>
      </c>
    </row>
    <row r="366" spans="1:19" x14ac:dyDescent="0.25">
      <c r="A366" t="s">
        <v>51</v>
      </c>
      <c r="B366" t="s">
        <v>72</v>
      </c>
      <c r="D366" t="s">
        <v>66</v>
      </c>
      <c r="E366" t="s">
        <v>114</v>
      </c>
      <c r="F366" t="s">
        <v>54</v>
      </c>
      <c r="G366" t="s">
        <v>122</v>
      </c>
      <c r="H366" t="s">
        <v>55</v>
      </c>
      <c r="I366" t="s">
        <v>130</v>
      </c>
      <c r="J366" t="s">
        <v>56</v>
      </c>
      <c r="K366" t="s">
        <v>57</v>
      </c>
      <c r="M366" s="11">
        <v>93.2</v>
      </c>
      <c r="N366" s="11">
        <v>1.5625498896789274</v>
      </c>
      <c r="P366" s="11">
        <v>93.2</v>
      </c>
      <c r="Q366" s="11">
        <v>1.5625498896789274</v>
      </c>
      <c r="R366" s="11">
        <f t="array" ref="R366">INDEX(Reformat[Infant FT],MATCH(1,(Reformat[Zone]=B366)*(Reformat[Provider Type]=E366)*(Reformat[Provider Rating]=I366),0))</f>
        <v>28.6</v>
      </c>
      <c r="S366" s="11">
        <f t="shared" si="5"/>
        <v>143</v>
      </c>
    </row>
    <row r="367" spans="1:19" x14ac:dyDescent="0.25">
      <c r="A367" t="s">
        <v>51</v>
      </c>
      <c r="B367" t="s">
        <v>72</v>
      </c>
      <c r="D367" t="s">
        <v>66</v>
      </c>
      <c r="E367" t="s">
        <v>114</v>
      </c>
      <c r="F367" t="s">
        <v>54</v>
      </c>
      <c r="G367" t="s">
        <v>123</v>
      </c>
      <c r="H367" t="s">
        <v>55</v>
      </c>
      <c r="I367" t="s">
        <v>130</v>
      </c>
      <c r="J367" t="s">
        <v>58</v>
      </c>
      <c r="K367" t="s">
        <v>57</v>
      </c>
      <c r="M367" s="11">
        <v>82</v>
      </c>
      <c r="N367" s="11">
        <v>1.3747756540093568</v>
      </c>
      <c r="P367" s="11">
        <v>82</v>
      </c>
      <c r="Q367" s="11">
        <v>1.3747756540093568</v>
      </c>
      <c r="R367" s="11">
        <f t="array" ref="R367">INDEX(Reformat[Infant PT],MATCH(1,(Reformat[Zone]=B367)*(Reformat[Provider Type]=E367)*(Reformat[Provider Rating]=I367),0))</f>
        <v>25.6</v>
      </c>
      <c r="S367" s="11">
        <f t="shared" si="5"/>
        <v>128</v>
      </c>
    </row>
    <row r="368" spans="1:19" x14ac:dyDescent="0.25">
      <c r="A368" t="s">
        <v>51</v>
      </c>
      <c r="B368" t="s">
        <v>72</v>
      </c>
      <c r="D368" t="s">
        <v>66</v>
      </c>
      <c r="E368" t="s">
        <v>114</v>
      </c>
      <c r="F368" t="s">
        <v>59</v>
      </c>
      <c r="G368" t="s">
        <v>124</v>
      </c>
      <c r="H368" t="s">
        <v>55</v>
      </c>
      <c r="I368" t="s">
        <v>130</v>
      </c>
      <c r="J368" t="s">
        <v>56</v>
      </c>
      <c r="K368" t="s">
        <v>57</v>
      </c>
      <c r="M368" s="11">
        <v>87.8</v>
      </c>
      <c r="N368" s="11">
        <v>1.4720158831953842</v>
      </c>
      <c r="P368" s="11">
        <v>87.8</v>
      </c>
      <c r="Q368" s="11">
        <v>1.4720158831953842</v>
      </c>
      <c r="R368" s="11">
        <f t="array" ref="R368">INDEX(Reformat[Toddler FT],MATCH(1,(Reformat[Zone]=B368)*(Reformat[Provider Type]=E368)*(Reformat[Provider Rating]=I368),0))</f>
        <v>26.2</v>
      </c>
      <c r="S368" s="11">
        <f t="shared" si="5"/>
        <v>131</v>
      </c>
    </row>
    <row r="369" spans="1:19" x14ac:dyDescent="0.25">
      <c r="A369" t="s">
        <v>51</v>
      </c>
      <c r="B369" t="s">
        <v>72</v>
      </c>
      <c r="D369" t="s">
        <v>66</v>
      </c>
      <c r="E369" t="s">
        <v>114</v>
      </c>
      <c r="F369" t="s">
        <v>59</v>
      </c>
      <c r="G369" t="s">
        <v>125</v>
      </c>
      <c r="H369" t="s">
        <v>55</v>
      </c>
      <c r="I369" t="s">
        <v>130</v>
      </c>
      <c r="J369" t="s">
        <v>58</v>
      </c>
      <c r="K369" t="s">
        <v>57</v>
      </c>
      <c r="M369" s="11">
        <v>76.55</v>
      </c>
      <c r="N369" s="11">
        <v>1.2834033696880032</v>
      </c>
      <c r="P369" s="11">
        <v>76.55</v>
      </c>
      <c r="Q369" s="11">
        <v>1.2834033696880032</v>
      </c>
      <c r="R369" s="11">
        <f t="array" ref="R369">INDEX(Reformat[Toddler PT],MATCH(1,(Reformat[Zone]=B369)*(Reformat[Provider Type]=E369)*(Reformat[Provider Rating]=I369),0))</f>
        <v>23.2</v>
      </c>
      <c r="S369" s="11">
        <f t="shared" si="5"/>
        <v>116</v>
      </c>
    </row>
    <row r="370" spans="1:19" x14ac:dyDescent="0.25">
      <c r="A370" t="s">
        <v>51</v>
      </c>
      <c r="B370" t="s">
        <v>72</v>
      </c>
      <c r="D370" t="s">
        <v>66</v>
      </c>
      <c r="E370" t="s">
        <v>114</v>
      </c>
      <c r="F370" t="s">
        <v>60</v>
      </c>
      <c r="G370" t="s">
        <v>126</v>
      </c>
      <c r="H370" t="s">
        <v>55</v>
      </c>
      <c r="I370" t="s">
        <v>130</v>
      </c>
      <c r="J370" t="s">
        <v>56</v>
      </c>
      <c r="K370" t="s">
        <v>57</v>
      </c>
      <c r="M370" s="11">
        <v>82.4</v>
      </c>
      <c r="N370" s="11">
        <v>1.3814818767118415</v>
      </c>
      <c r="P370" s="11">
        <v>82.4</v>
      </c>
      <c r="Q370" s="11">
        <v>1.3814818767118415</v>
      </c>
      <c r="R370" s="11">
        <f t="array" ref="R370">INDEX(Reformat[Preschool FT],MATCH(1,(Reformat[Zone]=B370)*(Reformat[Provider Type]=E370)*(Reformat[Provider Rating]=I370),0))</f>
        <v>24.2</v>
      </c>
      <c r="S370" s="11">
        <f t="shared" si="5"/>
        <v>121</v>
      </c>
    </row>
    <row r="371" spans="1:19" x14ac:dyDescent="0.25">
      <c r="A371" t="s">
        <v>51</v>
      </c>
      <c r="B371" t="s">
        <v>72</v>
      </c>
      <c r="D371" t="s">
        <v>66</v>
      </c>
      <c r="E371" t="s">
        <v>114</v>
      </c>
      <c r="F371" t="s">
        <v>60</v>
      </c>
      <c r="G371" t="s">
        <v>127</v>
      </c>
      <c r="H371" t="s">
        <v>55</v>
      </c>
      <c r="I371" t="s">
        <v>130</v>
      </c>
      <c r="J371" t="s">
        <v>58</v>
      </c>
      <c r="K371" t="s">
        <v>57</v>
      </c>
      <c r="M371" s="11">
        <v>67.099999999999994</v>
      </c>
      <c r="N371" s="11">
        <v>1.1249688583418027</v>
      </c>
      <c r="P371" s="11">
        <v>67.099999999999994</v>
      </c>
      <c r="Q371" s="11">
        <v>1.1249688583418027</v>
      </c>
      <c r="R371" s="11">
        <f t="array" ref="R371">INDEX(Reformat[Preschool PT],MATCH(1,(Reformat[Zone]=B371)*(Reformat[Provider Type]=E371)*(Reformat[Provider Rating]=I371),0))</f>
        <v>19.600000000000001</v>
      </c>
      <c r="S371" s="11">
        <f t="shared" si="5"/>
        <v>98</v>
      </c>
    </row>
    <row r="372" spans="1:19" x14ac:dyDescent="0.25">
      <c r="A372" t="s">
        <v>51</v>
      </c>
      <c r="B372" t="s">
        <v>72</v>
      </c>
      <c r="D372" t="s">
        <v>66</v>
      </c>
      <c r="E372" t="s">
        <v>114</v>
      </c>
      <c r="F372" t="s">
        <v>61</v>
      </c>
      <c r="G372" t="s">
        <v>128</v>
      </c>
      <c r="H372" t="s">
        <v>55</v>
      </c>
      <c r="I372" t="s">
        <v>130</v>
      </c>
      <c r="J372" t="s">
        <v>56</v>
      </c>
      <c r="K372" t="s">
        <v>57</v>
      </c>
      <c r="M372" s="11">
        <v>72.649999999999991</v>
      </c>
      <c r="N372" s="11">
        <v>1.2180176983387774</v>
      </c>
      <c r="P372" s="11">
        <v>72.649999999999991</v>
      </c>
      <c r="Q372" s="11">
        <v>1.2180176983387774</v>
      </c>
      <c r="R372" s="11">
        <f t="array" ref="R372">INDEX(Reformat[School-age FT],MATCH(1,(Reformat[Zone]=B372)*(Reformat[Provider Type]=E372)*(Reformat[Provider Rating]=I372),0))</f>
        <v>21.4</v>
      </c>
      <c r="S372" s="11">
        <f t="shared" si="5"/>
        <v>107</v>
      </c>
    </row>
    <row r="373" spans="1:19" x14ac:dyDescent="0.25">
      <c r="A373" t="s">
        <v>51</v>
      </c>
      <c r="B373" t="s">
        <v>72</v>
      </c>
      <c r="D373" t="s">
        <v>66</v>
      </c>
      <c r="E373" t="s">
        <v>114</v>
      </c>
      <c r="F373" t="s">
        <v>61</v>
      </c>
      <c r="G373" t="s">
        <v>129</v>
      </c>
      <c r="H373" t="s">
        <v>55</v>
      </c>
      <c r="I373" t="s">
        <v>130</v>
      </c>
      <c r="J373" t="s">
        <v>58</v>
      </c>
      <c r="K373" t="s">
        <v>57</v>
      </c>
      <c r="M373" s="11">
        <v>58.6</v>
      </c>
      <c r="N373" s="11">
        <v>0.98246162591400377</v>
      </c>
      <c r="P373" s="11">
        <v>58.6</v>
      </c>
      <c r="Q373" s="11">
        <v>0.98246162591400377</v>
      </c>
      <c r="R373" s="11">
        <f t="array" ref="R373">INDEX(Reformat[School-age PT],MATCH(1,(Reformat[Zone]=B373)*(Reformat[Provider Type]=E373)*(Reformat[Provider Rating]=I373),0))</f>
        <v>18</v>
      </c>
      <c r="S373" s="11">
        <f t="shared" si="5"/>
        <v>90</v>
      </c>
    </row>
    <row r="374" spans="1:19" x14ac:dyDescent="0.25">
      <c r="A374" t="s">
        <v>51</v>
      </c>
      <c r="B374" t="s">
        <v>72</v>
      </c>
      <c r="D374" t="s">
        <v>66</v>
      </c>
      <c r="E374" t="s">
        <v>114</v>
      </c>
      <c r="F374" t="s">
        <v>54</v>
      </c>
      <c r="G374" t="s">
        <v>122</v>
      </c>
      <c r="H374" t="s">
        <v>62</v>
      </c>
      <c r="I374" t="s">
        <v>131</v>
      </c>
      <c r="J374" t="s">
        <v>56</v>
      </c>
      <c r="K374" t="s">
        <v>57</v>
      </c>
      <c r="M374" s="11">
        <v>105.25</v>
      </c>
      <c r="N374" s="11">
        <v>1.764574848591278</v>
      </c>
      <c r="P374" s="11">
        <v>105.25</v>
      </c>
      <c r="Q374" s="11">
        <v>1.764574848591278</v>
      </c>
      <c r="R374" s="11">
        <f t="array" ref="R374">INDEX(Reformat[Infant FT],MATCH(1,(Reformat[Zone]=B374)*(Reformat[Provider Type]=E374)*(Reformat[Provider Rating]=I374),0))</f>
        <v>30.03</v>
      </c>
      <c r="S374" s="11">
        <f t="shared" si="5"/>
        <v>150.15</v>
      </c>
    </row>
    <row r="375" spans="1:19" x14ac:dyDescent="0.25">
      <c r="A375" t="s">
        <v>51</v>
      </c>
      <c r="B375" t="s">
        <v>72</v>
      </c>
      <c r="D375" t="s">
        <v>66</v>
      </c>
      <c r="E375" t="s">
        <v>114</v>
      </c>
      <c r="F375" t="s">
        <v>54</v>
      </c>
      <c r="G375" t="s">
        <v>123</v>
      </c>
      <c r="H375" t="s">
        <v>62</v>
      </c>
      <c r="I375" t="s">
        <v>131</v>
      </c>
      <c r="J375" t="s">
        <v>58</v>
      </c>
      <c r="K375" t="s">
        <v>57</v>
      </c>
      <c r="M375" s="11">
        <v>94.5</v>
      </c>
      <c r="N375" s="11">
        <v>1.5843451134620026</v>
      </c>
      <c r="P375" s="11">
        <v>94.5</v>
      </c>
      <c r="Q375" s="11">
        <v>1.5843451134620026</v>
      </c>
      <c r="R375" s="11">
        <f t="array" ref="R375">INDEX(Reformat[Infant PT],MATCH(1,(Reformat[Zone]=B375)*(Reformat[Provider Type]=E375)*(Reformat[Provider Rating]=I375),0))</f>
        <v>26.88</v>
      </c>
      <c r="S375" s="11">
        <f t="shared" si="5"/>
        <v>134.4</v>
      </c>
    </row>
    <row r="376" spans="1:19" x14ac:dyDescent="0.25">
      <c r="A376" t="s">
        <v>51</v>
      </c>
      <c r="B376" t="s">
        <v>72</v>
      </c>
      <c r="D376" t="s">
        <v>66</v>
      </c>
      <c r="E376" t="s">
        <v>114</v>
      </c>
      <c r="F376" t="s">
        <v>59</v>
      </c>
      <c r="G376" t="s">
        <v>124</v>
      </c>
      <c r="H376" t="s">
        <v>62</v>
      </c>
      <c r="I376" t="s">
        <v>131</v>
      </c>
      <c r="J376" t="s">
        <v>56</v>
      </c>
      <c r="K376" t="s">
        <v>57</v>
      </c>
      <c r="M376" s="11">
        <v>100.1</v>
      </c>
      <c r="N376" s="11">
        <v>1.6782322312967879</v>
      </c>
      <c r="P376" s="11">
        <v>100.1</v>
      </c>
      <c r="Q376" s="11">
        <v>1.6782322312967879</v>
      </c>
      <c r="R376" s="11">
        <f t="array" ref="R376">INDEX(Reformat[Toddler FT],MATCH(1,(Reformat[Zone]=B376)*(Reformat[Provider Type]=E376)*(Reformat[Provider Rating]=I376),0))</f>
        <v>27.51</v>
      </c>
      <c r="S376" s="11">
        <f t="shared" si="5"/>
        <v>137.55000000000001</v>
      </c>
    </row>
    <row r="377" spans="1:19" x14ac:dyDescent="0.25">
      <c r="A377" t="s">
        <v>51</v>
      </c>
      <c r="B377" t="s">
        <v>72</v>
      </c>
      <c r="D377" t="s">
        <v>66</v>
      </c>
      <c r="E377" t="s">
        <v>114</v>
      </c>
      <c r="F377" t="s">
        <v>59</v>
      </c>
      <c r="G377" t="s">
        <v>125</v>
      </c>
      <c r="H377" t="s">
        <v>62</v>
      </c>
      <c r="I377" t="s">
        <v>131</v>
      </c>
      <c r="J377" t="s">
        <v>58</v>
      </c>
      <c r="K377" t="s">
        <v>57</v>
      </c>
      <c r="M377" s="11">
        <v>89.25</v>
      </c>
      <c r="N377" s="11">
        <v>1.4963259404918914</v>
      </c>
      <c r="P377" s="11">
        <v>89.25</v>
      </c>
      <c r="Q377" s="11">
        <v>1.4963259404918914</v>
      </c>
      <c r="R377" s="11">
        <f t="array" ref="R377">INDEX(Reformat[Toddler PT],MATCH(1,(Reformat[Zone]=B377)*(Reformat[Provider Type]=E377)*(Reformat[Provider Rating]=I377),0))</f>
        <v>24.36</v>
      </c>
      <c r="S377" s="11">
        <f t="shared" si="5"/>
        <v>121.8</v>
      </c>
    </row>
    <row r="378" spans="1:19" x14ac:dyDescent="0.25">
      <c r="A378" t="s">
        <v>51</v>
      </c>
      <c r="B378" t="s">
        <v>72</v>
      </c>
      <c r="D378" t="s">
        <v>66</v>
      </c>
      <c r="E378" t="s">
        <v>114</v>
      </c>
      <c r="F378" t="s">
        <v>60</v>
      </c>
      <c r="G378" t="s">
        <v>126</v>
      </c>
      <c r="H378" t="s">
        <v>62</v>
      </c>
      <c r="I378" t="s">
        <v>131</v>
      </c>
      <c r="J378" t="s">
        <v>56</v>
      </c>
      <c r="K378" t="s">
        <v>57</v>
      </c>
      <c r="M378" s="11">
        <v>94.9</v>
      </c>
      <c r="N378" s="11">
        <v>1.5910513361644874</v>
      </c>
      <c r="P378" s="11">
        <v>94.9</v>
      </c>
      <c r="Q378" s="11">
        <v>1.5910513361644874</v>
      </c>
      <c r="R378" s="11">
        <f t="array" ref="R378">INDEX(Reformat[Preschool FT],MATCH(1,(Reformat[Zone]=B378)*(Reformat[Provider Type]=E378)*(Reformat[Provider Rating]=I378),0))</f>
        <v>25.41</v>
      </c>
      <c r="S378" s="11">
        <f t="shared" si="5"/>
        <v>127.05</v>
      </c>
    </row>
    <row r="379" spans="1:19" x14ac:dyDescent="0.25">
      <c r="A379" t="s">
        <v>51</v>
      </c>
      <c r="B379" t="s">
        <v>72</v>
      </c>
      <c r="D379" t="s">
        <v>66</v>
      </c>
      <c r="E379" t="s">
        <v>114</v>
      </c>
      <c r="F379" t="s">
        <v>60</v>
      </c>
      <c r="G379" t="s">
        <v>127</v>
      </c>
      <c r="H379" t="s">
        <v>62</v>
      </c>
      <c r="I379" t="s">
        <v>131</v>
      </c>
      <c r="J379" t="s">
        <v>58</v>
      </c>
      <c r="K379" t="s">
        <v>57</v>
      </c>
      <c r="M379" s="11">
        <v>79.95</v>
      </c>
      <c r="N379" s="11">
        <v>1.3404062626591229</v>
      </c>
      <c r="P379" s="11">
        <v>79.95</v>
      </c>
      <c r="Q379" s="11">
        <v>1.3404062626591229</v>
      </c>
      <c r="R379" s="11">
        <f t="array" ref="R379">INDEX(Reformat[Preschool PT],MATCH(1,(Reformat[Zone]=B379)*(Reformat[Provider Type]=E379)*(Reformat[Provider Rating]=I379),0))</f>
        <v>20.58</v>
      </c>
      <c r="S379" s="11">
        <f t="shared" si="5"/>
        <v>102.89999999999999</v>
      </c>
    </row>
    <row r="380" spans="1:19" x14ac:dyDescent="0.25">
      <c r="A380" t="s">
        <v>51</v>
      </c>
      <c r="B380" t="s">
        <v>72</v>
      </c>
      <c r="D380" t="s">
        <v>66</v>
      </c>
      <c r="E380" t="s">
        <v>114</v>
      </c>
      <c r="F380" t="s">
        <v>61</v>
      </c>
      <c r="G380" t="s">
        <v>128</v>
      </c>
      <c r="H380" t="s">
        <v>62</v>
      </c>
      <c r="I380" t="s">
        <v>131</v>
      </c>
      <c r="J380" t="s">
        <v>56</v>
      </c>
      <c r="K380" t="s">
        <v>57</v>
      </c>
      <c r="M380" s="11">
        <v>85.45</v>
      </c>
      <c r="N380" s="11">
        <v>1.4326168248182869</v>
      </c>
      <c r="P380" s="11">
        <v>85.45</v>
      </c>
      <c r="Q380" s="11">
        <v>1.4326168248182869</v>
      </c>
      <c r="R380" s="11">
        <f t="array" ref="R380">INDEX(Reformat[School-age FT],MATCH(1,(Reformat[Zone]=B380)*(Reformat[Provider Type]=E380)*(Reformat[Provider Rating]=I380),0))</f>
        <v>22.47</v>
      </c>
      <c r="S380" s="11">
        <f t="shared" si="5"/>
        <v>112.35</v>
      </c>
    </row>
    <row r="381" spans="1:19" x14ac:dyDescent="0.25">
      <c r="A381" t="s">
        <v>51</v>
      </c>
      <c r="B381" t="s">
        <v>72</v>
      </c>
      <c r="D381" t="s">
        <v>66</v>
      </c>
      <c r="E381" t="s">
        <v>114</v>
      </c>
      <c r="F381" t="s">
        <v>61</v>
      </c>
      <c r="G381" t="s">
        <v>129</v>
      </c>
      <c r="H381" t="s">
        <v>62</v>
      </c>
      <c r="I381" t="s">
        <v>131</v>
      </c>
      <c r="J381" t="s">
        <v>58</v>
      </c>
      <c r="K381" t="s">
        <v>57</v>
      </c>
      <c r="M381" s="11">
        <v>71.599999999999994</v>
      </c>
      <c r="N381" s="11">
        <v>1.2004138637447552</v>
      </c>
      <c r="P381" s="11">
        <v>71.599999999999994</v>
      </c>
      <c r="Q381" s="11">
        <v>1.2004138637447552</v>
      </c>
      <c r="R381" s="11">
        <f t="array" ref="R381">INDEX(Reformat[School-age PT],MATCH(1,(Reformat[Zone]=B381)*(Reformat[Provider Type]=E381)*(Reformat[Provider Rating]=I381),0))</f>
        <v>18.899999999999999</v>
      </c>
      <c r="S381" s="11">
        <f t="shared" si="5"/>
        <v>94.5</v>
      </c>
    </row>
    <row r="382" spans="1:19" x14ac:dyDescent="0.25">
      <c r="A382" t="s">
        <v>51</v>
      </c>
      <c r="B382" t="s">
        <v>72</v>
      </c>
      <c r="D382" t="s">
        <v>66</v>
      </c>
      <c r="E382" t="s">
        <v>114</v>
      </c>
      <c r="F382" t="s">
        <v>54</v>
      </c>
      <c r="G382" t="s">
        <v>122</v>
      </c>
      <c r="H382" t="s">
        <v>63</v>
      </c>
      <c r="I382" t="s">
        <v>132</v>
      </c>
      <c r="J382" t="s">
        <v>56</v>
      </c>
      <c r="K382" t="s">
        <v>57</v>
      </c>
      <c r="M382" s="11">
        <v>116.95</v>
      </c>
      <c r="N382" s="11">
        <v>1.9607318626389545</v>
      </c>
      <c r="P382" s="11">
        <v>116.95</v>
      </c>
      <c r="Q382" s="11">
        <v>1.9607318626389545</v>
      </c>
      <c r="R382" s="11">
        <f t="array" ref="R382">INDEX(Reformat[Infant FT],MATCH(1,(Reformat[Zone]=B382)*(Reformat[Provider Type]=E382)*(Reformat[Provider Rating]=I382),0))</f>
        <v>31.32</v>
      </c>
      <c r="S382" s="11">
        <f t="shared" si="5"/>
        <v>156.6</v>
      </c>
    </row>
    <row r="383" spans="1:19" x14ac:dyDescent="0.25">
      <c r="A383" t="s">
        <v>51</v>
      </c>
      <c r="B383" t="s">
        <v>72</v>
      </c>
      <c r="D383" t="s">
        <v>66</v>
      </c>
      <c r="E383" t="s">
        <v>114</v>
      </c>
      <c r="F383" t="s">
        <v>54</v>
      </c>
      <c r="G383" t="s">
        <v>123</v>
      </c>
      <c r="H383" t="s">
        <v>63</v>
      </c>
      <c r="I383" t="s">
        <v>132</v>
      </c>
      <c r="J383" t="s">
        <v>58</v>
      </c>
      <c r="K383" t="s">
        <v>57</v>
      </c>
      <c r="M383" s="11">
        <v>105</v>
      </c>
      <c r="N383" s="11">
        <v>1.760383459402225</v>
      </c>
      <c r="P383" s="11">
        <v>105</v>
      </c>
      <c r="Q383" s="11">
        <v>1.760383459402225</v>
      </c>
      <c r="R383" s="11">
        <f t="array" ref="R383">INDEX(Reformat[Infant PT],MATCH(1,(Reformat[Zone]=B383)*(Reformat[Provider Type]=E383)*(Reformat[Provider Rating]=I383),0))</f>
        <v>28.26</v>
      </c>
      <c r="S383" s="11">
        <f t="shared" si="5"/>
        <v>141.30000000000001</v>
      </c>
    </row>
    <row r="384" spans="1:19" x14ac:dyDescent="0.25">
      <c r="A384" t="s">
        <v>51</v>
      </c>
      <c r="B384" t="s">
        <v>72</v>
      </c>
      <c r="D384" t="s">
        <v>66</v>
      </c>
      <c r="E384" t="s">
        <v>114</v>
      </c>
      <c r="F384" t="s">
        <v>59</v>
      </c>
      <c r="G384" t="s">
        <v>124</v>
      </c>
      <c r="H384" t="s">
        <v>63</v>
      </c>
      <c r="I384" t="s">
        <v>132</v>
      </c>
      <c r="J384" t="s">
        <v>56</v>
      </c>
      <c r="K384" t="s">
        <v>57</v>
      </c>
      <c r="M384" s="11">
        <v>111.19999999999999</v>
      </c>
      <c r="N384" s="11">
        <v>1.8643299112907372</v>
      </c>
      <c r="P384" s="11">
        <v>111.19999999999999</v>
      </c>
      <c r="Q384" s="11">
        <v>1.8643299112907372</v>
      </c>
      <c r="R384" s="11">
        <f t="array" ref="R384">INDEX(Reformat[Toddler FT],MATCH(1,(Reformat[Zone]=B384)*(Reformat[Provider Type]=E384)*(Reformat[Provider Rating]=I384),0))</f>
        <v>28.44</v>
      </c>
      <c r="S384" s="11">
        <f t="shared" si="5"/>
        <v>142.20000000000002</v>
      </c>
    </row>
    <row r="385" spans="1:19" x14ac:dyDescent="0.25">
      <c r="A385" t="s">
        <v>51</v>
      </c>
      <c r="B385" t="s">
        <v>72</v>
      </c>
      <c r="D385" t="s">
        <v>66</v>
      </c>
      <c r="E385" t="s">
        <v>114</v>
      </c>
      <c r="F385" t="s">
        <v>59</v>
      </c>
      <c r="G385" t="s">
        <v>125</v>
      </c>
      <c r="H385" t="s">
        <v>63</v>
      </c>
      <c r="I385" t="s">
        <v>132</v>
      </c>
      <c r="J385" t="s">
        <v>58</v>
      </c>
      <c r="K385" t="s">
        <v>57</v>
      </c>
      <c r="M385" s="11">
        <v>99.149999999999991</v>
      </c>
      <c r="N385" s="11">
        <v>1.6623049523783866</v>
      </c>
      <c r="P385" s="11">
        <v>99.149999999999991</v>
      </c>
      <c r="Q385" s="11">
        <v>1.6623049523783866</v>
      </c>
      <c r="R385" s="11">
        <f t="array" ref="R385">INDEX(Reformat[Toddler PT],MATCH(1,(Reformat[Zone]=B385)*(Reformat[Provider Type]=E385)*(Reformat[Provider Rating]=I385),0))</f>
        <v>25.38</v>
      </c>
      <c r="S385" s="11">
        <f t="shared" si="5"/>
        <v>126.89999999999999</v>
      </c>
    </row>
    <row r="386" spans="1:19" x14ac:dyDescent="0.25">
      <c r="A386" t="s">
        <v>51</v>
      </c>
      <c r="B386" t="s">
        <v>72</v>
      </c>
      <c r="D386" t="s">
        <v>66</v>
      </c>
      <c r="E386" t="s">
        <v>114</v>
      </c>
      <c r="F386" t="s">
        <v>60</v>
      </c>
      <c r="G386" t="s">
        <v>126</v>
      </c>
      <c r="H386" t="s">
        <v>63</v>
      </c>
      <c r="I386" t="s">
        <v>132</v>
      </c>
      <c r="J386" t="s">
        <v>56</v>
      </c>
      <c r="K386" t="s">
        <v>57</v>
      </c>
      <c r="M386" s="11">
        <v>105.39999999999999</v>
      </c>
      <c r="N386" s="11">
        <v>1.7670896821047095</v>
      </c>
      <c r="P386" s="11">
        <v>105.39999999999999</v>
      </c>
      <c r="Q386" s="11">
        <v>1.7670896821047095</v>
      </c>
      <c r="R386" s="11">
        <f t="array" ref="R386">INDEX(Reformat[Preschool FT],MATCH(1,(Reformat[Zone]=B386)*(Reformat[Provider Type]=E386)*(Reformat[Provider Rating]=I386),0))</f>
        <v>26.1</v>
      </c>
      <c r="S386" s="11">
        <f t="shared" si="5"/>
        <v>130.5</v>
      </c>
    </row>
    <row r="387" spans="1:19" x14ac:dyDescent="0.25">
      <c r="A387" t="s">
        <v>51</v>
      </c>
      <c r="B387" t="s">
        <v>72</v>
      </c>
      <c r="D387" t="s">
        <v>66</v>
      </c>
      <c r="E387" t="s">
        <v>114</v>
      </c>
      <c r="F387" t="s">
        <v>60</v>
      </c>
      <c r="G387" t="s">
        <v>127</v>
      </c>
      <c r="H387" t="s">
        <v>63</v>
      </c>
      <c r="I387" t="s">
        <v>132</v>
      </c>
      <c r="J387" t="s">
        <v>58</v>
      </c>
      <c r="K387" t="s">
        <v>57</v>
      </c>
      <c r="M387" s="11">
        <v>88.85</v>
      </c>
      <c r="N387" s="11">
        <v>1.4896197177894066</v>
      </c>
      <c r="P387" s="11">
        <v>88.85</v>
      </c>
      <c r="Q387" s="11">
        <v>1.4896197177894066</v>
      </c>
      <c r="R387" s="11">
        <f t="array" ref="R387">INDEX(Reformat[Preschool PT],MATCH(1,(Reformat[Zone]=B387)*(Reformat[Provider Type]=E387)*(Reformat[Provider Rating]=I387),0))</f>
        <v>21.6</v>
      </c>
      <c r="S387" s="11">
        <f t="shared" ref="S387:S450" si="6">R387*5</f>
        <v>108</v>
      </c>
    </row>
    <row r="388" spans="1:19" x14ac:dyDescent="0.25">
      <c r="A388" t="s">
        <v>51</v>
      </c>
      <c r="B388" t="s">
        <v>72</v>
      </c>
      <c r="D388" t="s">
        <v>66</v>
      </c>
      <c r="E388" t="s">
        <v>114</v>
      </c>
      <c r="F388" t="s">
        <v>61</v>
      </c>
      <c r="G388" t="s">
        <v>128</v>
      </c>
      <c r="H388" t="s">
        <v>63</v>
      </c>
      <c r="I388" t="s">
        <v>132</v>
      </c>
      <c r="J388" t="s">
        <v>56</v>
      </c>
      <c r="K388" t="s">
        <v>57</v>
      </c>
      <c r="M388" s="11">
        <v>94.949999999999989</v>
      </c>
      <c r="N388" s="11">
        <v>1.5918896140022976</v>
      </c>
      <c r="P388" s="11">
        <v>94.949999999999989</v>
      </c>
      <c r="Q388" s="11">
        <v>1.5918896140022976</v>
      </c>
      <c r="R388" s="11">
        <f t="array" ref="R388">INDEX(Reformat[School-age FT],MATCH(1,(Reformat[Zone]=B388)*(Reformat[Provider Type]=E388)*(Reformat[Provider Rating]=I388),0))</f>
        <v>23.4</v>
      </c>
      <c r="S388" s="11">
        <f t="shared" si="6"/>
        <v>117</v>
      </c>
    </row>
    <row r="389" spans="1:19" x14ac:dyDescent="0.25">
      <c r="A389" t="s">
        <v>51</v>
      </c>
      <c r="B389" t="s">
        <v>72</v>
      </c>
      <c r="D389" t="s">
        <v>66</v>
      </c>
      <c r="E389" t="s">
        <v>114</v>
      </c>
      <c r="F389" t="s">
        <v>61</v>
      </c>
      <c r="G389" t="s">
        <v>129</v>
      </c>
      <c r="H389" t="s">
        <v>63</v>
      </c>
      <c r="I389" t="s">
        <v>132</v>
      </c>
      <c r="J389" t="s">
        <v>58</v>
      </c>
      <c r="K389" t="s">
        <v>57</v>
      </c>
      <c r="M389" s="11">
        <v>79.55</v>
      </c>
      <c r="N389" s="11">
        <v>1.3337000399566381</v>
      </c>
      <c r="P389" s="11">
        <v>79.55</v>
      </c>
      <c r="Q389" s="11">
        <v>1.3337000399566381</v>
      </c>
      <c r="R389" s="11">
        <f t="array" ref="R389">INDEX(Reformat[School-age PT],MATCH(1,(Reformat[Zone]=B389)*(Reformat[Provider Type]=E389)*(Reformat[Provider Rating]=I389),0))</f>
        <v>20.16</v>
      </c>
      <c r="S389" s="11">
        <f t="shared" si="6"/>
        <v>100.8</v>
      </c>
    </row>
    <row r="390" spans="1:19" x14ac:dyDescent="0.25">
      <c r="A390" t="s">
        <v>51</v>
      </c>
      <c r="B390" t="s">
        <v>72</v>
      </c>
      <c r="D390" t="s">
        <v>66</v>
      </c>
      <c r="E390" t="s">
        <v>114</v>
      </c>
      <c r="F390" t="s">
        <v>54</v>
      </c>
      <c r="G390" t="s">
        <v>122</v>
      </c>
      <c r="H390" t="s">
        <v>64</v>
      </c>
      <c r="I390" t="s">
        <v>133</v>
      </c>
      <c r="J390" t="s">
        <v>56</v>
      </c>
      <c r="K390" t="s">
        <v>57</v>
      </c>
      <c r="M390" s="11">
        <v>129.9</v>
      </c>
      <c r="N390" s="11">
        <v>2.1778458226318955</v>
      </c>
      <c r="P390" s="11">
        <v>129.9</v>
      </c>
      <c r="Q390" s="11">
        <v>2.1778458226318955</v>
      </c>
      <c r="R390" s="11">
        <f t="array" ref="R390">INDEX(Reformat[Infant FT],MATCH(1,(Reformat[Zone]=B390)*(Reformat[Provider Type]=E390)*(Reformat[Provider Rating]=I390),0))</f>
        <v>34.799999999999997</v>
      </c>
      <c r="S390" s="11">
        <f t="shared" si="6"/>
        <v>174</v>
      </c>
    </row>
    <row r="391" spans="1:19" x14ac:dyDescent="0.25">
      <c r="A391" t="s">
        <v>51</v>
      </c>
      <c r="B391" t="s">
        <v>72</v>
      </c>
      <c r="D391" t="s">
        <v>66</v>
      </c>
      <c r="E391" t="s">
        <v>114</v>
      </c>
      <c r="F391" t="s">
        <v>54</v>
      </c>
      <c r="G391" t="s">
        <v>123</v>
      </c>
      <c r="H391" t="s">
        <v>64</v>
      </c>
      <c r="I391" t="s">
        <v>133</v>
      </c>
      <c r="J391" t="s">
        <v>58</v>
      </c>
      <c r="K391" t="s">
        <v>57</v>
      </c>
      <c r="M391" s="11">
        <v>116.64999999999999</v>
      </c>
      <c r="N391" s="11">
        <v>1.9557021956120908</v>
      </c>
      <c r="P391" s="11">
        <v>116.64999999999999</v>
      </c>
      <c r="Q391" s="11">
        <v>1.9557021956120908</v>
      </c>
      <c r="R391" s="11">
        <f t="array" ref="R391">INDEX(Reformat[Infant PT],MATCH(1,(Reformat[Zone]=B391)*(Reformat[Provider Type]=E391)*(Reformat[Provider Rating]=I391),0))</f>
        <v>31.4</v>
      </c>
      <c r="S391" s="11">
        <f t="shared" si="6"/>
        <v>157</v>
      </c>
    </row>
    <row r="392" spans="1:19" x14ac:dyDescent="0.25">
      <c r="A392" t="s">
        <v>51</v>
      </c>
      <c r="B392" t="s">
        <v>72</v>
      </c>
      <c r="D392" t="s">
        <v>66</v>
      </c>
      <c r="E392" t="s">
        <v>114</v>
      </c>
      <c r="F392" t="s">
        <v>59</v>
      </c>
      <c r="G392" t="s">
        <v>124</v>
      </c>
      <c r="H392" t="s">
        <v>64</v>
      </c>
      <c r="I392" t="s">
        <v>133</v>
      </c>
      <c r="J392" t="s">
        <v>56</v>
      </c>
      <c r="K392" t="s">
        <v>57</v>
      </c>
      <c r="M392" s="11">
        <v>123.55000000000001</v>
      </c>
      <c r="N392" s="11">
        <v>2.0713845372299517</v>
      </c>
      <c r="P392" s="11">
        <v>123.55000000000001</v>
      </c>
      <c r="Q392" s="11">
        <v>2.0713845372299517</v>
      </c>
      <c r="R392" s="11">
        <f t="array" ref="R392">INDEX(Reformat[Toddler FT],MATCH(1,(Reformat[Zone]=B392)*(Reformat[Provider Type]=E392)*(Reformat[Provider Rating]=I392),0))</f>
        <v>31.6</v>
      </c>
      <c r="S392" s="11">
        <f t="shared" si="6"/>
        <v>158</v>
      </c>
    </row>
    <row r="393" spans="1:19" x14ac:dyDescent="0.25">
      <c r="A393" t="s">
        <v>51</v>
      </c>
      <c r="B393" t="s">
        <v>72</v>
      </c>
      <c r="D393" t="s">
        <v>66</v>
      </c>
      <c r="E393" t="s">
        <v>114</v>
      </c>
      <c r="F393" t="s">
        <v>59</v>
      </c>
      <c r="G393" t="s">
        <v>125</v>
      </c>
      <c r="H393" t="s">
        <v>64</v>
      </c>
      <c r="I393" t="s">
        <v>133</v>
      </c>
      <c r="J393" t="s">
        <v>58</v>
      </c>
      <c r="K393" t="s">
        <v>57</v>
      </c>
      <c r="M393" s="11">
        <v>110.15</v>
      </c>
      <c r="N393" s="11">
        <v>1.8467260766967153</v>
      </c>
      <c r="P393" s="11">
        <v>110.15</v>
      </c>
      <c r="Q393" s="11">
        <v>1.8467260766967153</v>
      </c>
      <c r="R393" s="11">
        <f t="array" ref="R393">INDEX(Reformat[Toddler PT],MATCH(1,(Reformat[Zone]=B393)*(Reformat[Provider Type]=E393)*(Reformat[Provider Rating]=I393),0))</f>
        <v>28.2</v>
      </c>
      <c r="S393" s="11">
        <f t="shared" si="6"/>
        <v>141</v>
      </c>
    </row>
    <row r="394" spans="1:19" x14ac:dyDescent="0.25">
      <c r="A394" t="s">
        <v>51</v>
      </c>
      <c r="B394" t="s">
        <v>72</v>
      </c>
      <c r="D394" t="s">
        <v>66</v>
      </c>
      <c r="E394" t="s">
        <v>114</v>
      </c>
      <c r="F394" t="s">
        <v>60</v>
      </c>
      <c r="G394" t="s">
        <v>126</v>
      </c>
      <c r="H394" t="s">
        <v>64</v>
      </c>
      <c r="I394" t="s">
        <v>133</v>
      </c>
      <c r="J394" t="s">
        <v>56</v>
      </c>
      <c r="K394" t="s">
        <v>57</v>
      </c>
      <c r="M394" s="11">
        <v>117.10000000000001</v>
      </c>
      <c r="N394" s="11">
        <v>1.9632466961523865</v>
      </c>
      <c r="P394" s="11">
        <v>117.10000000000001</v>
      </c>
      <c r="Q394" s="11">
        <v>1.9632466961523865</v>
      </c>
      <c r="R394" s="11">
        <f t="array" ref="R394">INDEX(Reformat[Preschool FT],MATCH(1,(Reformat[Zone]=B394)*(Reformat[Provider Type]=E394)*(Reformat[Provider Rating]=I394),0))</f>
        <v>29</v>
      </c>
      <c r="S394" s="11">
        <f t="shared" si="6"/>
        <v>145</v>
      </c>
    </row>
    <row r="395" spans="1:19" x14ac:dyDescent="0.25">
      <c r="A395" t="s">
        <v>51</v>
      </c>
      <c r="B395" t="s">
        <v>72</v>
      </c>
      <c r="D395" t="s">
        <v>66</v>
      </c>
      <c r="E395" t="s">
        <v>114</v>
      </c>
      <c r="F395" t="s">
        <v>60</v>
      </c>
      <c r="G395" t="s">
        <v>127</v>
      </c>
      <c r="H395" t="s">
        <v>64</v>
      </c>
      <c r="I395" t="s">
        <v>133</v>
      </c>
      <c r="J395" t="s">
        <v>58</v>
      </c>
      <c r="K395" t="s">
        <v>57</v>
      </c>
      <c r="M395" s="11">
        <v>98.699999999999989</v>
      </c>
      <c r="N395" s="11">
        <v>1.6547604518380914</v>
      </c>
      <c r="P395" s="11">
        <v>98.699999999999989</v>
      </c>
      <c r="Q395" s="11">
        <v>1.6547604518380914</v>
      </c>
      <c r="R395" s="11">
        <f t="array" ref="R395">INDEX(Reformat[Preschool PT],MATCH(1,(Reformat[Zone]=B395)*(Reformat[Provider Type]=E395)*(Reformat[Provider Rating]=I395),0))</f>
        <v>24</v>
      </c>
      <c r="S395" s="11">
        <f t="shared" si="6"/>
        <v>120</v>
      </c>
    </row>
    <row r="396" spans="1:19" x14ac:dyDescent="0.25">
      <c r="A396" t="s">
        <v>51</v>
      </c>
      <c r="B396" t="s">
        <v>72</v>
      </c>
      <c r="D396" t="s">
        <v>66</v>
      </c>
      <c r="E396" t="s">
        <v>114</v>
      </c>
      <c r="F396" t="s">
        <v>61</v>
      </c>
      <c r="G396" t="s">
        <v>128</v>
      </c>
      <c r="H396" t="s">
        <v>64</v>
      </c>
      <c r="I396" t="s">
        <v>133</v>
      </c>
      <c r="J396" t="s">
        <v>56</v>
      </c>
      <c r="K396" t="s">
        <v>57</v>
      </c>
      <c r="M396" s="11">
        <v>105.45</v>
      </c>
      <c r="N396" s="11">
        <v>1.7679279599425204</v>
      </c>
      <c r="P396" s="11">
        <v>105.45</v>
      </c>
      <c r="Q396" s="11">
        <v>1.7679279599425204</v>
      </c>
      <c r="R396" s="11">
        <f t="array" ref="R396">INDEX(Reformat[School-age FT],MATCH(1,(Reformat[Zone]=B396)*(Reformat[Provider Type]=E396)*(Reformat[Provider Rating]=I396),0))</f>
        <v>26</v>
      </c>
      <c r="S396" s="11">
        <f t="shared" si="6"/>
        <v>130</v>
      </c>
    </row>
    <row r="397" spans="1:19" x14ac:dyDescent="0.25">
      <c r="A397" t="s">
        <v>51</v>
      </c>
      <c r="B397" t="s">
        <v>72</v>
      </c>
      <c r="D397" t="s">
        <v>66</v>
      </c>
      <c r="E397" t="s">
        <v>114</v>
      </c>
      <c r="F397" t="s">
        <v>61</v>
      </c>
      <c r="G397" t="s">
        <v>129</v>
      </c>
      <c r="H397" t="s">
        <v>64</v>
      </c>
      <c r="I397" t="s">
        <v>133</v>
      </c>
      <c r="J397" t="s">
        <v>58</v>
      </c>
      <c r="K397" t="s">
        <v>57</v>
      </c>
      <c r="M397" s="11">
        <v>88.350000000000009</v>
      </c>
      <c r="N397" s="11">
        <v>1.481236939411301</v>
      </c>
      <c r="P397" s="11">
        <v>88.350000000000009</v>
      </c>
      <c r="Q397" s="11">
        <v>1.481236939411301</v>
      </c>
      <c r="R397" s="11">
        <f t="array" ref="R397">INDEX(Reformat[School-age PT],MATCH(1,(Reformat[Zone]=B397)*(Reformat[Provider Type]=E397)*(Reformat[Provider Rating]=I397),0))</f>
        <v>22.4</v>
      </c>
      <c r="S397" s="11">
        <f t="shared" si="6"/>
        <v>112</v>
      </c>
    </row>
    <row r="398" spans="1:19" x14ac:dyDescent="0.25">
      <c r="A398" t="s">
        <v>51</v>
      </c>
      <c r="B398" t="s">
        <v>72</v>
      </c>
      <c r="D398" t="s">
        <v>66</v>
      </c>
      <c r="E398" t="s">
        <v>114</v>
      </c>
      <c r="F398" t="s">
        <v>60</v>
      </c>
      <c r="G398" t="s">
        <v>126</v>
      </c>
      <c r="H398" t="s">
        <v>65</v>
      </c>
      <c r="I398" t="s">
        <v>134</v>
      </c>
      <c r="J398" t="s">
        <v>56</v>
      </c>
      <c r="K398" t="s">
        <v>57</v>
      </c>
      <c r="M398" s="11">
        <v>86.55</v>
      </c>
      <c r="N398" s="11">
        <v>1.4510589372501197</v>
      </c>
      <c r="P398" s="11">
        <v>86.55</v>
      </c>
      <c r="Q398" s="11">
        <v>1.4510589372501197</v>
      </c>
      <c r="R398" s="11">
        <f t="array" ref="R398">INDEX(Reformat[Preschool FT],MATCH(1,(Reformat[Zone]=B398)*(Reformat[Provider Type]=E398)*(Reformat[Provider Rating]=I398),0))</f>
        <v>25.41</v>
      </c>
      <c r="S398" s="11">
        <f t="shared" si="6"/>
        <v>127.05</v>
      </c>
    </row>
    <row r="399" spans="1:19" x14ac:dyDescent="0.25">
      <c r="A399" t="s">
        <v>51</v>
      </c>
      <c r="B399" t="s">
        <v>72</v>
      </c>
      <c r="D399" t="s">
        <v>66</v>
      </c>
      <c r="E399" t="s">
        <v>114</v>
      </c>
      <c r="F399" t="s">
        <v>60</v>
      </c>
      <c r="G399" t="s">
        <v>127</v>
      </c>
      <c r="H399" t="s">
        <v>65</v>
      </c>
      <c r="I399" t="s">
        <v>134</v>
      </c>
      <c r="J399" t="s">
        <v>58</v>
      </c>
      <c r="K399" t="s">
        <v>57</v>
      </c>
      <c r="M399" s="11">
        <v>70.5</v>
      </c>
      <c r="N399" s="11">
        <v>1.1819717513129224</v>
      </c>
      <c r="P399" s="11">
        <v>70.5</v>
      </c>
      <c r="Q399" s="11">
        <v>1.1819717513129224</v>
      </c>
      <c r="R399" s="11">
        <f t="array" ref="R399">INDEX(Reformat[Preschool PT],MATCH(1,(Reformat[Zone]=B399)*(Reformat[Provider Type]=E399)*(Reformat[Provider Rating]=I399),0))</f>
        <v>20.58</v>
      </c>
      <c r="S399" s="11">
        <f t="shared" si="6"/>
        <v>102.89999999999999</v>
      </c>
    </row>
    <row r="400" spans="1:19" x14ac:dyDescent="0.25">
      <c r="A400" t="s">
        <v>51</v>
      </c>
      <c r="B400" t="s">
        <v>72</v>
      </c>
      <c r="D400" t="s">
        <v>67</v>
      </c>
      <c r="E400" t="s">
        <v>115</v>
      </c>
      <c r="F400" t="s">
        <v>54</v>
      </c>
      <c r="G400" t="s">
        <v>122</v>
      </c>
      <c r="H400" t="s">
        <v>55</v>
      </c>
      <c r="I400" t="s">
        <v>130</v>
      </c>
      <c r="J400" t="s">
        <v>56</v>
      </c>
      <c r="K400" t="s">
        <v>57</v>
      </c>
      <c r="M400" s="11">
        <v>90.1</v>
      </c>
      <c r="N400" s="11">
        <v>1.5105766637346711</v>
      </c>
      <c r="P400" s="11">
        <v>90.1</v>
      </c>
      <c r="Q400" s="11">
        <v>1.5105766637346711</v>
      </c>
      <c r="R400" s="11">
        <f t="array" ref="R400">INDEX(Reformat[Infant FT],MATCH(1,(Reformat[Zone]=B400)*(Reformat[Provider Type]=E400)*(Reformat[Provider Rating]=I400),0))</f>
        <v>27.4</v>
      </c>
      <c r="S400" s="11">
        <f t="shared" si="6"/>
        <v>137</v>
      </c>
    </row>
    <row r="401" spans="1:19" x14ac:dyDescent="0.25">
      <c r="A401" t="s">
        <v>51</v>
      </c>
      <c r="B401" t="s">
        <v>72</v>
      </c>
      <c r="D401" t="s">
        <v>67</v>
      </c>
      <c r="E401" t="s">
        <v>115</v>
      </c>
      <c r="F401" t="s">
        <v>54</v>
      </c>
      <c r="G401" t="s">
        <v>123</v>
      </c>
      <c r="H401" t="s">
        <v>55</v>
      </c>
      <c r="I401" t="s">
        <v>130</v>
      </c>
      <c r="J401" t="s">
        <v>58</v>
      </c>
      <c r="K401" t="s">
        <v>57</v>
      </c>
      <c r="M401" s="11">
        <v>75.75</v>
      </c>
      <c r="N401" s="11">
        <v>1.2699909242830338</v>
      </c>
      <c r="P401" s="11">
        <v>75.75</v>
      </c>
      <c r="Q401" s="11">
        <v>1.2699909242830338</v>
      </c>
      <c r="R401" s="11">
        <f t="array" ref="R401">INDEX(Reformat[Infant PT],MATCH(1,(Reformat[Zone]=B401)*(Reformat[Provider Type]=E401)*(Reformat[Provider Rating]=I401),0))</f>
        <v>23.8</v>
      </c>
      <c r="S401" s="11">
        <f t="shared" si="6"/>
        <v>119</v>
      </c>
    </row>
    <row r="402" spans="1:19" x14ac:dyDescent="0.25">
      <c r="A402" t="s">
        <v>51</v>
      </c>
      <c r="B402" t="s">
        <v>72</v>
      </c>
      <c r="D402" t="s">
        <v>67</v>
      </c>
      <c r="E402" t="s">
        <v>115</v>
      </c>
      <c r="F402" t="s">
        <v>59</v>
      </c>
      <c r="G402" t="s">
        <v>124</v>
      </c>
      <c r="H402" t="s">
        <v>55</v>
      </c>
      <c r="I402" t="s">
        <v>130</v>
      </c>
      <c r="J402" t="s">
        <v>56</v>
      </c>
      <c r="K402" t="s">
        <v>57</v>
      </c>
      <c r="M402" s="11">
        <v>84.65</v>
      </c>
      <c r="N402" s="11">
        <v>1.4192043794133178</v>
      </c>
      <c r="P402" s="11">
        <v>84.65</v>
      </c>
      <c r="Q402" s="11">
        <v>1.4192043794133178</v>
      </c>
      <c r="R402" s="11">
        <f t="array" ref="R402">INDEX(Reformat[Toddler FT],MATCH(1,(Reformat[Zone]=B402)*(Reformat[Provider Type]=E402)*(Reformat[Provider Rating]=I402),0))</f>
        <v>25</v>
      </c>
      <c r="S402" s="11">
        <f t="shared" si="6"/>
        <v>125</v>
      </c>
    </row>
    <row r="403" spans="1:19" x14ac:dyDescent="0.25">
      <c r="A403" t="s">
        <v>51</v>
      </c>
      <c r="B403" t="s">
        <v>72</v>
      </c>
      <c r="D403" t="s">
        <v>67</v>
      </c>
      <c r="E403" t="s">
        <v>115</v>
      </c>
      <c r="F403" t="s">
        <v>59</v>
      </c>
      <c r="G403" t="s">
        <v>125</v>
      </c>
      <c r="H403" t="s">
        <v>55</v>
      </c>
      <c r="I403" t="s">
        <v>130</v>
      </c>
      <c r="J403" t="s">
        <v>58</v>
      </c>
      <c r="K403" t="s">
        <v>57</v>
      </c>
      <c r="M403" s="11">
        <v>69.25</v>
      </c>
      <c r="N403" s="11">
        <v>1.1610148053676579</v>
      </c>
      <c r="P403" s="11">
        <v>69.25</v>
      </c>
      <c r="Q403" s="11">
        <v>1.1610148053676579</v>
      </c>
      <c r="R403" s="11">
        <f t="array" ref="R403">INDEX(Reformat[Toddler PT],MATCH(1,(Reformat[Zone]=B403)*(Reformat[Provider Type]=E403)*(Reformat[Provider Rating]=I403),0))</f>
        <v>21.2</v>
      </c>
      <c r="S403" s="11">
        <f t="shared" si="6"/>
        <v>106</v>
      </c>
    </row>
    <row r="404" spans="1:19" x14ac:dyDescent="0.25">
      <c r="A404" t="s">
        <v>51</v>
      </c>
      <c r="B404" t="s">
        <v>72</v>
      </c>
      <c r="D404" t="s">
        <v>67</v>
      </c>
      <c r="E404" t="s">
        <v>115</v>
      </c>
      <c r="F404" t="s">
        <v>60</v>
      </c>
      <c r="G404" t="s">
        <v>126</v>
      </c>
      <c r="H404" t="s">
        <v>55</v>
      </c>
      <c r="I404" t="s">
        <v>130</v>
      </c>
      <c r="J404" t="s">
        <v>56</v>
      </c>
      <c r="K404" t="s">
        <v>57</v>
      </c>
      <c r="M404" s="11">
        <v>77</v>
      </c>
      <c r="N404" s="11">
        <v>1.2909478702282984</v>
      </c>
      <c r="P404" s="11">
        <v>77</v>
      </c>
      <c r="Q404" s="11">
        <v>1.2909478702282984</v>
      </c>
      <c r="R404" s="11">
        <f t="array" ref="R404">INDEX(Reformat[Preschool FT],MATCH(1,(Reformat[Zone]=B404)*(Reformat[Provider Type]=E404)*(Reformat[Provider Rating]=I404),0))</f>
        <v>22</v>
      </c>
      <c r="S404" s="11">
        <f t="shared" si="6"/>
        <v>110</v>
      </c>
    </row>
    <row r="405" spans="1:19" x14ac:dyDescent="0.25">
      <c r="A405" t="s">
        <v>51</v>
      </c>
      <c r="B405" t="s">
        <v>72</v>
      </c>
      <c r="D405" t="s">
        <v>67</v>
      </c>
      <c r="E405" t="s">
        <v>115</v>
      </c>
      <c r="F405" t="s">
        <v>60</v>
      </c>
      <c r="G405" t="s">
        <v>127</v>
      </c>
      <c r="H405" t="s">
        <v>55</v>
      </c>
      <c r="I405" t="s">
        <v>130</v>
      </c>
      <c r="J405" t="s">
        <v>58</v>
      </c>
      <c r="K405" t="s">
        <v>57</v>
      </c>
      <c r="M405" s="11">
        <v>58.4</v>
      </c>
      <c r="N405" s="11">
        <v>0.97910851456276138</v>
      </c>
      <c r="P405" s="11">
        <v>58.4</v>
      </c>
      <c r="Q405" s="11">
        <v>0.97910851456276138</v>
      </c>
      <c r="R405" s="11">
        <f t="array" ref="R405">INDEX(Reformat[Preschool PT],MATCH(1,(Reformat[Zone]=B405)*(Reformat[Provider Type]=E405)*(Reformat[Provider Rating]=I405),0))</f>
        <v>17.2</v>
      </c>
      <c r="S405" s="11">
        <f t="shared" si="6"/>
        <v>86</v>
      </c>
    </row>
    <row r="406" spans="1:19" x14ac:dyDescent="0.25">
      <c r="A406" t="s">
        <v>51</v>
      </c>
      <c r="B406" t="s">
        <v>72</v>
      </c>
      <c r="D406" t="s">
        <v>67</v>
      </c>
      <c r="E406" t="s">
        <v>115</v>
      </c>
      <c r="F406" t="s">
        <v>61</v>
      </c>
      <c r="G406" t="s">
        <v>128</v>
      </c>
      <c r="H406" t="s">
        <v>55</v>
      </c>
      <c r="I406" t="s">
        <v>130</v>
      </c>
      <c r="J406" t="s">
        <v>56</v>
      </c>
      <c r="K406" t="s">
        <v>57</v>
      </c>
      <c r="M406" s="11">
        <v>65.599999999999994</v>
      </c>
      <c r="N406" s="11">
        <v>1.0998205232074854</v>
      </c>
      <c r="P406" s="11">
        <v>65.599999999999994</v>
      </c>
      <c r="Q406" s="11">
        <v>1.0998205232074854</v>
      </c>
      <c r="R406" s="11">
        <f t="array" ref="R406">INDEX(Reformat[School-age FT],MATCH(1,(Reformat[Zone]=B406)*(Reformat[Provider Type]=E406)*(Reformat[Provider Rating]=I406),0))</f>
        <v>19</v>
      </c>
      <c r="S406" s="11">
        <f t="shared" si="6"/>
        <v>95</v>
      </c>
    </row>
    <row r="407" spans="1:19" x14ac:dyDescent="0.25">
      <c r="A407" t="s">
        <v>51</v>
      </c>
      <c r="B407" t="s">
        <v>72</v>
      </c>
      <c r="D407" t="s">
        <v>67</v>
      </c>
      <c r="E407" t="s">
        <v>115</v>
      </c>
      <c r="F407" t="s">
        <v>61</v>
      </c>
      <c r="G407" t="s">
        <v>129</v>
      </c>
      <c r="H407" t="s">
        <v>55</v>
      </c>
      <c r="I407" t="s">
        <v>130</v>
      </c>
      <c r="J407" t="s">
        <v>58</v>
      </c>
      <c r="K407" t="s">
        <v>57</v>
      </c>
      <c r="M407" s="11">
        <v>49.15</v>
      </c>
      <c r="N407" s="11">
        <v>0.82402711456780342</v>
      </c>
      <c r="P407" s="11">
        <v>49.15</v>
      </c>
      <c r="Q407" s="11">
        <v>0.82402711456780342</v>
      </c>
      <c r="R407" s="11">
        <f t="array" ref="R407">INDEX(Reformat[School-age PT],MATCH(1,(Reformat[Zone]=B407)*(Reformat[Provider Type]=E407)*(Reformat[Provider Rating]=I407),0))</f>
        <v>15.4</v>
      </c>
      <c r="S407" s="11">
        <f t="shared" si="6"/>
        <v>77</v>
      </c>
    </row>
    <row r="408" spans="1:19" x14ac:dyDescent="0.25">
      <c r="A408" t="s">
        <v>51</v>
      </c>
      <c r="B408" t="s">
        <v>72</v>
      </c>
      <c r="D408" t="s">
        <v>67</v>
      </c>
      <c r="E408" t="s">
        <v>115</v>
      </c>
      <c r="F408" t="s">
        <v>54</v>
      </c>
      <c r="G408" t="s">
        <v>122</v>
      </c>
      <c r="H408" t="s">
        <v>62</v>
      </c>
      <c r="I408" t="s">
        <v>131</v>
      </c>
      <c r="J408" t="s">
        <v>56</v>
      </c>
      <c r="K408" t="s">
        <v>57</v>
      </c>
      <c r="M408" s="11">
        <v>102.30000000000001</v>
      </c>
      <c r="N408" s="11">
        <v>1.7151164561604537</v>
      </c>
      <c r="P408" s="11">
        <v>102.30000000000001</v>
      </c>
      <c r="Q408" s="11">
        <v>1.7151164561604537</v>
      </c>
      <c r="R408" s="11">
        <f t="array" ref="R408">INDEX(Reformat[Infant FT],MATCH(1,(Reformat[Zone]=B408)*(Reformat[Provider Type]=E408)*(Reformat[Provider Rating]=I408),0))</f>
        <v>28.77</v>
      </c>
      <c r="S408" s="11">
        <f t="shared" si="6"/>
        <v>143.85</v>
      </c>
    </row>
    <row r="409" spans="1:19" x14ac:dyDescent="0.25">
      <c r="A409" t="s">
        <v>51</v>
      </c>
      <c r="B409" t="s">
        <v>72</v>
      </c>
      <c r="D409" t="s">
        <v>67</v>
      </c>
      <c r="E409" t="s">
        <v>115</v>
      </c>
      <c r="F409" t="s">
        <v>54</v>
      </c>
      <c r="G409" t="s">
        <v>123</v>
      </c>
      <c r="H409" t="s">
        <v>62</v>
      </c>
      <c r="I409" t="s">
        <v>131</v>
      </c>
      <c r="J409" t="s">
        <v>58</v>
      </c>
      <c r="K409" t="s">
        <v>57</v>
      </c>
      <c r="M409" s="11">
        <v>88.45</v>
      </c>
      <c r="N409" s="11">
        <v>1.4829134950869221</v>
      </c>
      <c r="P409" s="11">
        <v>88.45</v>
      </c>
      <c r="Q409" s="11">
        <v>1.4829134950869221</v>
      </c>
      <c r="R409" s="11">
        <f t="array" ref="R409">INDEX(Reformat[Infant PT],MATCH(1,(Reformat[Zone]=B409)*(Reformat[Provider Type]=E409)*(Reformat[Provider Rating]=I409),0))</f>
        <v>24.99</v>
      </c>
      <c r="S409" s="11">
        <f t="shared" si="6"/>
        <v>124.94999999999999</v>
      </c>
    </row>
    <row r="410" spans="1:19" x14ac:dyDescent="0.25">
      <c r="A410" t="s">
        <v>51</v>
      </c>
      <c r="B410" t="s">
        <v>72</v>
      </c>
      <c r="D410" t="s">
        <v>67</v>
      </c>
      <c r="E410" t="s">
        <v>115</v>
      </c>
      <c r="F410" t="s">
        <v>59</v>
      </c>
      <c r="G410" t="s">
        <v>124</v>
      </c>
      <c r="H410" t="s">
        <v>62</v>
      </c>
      <c r="I410" t="s">
        <v>131</v>
      </c>
      <c r="J410" t="s">
        <v>56</v>
      </c>
      <c r="K410" t="s">
        <v>57</v>
      </c>
      <c r="M410" s="11">
        <v>97.05</v>
      </c>
      <c r="N410" s="11">
        <v>1.6270972831903423</v>
      </c>
      <c r="P410" s="11">
        <v>97.05</v>
      </c>
      <c r="Q410" s="11">
        <v>1.6270972831903423</v>
      </c>
      <c r="R410" s="11">
        <f t="array" ref="R410">INDEX(Reformat[Toddler FT],MATCH(1,(Reformat[Zone]=B410)*(Reformat[Provider Type]=E410)*(Reformat[Provider Rating]=I410),0))</f>
        <v>26.25</v>
      </c>
      <c r="S410" s="11">
        <f t="shared" si="6"/>
        <v>131.25</v>
      </c>
    </row>
    <row r="411" spans="1:19" x14ac:dyDescent="0.25">
      <c r="A411" t="s">
        <v>51</v>
      </c>
      <c r="B411" t="s">
        <v>72</v>
      </c>
      <c r="D411" t="s">
        <v>67</v>
      </c>
      <c r="E411" t="s">
        <v>115</v>
      </c>
      <c r="F411" t="s">
        <v>59</v>
      </c>
      <c r="G411" t="s">
        <v>125</v>
      </c>
      <c r="H411" t="s">
        <v>62</v>
      </c>
      <c r="I411" t="s">
        <v>131</v>
      </c>
      <c r="J411" t="s">
        <v>58</v>
      </c>
      <c r="K411" t="s">
        <v>57</v>
      </c>
      <c r="M411" s="11">
        <v>82.100000000000009</v>
      </c>
      <c r="N411" s="11">
        <v>1.3764522096849781</v>
      </c>
      <c r="P411" s="11">
        <v>82.100000000000009</v>
      </c>
      <c r="Q411" s="11">
        <v>1.3764522096849781</v>
      </c>
      <c r="R411" s="11">
        <f t="array" ref="R411">INDEX(Reformat[Toddler PT],MATCH(1,(Reformat[Zone]=B411)*(Reformat[Provider Type]=E411)*(Reformat[Provider Rating]=I411),0))</f>
        <v>22.26</v>
      </c>
      <c r="S411" s="11">
        <f t="shared" si="6"/>
        <v>111.30000000000001</v>
      </c>
    </row>
    <row r="412" spans="1:19" x14ac:dyDescent="0.25">
      <c r="A412" t="s">
        <v>51</v>
      </c>
      <c r="B412" t="s">
        <v>72</v>
      </c>
      <c r="D412" t="s">
        <v>67</v>
      </c>
      <c r="E412" t="s">
        <v>115</v>
      </c>
      <c r="F412" t="s">
        <v>60</v>
      </c>
      <c r="G412" t="s">
        <v>126</v>
      </c>
      <c r="H412" t="s">
        <v>62</v>
      </c>
      <c r="I412" t="s">
        <v>131</v>
      </c>
      <c r="J412" t="s">
        <v>56</v>
      </c>
      <c r="K412" t="s">
        <v>57</v>
      </c>
      <c r="M412" s="11">
        <v>89.7</v>
      </c>
      <c r="N412" s="11">
        <v>1.5038704410321866</v>
      </c>
      <c r="P412" s="11">
        <v>89.7</v>
      </c>
      <c r="Q412" s="11">
        <v>1.5038704410321866</v>
      </c>
      <c r="R412" s="11">
        <f t="array" ref="R412">INDEX(Reformat[Preschool FT],MATCH(1,(Reformat[Zone]=B412)*(Reformat[Provider Type]=E412)*(Reformat[Provider Rating]=I412),0))</f>
        <v>23.1</v>
      </c>
      <c r="S412" s="11">
        <f t="shared" si="6"/>
        <v>115.5</v>
      </c>
    </row>
    <row r="413" spans="1:19" x14ac:dyDescent="0.25">
      <c r="A413" t="s">
        <v>51</v>
      </c>
      <c r="B413" t="s">
        <v>72</v>
      </c>
      <c r="D413" t="s">
        <v>67</v>
      </c>
      <c r="E413" t="s">
        <v>115</v>
      </c>
      <c r="F413" t="s">
        <v>60</v>
      </c>
      <c r="G413" t="s">
        <v>127</v>
      </c>
      <c r="H413" t="s">
        <v>62</v>
      </c>
      <c r="I413" t="s">
        <v>131</v>
      </c>
      <c r="J413" t="s">
        <v>58</v>
      </c>
      <c r="K413" t="s">
        <v>57</v>
      </c>
      <c r="M413" s="11">
        <v>71.449999999999989</v>
      </c>
      <c r="N413" s="11">
        <v>1.1978990302313235</v>
      </c>
      <c r="P413" s="11">
        <v>71.449999999999989</v>
      </c>
      <c r="Q413" s="11">
        <v>1.1978990302313235</v>
      </c>
      <c r="R413" s="11">
        <f t="array" ref="R413">INDEX(Reformat[Preschool PT],MATCH(1,(Reformat[Zone]=B413)*(Reformat[Provider Type]=E413)*(Reformat[Provider Rating]=I413),0))</f>
        <v>18.059999999999999</v>
      </c>
      <c r="S413" s="11">
        <f t="shared" si="6"/>
        <v>90.3</v>
      </c>
    </row>
    <row r="414" spans="1:19" x14ac:dyDescent="0.25">
      <c r="A414" t="s">
        <v>51</v>
      </c>
      <c r="B414" t="s">
        <v>72</v>
      </c>
      <c r="D414" t="s">
        <v>67</v>
      </c>
      <c r="E414" t="s">
        <v>115</v>
      </c>
      <c r="F414" t="s">
        <v>61</v>
      </c>
      <c r="G414" t="s">
        <v>128</v>
      </c>
      <c r="H414" t="s">
        <v>62</v>
      </c>
      <c r="I414" t="s">
        <v>131</v>
      </c>
      <c r="J414" t="s">
        <v>56</v>
      </c>
      <c r="K414" t="s">
        <v>57</v>
      </c>
      <c r="M414" s="11">
        <v>78.5</v>
      </c>
      <c r="N414" s="11">
        <v>1.316096205362616</v>
      </c>
      <c r="P414" s="11">
        <v>78.5</v>
      </c>
      <c r="Q414" s="11">
        <v>1.316096205362616</v>
      </c>
      <c r="R414" s="11">
        <f t="array" ref="R414">INDEX(Reformat[School-age FT],MATCH(1,(Reformat[Zone]=B414)*(Reformat[Provider Type]=E414)*(Reformat[Provider Rating]=I414),0))</f>
        <v>19.95</v>
      </c>
      <c r="S414" s="11">
        <f t="shared" si="6"/>
        <v>99.75</v>
      </c>
    </row>
    <row r="415" spans="1:19" x14ac:dyDescent="0.25">
      <c r="A415" t="s">
        <v>51</v>
      </c>
      <c r="B415" t="s">
        <v>72</v>
      </c>
      <c r="D415" t="s">
        <v>67</v>
      </c>
      <c r="E415" t="s">
        <v>115</v>
      </c>
      <c r="F415" t="s">
        <v>61</v>
      </c>
      <c r="G415" t="s">
        <v>129</v>
      </c>
      <c r="H415" t="s">
        <v>62</v>
      </c>
      <c r="I415" t="s">
        <v>131</v>
      </c>
      <c r="J415" t="s">
        <v>58</v>
      </c>
      <c r="K415" t="s">
        <v>57</v>
      </c>
      <c r="M415" s="11">
        <v>62.15</v>
      </c>
      <c r="N415" s="11">
        <v>1.041979352398555</v>
      </c>
      <c r="P415" s="11">
        <v>62.15</v>
      </c>
      <c r="Q415" s="11">
        <v>1.041979352398555</v>
      </c>
      <c r="R415" s="11">
        <f t="array" ref="R415">INDEX(Reformat[School-age PT],MATCH(1,(Reformat[Zone]=B415)*(Reformat[Provider Type]=E415)*(Reformat[Provider Rating]=I415),0))</f>
        <v>16.170000000000002</v>
      </c>
      <c r="S415" s="11">
        <f t="shared" si="6"/>
        <v>80.850000000000009</v>
      </c>
    </row>
    <row r="416" spans="1:19" x14ac:dyDescent="0.25">
      <c r="A416" t="s">
        <v>51</v>
      </c>
      <c r="B416" t="s">
        <v>72</v>
      </c>
      <c r="D416" t="s">
        <v>67</v>
      </c>
      <c r="E416" t="s">
        <v>115</v>
      </c>
      <c r="F416" t="s">
        <v>54</v>
      </c>
      <c r="G416" t="s">
        <v>122</v>
      </c>
      <c r="H416" t="s">
        <v>63</v>
      </c>
      <c r="I416" t="s">
        <v>132</v>
      </c>
      <c r="J416" t="s">
        <v>56</v>
      </c>
      <c r="K416" t="s">
        <v>57</v>
      </c>
      <c r="M416" s="11">
        <v>113.65</v>
      </c>
      <c r="N416" s="11">
        <v>1.9054055253434561</v>
      </c>
      <c r="P416" s="11">
        <v>113.65</v>
      </c>
      <c r="Q416" s="11">
        <v>1.9054055253434561</v>
      </c>
      <c r="R416" s="11">
        <f t="array" ref="R416">INDEX(Reformat[Infant FT],MATCH(1,(Reformat[Zone]=B416)*(Reformat[Provider Type]=E416)*(Reformat[Provider Rating]=I416),0))</f>
        <v>30.06</v>
      </c>
      <c r="S416" s="11">
        <f t="shared" si="6"/>
        <v>150.29999999999998</v>
      </c>
    </row>
    <row r="417" spans="1:19" x14ac:dyDescent="0.25">
      <c r="A417" t="s">
        <v>51</v>
      </c>
      <c r="B417" t="s">
        <v>72</v>
      </c>
      <c r="D417" t="s">
        <v>67</v>
      </c>
      <c r="E417" t="s">
        <v>115</v>
      </c>
      <c r="F417" t="s">
        <v>54</v>
      </c>
      <c r="G417" t="s">
        <v>123</v>
      </c>
      <c r="H417" t="s">
        <v>63</v>
      </c>
      <c r="I417" t="s">
        <v>132</v>
      </c>
      <c r="J417" t="s">
        <v>58</v>
      </c>
      <c r="K417" t="s">
        <v>57</v>
      </c>
      <c r="M417" s="11">
        <v>98.25</v>
      </c>
      <c r="N417" s="11">
        <v>1.6472159512977962</v>
      </c>
      <c r="P417" s="11">
        <v>98.25</v>
      </c>
      <c r="Q417" s="11">
        <v>1.6472159512977962</v>
      </c>
      <c r="R417" s="11">
        <f t="array" ref="R417">INDEX(Reformat[Infant PT],MATCH(1,(Reformat[Zone]=B417)*(Reformat[Provider Type]=E417)*(Reformat[Provider Rating]=I417),0))</f>
        <v>26.46</v>
      </c>
      <c r="S417" s="11">
        <f t="shared" si="6"/>
        <v>132.30000000000001</v>
      </c>
    </row>
    <row r="418" spans="1:19" x14ac:dyDescent="0.25">
      <c r="A418" t="s">
        <v>51</v>
      </c>
      <c r="B418" t="s">
        <v>72</v>
      </c>
      <c r="D418" t="s">
        <v>67</v>
      </c>
      <c r="E418" t="s">
        <v>115</v>
      </c>
      <c r="F418" t="s">
        <v>59</v>
      </c>
      <c r="G418" t="s">
        <v>124</v>
      </c>
      <c r="H418" t="s">
        <v>63</v>
      </c>
      <c r="I418" t="s">
        <v>132</v>
      </c>
      <c r="J418" t="s">
        <v>56</v>
      </c>
      <c r="K418" t="s">
        <v>57</v>
      </c>
      <c r="M418" s="11">
        <v>107.85</v>
      </c>
      <c r="N418" s="11">
        <v>1.8081652961574282</v>
      </c>
      <c r="P418" s="11">
        <v>107.85</v>
      </c>
      <c r="Q418" s="11">
        <v>1.8081652961574282</v>
      </c>
      <c r="R418" s="11">
        <f t="array" ref="R418">INDEX(Reformat[Toddler FT],MATCH(1,(Reformat[Zone]=B418)*(Reformat[Provider Type]=E418)*(Reformat[Provider Rating]=I418),0))</f>
        <v>27.18</v>
      </c>
      <c r="S418" s="11">
        <f t="shared" si="6"/>
        <v>135.9</v>
      </c>
    </row>
    <row r="419" spans="1:19" x14ac:dyDescent="0.25">
      <c r="A419" t="s">
        <v>51</v>
      </c>
      <c r="B419" t="s">
        <v>72</v>
      </c>
      <c r="D419" t="s">
        <v>67</v>
      </c>
      <c r="E419" t="s">
        <v>115</v>
      </c>
      <c r="F419" t="s">
        <v>59</v>
      </c>
      <c r="G419" t="s">
        <v>125</v>
      </c>
      <c r="H419" t="s">
        <v>63</v>
      </c>
      <c r="I419" t="s">
        <v>132</v>
      </c>
      <c r="J419" t="s">
        <v>58</v>
      </c>
      <c r="K419" t="s">
        <v>57</v>
      </c>
      <c r="M419" s="11">
        <v>91.25</v>
      </c>
      <c r="N419" s="11">
        <v>1.5298570540043146</v>
      </c>
      <c r="P419" s="11">
        <v>91.25</v>
      </c>
      <c r="Q419" s="11">
        <v>1.5298570540043146</v>
      </c>
      <c r="R419" s="11">
        <f t="array" ref="R419">INDEX(Reformat[Toddler PT],MATCH(1,(Reformat[Zone]=B419)*(Reformat[Provider Type]=E419)*(Reformat[Provider Rating]=I419),0))</f>
        <v>23.4</v>
      </c>
      <c r="S419" s="11">
        <f t="shared" si="6"/>
        <v>117</v>
      </c>
    </row>
    <row r="420" spans="1:19" x14ac:dyDescent="0.25">
      <c r="A420" t="s">
        <v>51</v>
      </c>
      <c r="B420" t="s">
        <v>72</v>
      </c>
      <c r="D420" t="s">
        <v>67</v>
      </c>
      <c r="E420" t="s">
        <v>115</v>
      </c>
      <c r="F420" t="s">
        <v>60</v>
      </c>
      <c r="G420" t="s">
        <v>126</v>
      </c>
      <c r="H420" t="s">
        <v>63</v>
      </c>
      <c r="I420" t="s">
        <v>132</v>
      </c>
      <c r="J420" t="s">
        <v>56</v>
      </c>
      <c r="K420" t="s">
        <v>57</v>
      </c>
      <c r="M420" s="11">
        <v>99.65</v>
      </c>
      <c r="N420" s="11">
        <v>1.6706877307564927</v>
      </c>
      <c r="P420" s="11">
        <v>99.65</v>
      </c>
      <c r="Q420" s="11">
        <v>1.6706877307564927</v>
      </c>
      <c r="R420" s="11">
        <f t="array" ref="R420">INDEX(Reformat[Preschool FT],MATCH(1,(Reformat[Zone]=B420)*(Reformat[Provider Type]=E420)*(Reformat[Provider Rating]=I420),0))</f>
        <v>23.94</v>
      </c>
      <c r="S420" s="11">
        <f t="shared" si="6"/>
        <v>119.7</v>
      </c>
    </row>
    <row r="421" spans="1:19" x14ac:dyDescent="0.25">
      <c r="A421" t="s">
        <v>51</v>
      </c>
      <c r="B421" t="s">
        <v>72</v>
      </c>
      <c r="D421" t="s">
        <v>67</v>
      </c>
      <c r="E421" t="s">
        <v>115</v>
      </c>
      <c r="F421" t="s">
        <v>60</v>
      </c>
      <c r="G421" t="s">
        <v>127</v>
      </c>
      <c r="H421" t="s">
        <v>63</v>
      </c>
      <c r="I421" t="s">
        <v>132</v>
      </c>
      <c r="J421" t="s">
        <v>58</v>
      </c>
      <c r="K421" t="s">
        <v>57</v>
      </c>
      <c r="M421" s="11">
        <v>79.349999999999994</v>
      </c>
      <c r="N421" s="11">
        <v>1.3303469286053957</v>
      </c>
      <c r="P421" s="11">
        <v>79.349999999999994</v>
      </c>
      <c r="Q421" s="11">
        <v>1.3303469286053957</v>
      </c>
      <c r="R421" s="11">
        <f t="array" ref="R421">INDEX(Reformat[Preschool PT],MATCH(1,(Reformat[Zone]=B421)*(Reformat[Provider Type]=E421)*(Reformat[Provider Rating]=I421),0))</f>
        <v>19.260000000000002</v>
      </c>
      <c r="S421" s="11">
        <f t="shared" si="6"/>
        <v>96.300000000000011</v>
      </c>
    </row>
    <row r="422" spans="1:19" x14ac:dyDescent="0.25">
      <c r="A422" t="s">
        <v>51</v>
      </c>
      <c r="B422" t="s">
        <v>72</v>
      </c>
      <c r="D422" t="s">
        <v>67</v>
      </c>
      <c r="E422" t="s">
        <v>115</v>
      </c>
      <c r="F422" t="s">
        <v>61</v>
      </c>
      <c r="G422" t="s">
        <v>128</v>
      </c>
      <c r="H422" t="s">
        <v>63</v>
      </c>
      <c r="I422" t="s">
        <v>132</v>
      </c>
      <c r="J422" t="s">
        <v>56</v>
      </c>
      <c r="K422" t="s">
        <v>57</v>
      </c>
      <c r="M422" s="11">
        <v>87.25</v>
      </c>
      <c r="N422" s="11">
        <v>1.4627948269794679</v>
      </c>
      <c r="P422" s="11">
        <v>87.25</v>
      </c>
      <c r="Q422" s="11">
        <v>1.4627948269794679</v>
      </c>
      <c r="R422" s="11">
        <f t="array" ref="R422">INDEX(Reformat[School-age FT],MATCH(1,(Reformat[Zone]=B422)*(Reformat[Provider Type]=E422)*(Reformat[Provider Rating]=I422),0))</f>
        <v>21.06</v>
      </c>
      <c r="S422" s="11">
        <f t="shared" si="6"/>
        <v>105.3</v>
      </c>
    </row>
    <row r="423" spans="1:19" x14ac:dyDescent="0.25">
      <c r="A423" t="s">
        <v>51</v>
      </c>
      <c r="B423" t="s">
        <v>72</v>
      </c>
      <c r="D423" t="s">
        <v>67</v>
      </c>
      <c r="E423" t="s">
        <v>115</v>
      </c>
      <c r="F423" t="s">
        <v>61</v>
      </c>
      <c r="G423" t="s">
        <v>129</v>
      </c>
      <c r="H423" t="s">
        <v>63</v>
      </c>
      <c r="I423" t="s">
        <v>132</v>
      </c>
      <c r="J423" t="s">
        <v>58</v>
      </c>
      <c r="K423" t="s">
        <v>57</v>
      </c>
      <c r="M423" s="11">
        <v>69.05</v>
      </c>
      <c r="N423" s="11">
        <v>1.1576616940164155</v>
      </c>
      <c r="P423" s="11">
        <v>69.05</v>
      </c>
      <c r="Q423" s="11">
        <v>1.1576616940164155</v>
      </c>
      <c r="R423" s="11">
        <f t="array" ref="R423">INDEX(Reformat[School-age PT],MATCH(1,(Reformat[Zone]=B423)*(Reformat[Provider Type]=E423)*(Reformat[Provider Rating]=I423),0))</f>
        <v>17.28</v>
      </c>
      <c r="S423" s="11">
        <f t="shared" si="6"/>
        <v>86.4</v>
      </c>
    </row>
    <row r="424" spans="1:19" x14ac:dyDescent="0.25">
      <c r="A424" t="s">
        <v>51</v>
      </c>
      <c r="B424" t="s">
        <v>72</v>
      </c>
      <c r="D424" t="s">
        <v>67</v>
      </c>
      <c r="E424" t="s">
        <v>115</v>
      </c>
      <c r="F424" t="s">
        <v>54</v>
      </c>
      <c r="G424" t="s">
        <v>122</v>
      </c>
      <c r="H424" t="s">
        <v>64</v>
      </c>
      <c r="I424" t="s">
        <v>133</v>
      </c>
      <c r="J424" t="s">
        <v>56</v>
      </c>
      <c r="K424" t="s">
        <v>57</v>
      </c>
      <c r="M424" s="11">
        <v>126.25</v>
      </c>
      <c r="N424" s="11">
        <v>2.116651540471723</v>
      </c>
      <c r="P424" s="11">
        <v>126.25</v>
      </c>
      <c r="Q424" s="11">
        <v>2.116651540471723</v>
      </c>
      <c r="R424" s="11">
        <f t="array" ref="R424">INDEX(Reformat[Infant FT],MATCH(1,(Reformat[Zone]=B424)*(Reformat[Provider Type]=E424)*(Reformat[Provider Rating]=I424),0))</f>
        <v>33.4</v>
      </c>
      <c r="S424" s="11">
        <f t="shared" si="6"/>
        <v>167</v>
      </c>
    </row>
    <row r="425" spans="1:19" x14ac:dyDescent="0.25">
      <c r="A425" t="s">
        <v>51</v>
      </c>
      <c r="B425" t="s">
        <v>72</v>
      </c>
      <c r="D425" t="s">
        <v>67</v>
      </c>
      <c r="E425" t="s">
        <v>115</v>
      </c>
      <c r="F425" t="s">
        <v>54</v>
      </c>
      <c r="G425" t="s">
        <v>123</v>
      </c>
      <c r="H425" t="s">
        <v>64</v>
      </c>
      <c r="I425" t="s">
        <v>133</v>
      </c>
      <c r="J425" t="s">
        <v>58</v>
      </c>
      <c r="K425" t="s">
        <v>57</v>
      </c>
      <c r="M425" s="11">
        <v>109.14999999999999</v>
      </c>
      <c r="N425" s="11">
        <v>1.8299605199405033</v>
      </c>
      <c r="P425" s="11">
        <v>109.14999999999999</v>
      </c>
      <c r="Q425" s="11">
        <v>1.8299605199405033</v>
      </c>
      <c r="R425" s="11">
        <f t="array" ref="R425">INDEX(Reformat[Infant PT],MATCH(1,(Reformat[Zone]=B425)*(Reformat[Provider Type]=E425)*(Reformat[Provider Rating]=I425),0))</f>
        <v>29.4</v>
      </c>
      <c r="S425" s="11">
        <f t="shared" si="6"/>
        <v>147</v>
      </c>
    </row>
    <row r="426" spans="1:19" x14ac:dyDescent="0.25">
      <c r="A426" t="s">
        <v>51</v>
      </c>
      <c r="B426" t="s">
        <v>72</v>
      </c>
      <c r="D426" t="s">
        <v>67</v>
      </c>
      <c r="E426" t="s">
        <v>115</v>
      </c>
      <c r="F426" t="s">
        <v>59</v>
      </c>
      <c r="G426" t="s">
        <v>124</v>
      </c>
      <c r="H426" t="s">
        <v>64</v>
      </c>
      <c r="I426" t="s">
        <v>133</v>
      </c>
      <c r="J426" t="s">
        <v>56</v>
      </c>
      <c r="K426" t="s">
        <v>57</v>
      </c>
      <c r="M426" s="11">
        <v>119.80000000000001</v>
      </c>
      <c r="N426" s="11">
        <v>2.0085136993941579</v>
      </c>
      <c r="P426" s="11">
        <v>119.80000000000001</v>
      </c>
      <c r="Q426" s="11">
        <v>2.0085136993941579</v>
      </c>
      <c r="R426" s="11">
        <f t="array" ref="R426">INDEX(Reformat[Toddler FT],MATCH(1,(Reformat[Zone]=B426)*(Reformat[Provider Type]=E426)*(Reformat[Provider Rating]=I426),0))</f>
        <v>30.2</v>
      </c>
      <c r="S426" s="11">
        <f t="shared" si="6"/>
        <v>151</v>
      </c>
    </row>
    <row r="427" spans="1:19" x14ac:dyDescent="0.25">
      <c r="A427" t="s">
        <v>51</v>
      </c>
      <c r="B427" t="s">
        <v>72</v>
      </c>
      <c r="D427" t="s">
        <v>67</v>
      </c>
      <c r="E427" t="s">
        <v>115</v>
      </c>
      <c r="F427" t="s">
        <v>59</v>
      </c>
      <c r="G427" t="s">
        <v>125</v>
      </c>
      <c r="H427" t="s">
        <v>64</v>
      </c>
      <c r="I427" t="s">
        <v>133</v>
      </c>
      <c r="J427" t="s">
        <v>58</v>
      </c>
      <c r="K427" t="s">
        <v>57</v>
      </c>
      <c r="M427" s="11">
        <v>101.35</v>
      </c>
      <c r="N427" s="11">
        <v>1.6991891772420524</v>
      </c>
      <c r="P427" s="11">
        <v>101.35</v>
      </c>
      <c r="Q427" s="11">
        <v>1.6991891772420524</v>
      </c>
      <c r="R427" s="11">
        <f t="array" ref="R427">INDEX(Reformat[Toddler PT],MATCH(1,(Reformat[Zone]=B427)*(Reformat[Provider Type]=E427)*(Reformat[Provider Rating]=I427),0))</f>
        <v>26</v>
      </c>
      <c r="S427" s="11">
        <f t="shared" si="6"/>
        <v>130</v>
      </c>
    </row>
    <row r="428" spans="1:19" x14ac:dyDescent="0.25">
      <c r="A428" t="s">
        <v>51</v>
      </c>
      <c r="B428" t="s">
        <v>72</v>
      </c>
      <c r="D428" t="s">
        <v>67</v>
      </c>
      <c r="E428" t="s">
        <v>115</v>
      </c>
      <c r="F428" t="s">
        <v>60</v>
      </c>
      <c r="G428" t="s">
        <v>126</v>
      </c>
      <c r="H428" t="s">
        <v>64</v>
      </c>
      <c r="I428" t="s">
        <v>133</v>
      </c>
      <c r="J428" t="s">
        <v>56</v>
      </c>
      <c r="K428" t="s">
        <v>57</v>
      </c>
      <c r="M428" s="11">
        <v>110.7</v>
      </c>
      <c r="N428" s="11">
        <v>1.8559471329126316</v>
      </c>
      <c r="P428" s="11">
        <v>110.7</v>
      </c>
      <c r="Q428" s="11">
        <v>1.8559471329126316</v>
      </c>
      <c r="R428" s="11">
        <f t="array" ref="R428">INDEX(Reformat[Preschool FT],MATCH(1,(Reformat[Zone]=B428)*(Reformat[Provider Type]=E428)*(Reformat[Provider Rating]=I428),0))</f>
        <v>26.6</v>
      </c>
      <c r="S428" s="11">
        <f t="shared" si="6"/>
        <v>133</v>
      </c>
    </row>
    <row r="429" spans="1:19" x14ac:dyDescent="0.25">
      <c r="A429" t="s">
        <v>51</v>
      </c>
      <c r="B429" t="s">
        <v>72</v>
      </c>
      <c r="D429" t="s">
        <v>67</v>
      </c>
      <c r="E429" t="s">
        <v>115</v>
      </c>
      <c r="F429" t="s">
        <v>60</v>
      </c>
      <c r="G429" t="s">
        <v>127</v>
      </c>
      <c r="H429" t="s">
        <v>64</v>
      </c>
      <c r="I429" t="s">
        <v>133</v>
      </c>
      <c r="J429" t="s">
        <v>58</v>
      </c>
      <c r="K429" t="s">
        <v>57</v>
      </c>
      <c r="M429" s="11">
        <v>88.149999999999991</v>
      </c>
      <c r="N429" s="11">
        <v>1.4778838280600584</v>
      </c>
      <c r="P429" s="11">
        <v>88.149999999999991</v>
      </c>
      <c r="Q429" s="11">
        <v>1.4778838280600584</v>
      </c>
      <c r="R429" s="11">
        <f t="array" ref="R429">INDEX(Reformat[Preschool PT],MATCH(1,(Reformat[Zone]=B429)*(Reformat[Provider Type]=E429)*(Reformat[Provider Rating]=I429),0))</f>
        <v>21.4</v>
      </c>
      <c r="S429" s="11">
        <f t="shared" si="6"/>
        <v>107</v>
      </c>
    </row>
    <row r="430" spans="1:19" x14ac:dyDescent="0.25">
      <c r="A430" t="s">
        <v>51</v>
      </c>
      <c r="B430" t="s">
        <v>72</v>
      </c>
      <c r="D430" t="s">
        <v>67</v>
      </c>
      <c r="E430" t="s">
        <v>115</v>
      </c>
      <c r="F430" t="s">
        <v>61</v>
      </c>
      <c r="G430" t="s">
        <v>128</v>
      </c>
      <c r="H430" t="s">
        <v>64</v>
      </c>
      <c r="I430" t="s">
        <v>133</v>
      </c>
      <c r="J430" t="s">
        <v>56</v>
      </c>
      <c r="K430" t="s">
        <v>57</v>
      </c>
      <c r="M430" s="11">
        <v>96.899999999999991</v>
      </c>
      <c r="N430" s="11">
        <v>1.6245824496769103</v>
      </c>
      <c r="P430" s="11">
        <v>96.899999999999991</v>
      </c>
      <c r="Q430" s="11">
        <v>1.6245824496769103</v>
      </c>
      <c r="R430" s="11">
        <f t="array" ref="R430">INDEX(Reformat[School-age FT],MATCH(1,(Reformat[Zone]=B430)*(Reformat[Provider Type]=E430)*(Reformat[Provider Rating]=I430),0))</f>
        <v>23.4</v>
      </c>
      <c r="S430" s="11">
        <f t="shared" si="6"/>
        <v>117</v>
      </c>
    </row>
    <row r="431" spans="1:19" x14ac:dyDescent="0.25">
      <c r="A431" t="s">
        <v>51</v>
      </c>
      <c r="B431" t="s">
        <v>72</v>
      </c>
      <c r="D431" t="s">
        <v>67</v>
      </c>
      <c r="E431" t="s">
        <v>115</v>
      </c>
      <c r="F431" t="s">
        <v>61</v>
      </c>
      <c r="G431" t="s">
        <v>129</v>
      </c>
      <c r="H431" t="s">
        <v>64</v>
      </c>
      <c r="I431" t="s">
        <v>133</v>
      </c>
      <c r="J431" t="s">
        <v>58</v>
      </c>
      <c r="K431" t="s">
        <v>57</v>
      </c>
      <c r="M431" s="11">
        <v>76.7</v>
      </c>
      <c r="N431" s="11">
        <v>1.2859182032014349</v>
      </c>
      <c r="P431" s="11">
        <v>76.7</v>
      </c>
      <c r="Q431" s="11">
        <v>1.2859182032014349</v>
      </c>
      <c r="R431" s="11">
        <f t="array" ref="R431">INDEX(Reformat[School-age PT],MATCH(1,(Reformat[Zone]=B431)*(Reformat[Provider Type]=E431)*(Reformat[Provider Rating]=I431),0))</f>
        <v>19.2</v>
      </c>
      <c r="S431" s="11">
        <f t="shared" si="6"/>
        <v>96</v>
      </c>
    </row>
    <row r="432" spans="1:19" x14ac:dyDescent="0.25">
      <c r="A432" t="s">
        <v>51</v>
      </c>
      <c r="B432" t="s">
        <v>72</v>
      </c>
      <c r="D432" t="s">
        <v>67</v>
      </c>
      <c r="E432" t="s">
        <v>115</v>
      </c>
      <c r="F432" t="s">
        <v>60</v>
      </c>
      <c r="G432" t="s">
        <v>126</v>
      </c>
      <c r="H432" t="s">
        <v>65</v>
      </c>
      <c r="I432" t="s">
        <v>134</v>
      </c>
      <c r="J432" t="s">
        <v>56</v>
      </c>
      <c r="K432" t="s">
        <v>57</v>
      </c>
      <c r="M432" s="11">
        <v>80.850000000000009</v>
      </c>
      <c r="N432" s="11">
        <v>1.3554952637397135</v>
      </c>
      <c r="P432" s="11">
        <v>80.850000000000009</v>
      </c>
      <c r="Q432" s="11">
        <v>1.3554952637397135</v>
      </c>
      <c r="R432" s="11">
        <f t="array" ref="R432">INDEX(Reformat[Preschool FT],MATCH(1,(Reformat[Zone]=B432)*(Reformat[Provider Type]=E432)*(Reformat[Provider Rating]=I432),0))</f>
        <v>23.1</v>
      </c>
      <c r="S432" s="11">
        <f t="shared" si="6"/>
        <v>115.5</v>
      </c>
    </row>
    <row r="433" spans="1:19" x14ac:dyDescent="0.25">
      <c r="A433" t="s">
        <v>51</v>
      </c>
      <c r="B433" t="s">
        <v>72</v>
      </c>
      <c r="D433" t="s">
        <v>67</v>
      </c>
      <c r="E433" t="s">
        <v>115</v>
      </c>
      <c r="F433" t="s">
        <v>60</v>
      </c>
      <c r="G433" t="s">
        <v>127</v>
      </c>
      <c r="H433" t="s">
        <v>65</v>
      </c>
      <c r="I433" t="s">
        <v>134</v>
      </c>
      <c r="J433" t="s">
        <v>58</v>
      </c>
      <c r="K433" t="s">
        <v>57</v>
      </c>
      <c r="M433" s="11">
        <v>61.349999999999994</v>
      </c>
      <c r="N433" s="11">
        <v>1.0285669069935857</v>
      </c>
      <c r="P433" s="11">
        <v>61.349999999999994</v>
      </c>
      <c r="Q433" s="11">
        <v>1.0285669069935857</v>
      </c>
      <c r="R433" s="11">
        <f t="array" ref="R433">INDEX(Reformat[Preschool PT],MATCH(1,(Reformat[Zone]=B433)*(Reformat[Provider Type]=E433)*(Reformat[Provider Rating]=I433),0))</f>
        <v>18.059999999999999</v>
      </c>
      <c r="S433" s="11">
        <f t="shared" si="6"/>
        <v>90.3</v>
      </c>
    </row>
    <row r="434" spans="1:19" x14ac:dyDescent="0.25">
      <c r="A434" t="s">
        <v>51</v>
      </c>
      <c r="B434" t="s">
        <v>72</v>
      </c>
      <c r="D434" t="s">
        <v>68</v>
      </c>
      <c r="E434" t="s">
        <v>68</v>
      </c>
      <c r="F434" t="s">
        <v>54</v>
      </c>
      <c r="G434" t="s">
        <v>122</v>
      </c>
      <c r="H434" t="s">
        <v>69</v>
      </c>
      <c r="I434" t="s">
        <v>69</v>
      </c>
      <c r="J434" t="s">
        <v>56</v>
      </c>
      <c r="K434" t="s">
        <v>57</v>
      </c>
      <c r="M434" s="11">
        <v>44.349999999999994</v>
      </c>
      <c r="N434" s="11">
        <v>0.74355244213798732</v>
      </c>
      <c r="P434" s="11">
        <v>44.349999999999994</v>
      </c>
      <c r="Q434" s="11">
        <v>0.74355244213798732</v>
      </c>
      <c r="R434" s="11">
        <f t="array" ref="R434">INDEX(Reformat[Infant FT],MATCH(1,(Reformat[Zone]=B434)*(Reformat[Provider Type]=E434)*(Reformat[Provider Rating]=I434),0))</f>
        <v>8.8699999999999992</v>
      </c>
      <c r="S434" s="11">
        <f t="shared" si="6"/>
        <v>44.349999999999994</v>
      </c>
    </row>
    <row r="435" spans="1:19" x14ac:dyDescent="0.25">
      <c r="A435" t="s">
        <v>51</v>
      </c>
      <c r="B435" t="s">
        <v>72</v>
      </c>
      <c r="D435" t="s">
        <v>68</v>
      </c>
      <c r="E435" t="s">
        <v>68</v>
      </c>
      <c r="F435" t="s">
        <v>54</v>
      </c>
      <c r="G435" t="s">
        <v>123</v>
      </c>
      <c r="H435" t="s">
        <v>69</v>
      </c>
      <c r="I435" t="s">
        <v>69</v>
      </c>
      <c r="J435" t="s">
        <v>58</v>
      </c>
      <c r="K435" t="s">
        <v>57</v>
      </c>
      <c r="M435" s="11">
        <v>44.349999999999994</v>
      </c>
      <c r="N435" s="11">
        <v>0.74355244213798732</v>
      </c>
      <c r="P435" s="11">
        <v>44.349999999999994</v>
      </c>
      <c r="Q435" s="11">
        <v>0.74355244213798732</v>
      </c>
      <c r="R435" s="11">
        <f t="array" ref="R435">INDEX(Reformat[Infant PT],MATCH(1,(Reformat[Zone]=B435)*(Reformat[Provider Type]=E435)*(Reformat[Provider Rating]=I435),0))</f>
        <v>8.8699999999999992</v>
      </c>
      <c r="S435" s="11">
        <f t="shared" si="6"/>
        <v>44.349999999999994</v>
      </c>
    </row>
    <row r="436" spans="1:19" x14ac:dyDescent="0.25">
      <c r="A436" t="s">
        <v>51</v>
      </c>
      <c r="B436" t="s">
        <v>72</v>
      </c>
      <c r="D436" t="s">
        <v>68</v>
      </c>
      <c r="E436" t="s">
        <v>68</v>
      </c>
      <c r="F436" t="s">
        <v>59</v>
      </c>
      <c r="G436" t="s">
        <v>124</v>
      </c>
      <c r="H436" t="s">
        <v>69</v>
      </c>
      <c r="I436" t="s">
        <v>69</v>
      </c>
      <c r="J436" t="s">
        <v>56</v>
      </c>
      <c r="K436" t="s">
        <v>57</v>
      </c>
      <c r="M436" s="11">
        <v>43.949999999999996</v>
      </c>
      <c r="N436" s="11">
        <v>0.73684621943550266</v>
      </c>
      <c r="P436" s="11">
        <v>43.949999999999996</v>
      </c>
      <c r="Q436" s="11">
        <v>0.73684621943550266</v>
      </c>
      <c r="R436" s="11">
        <f t="array" ref="R436">INDEX(Reformat[Toddler FT],MATCH(1,(Reformat[Zone]=B436)*(Reformat[Provider Type]=E436)*(Reformat[Provider Rating]=I436),0))</f>
        <v>8.7899999999999991</v>
      </c>
      <c r="S436" s="11">
        <f t="shared" si="6"/>
        <v>43.949999999999996</v>
      </c>
    </row>
    <row r="437" spans="1:19" x14ac:dyDescent="0.25">
      <c r="A437" t="s">
        <v>51</v>
      </c>
      <c r="B437" t="s">
        <v>72</v>
      </c>
      <c r="D437" t="s">
        <v>68</v>
      </c>
      <c r="E437" t="s">
        <v>68</v>
      </c>
      <c r="F437" t="s">
        <v>59</v>
      </c>
      <c r="G437" t="s">
        <v>125</v>
      </c>
      <c r="H437" t="s">
        <v>69</v>
      </c>
      <c r="I437" t="s">
        <v>69</v>
      </c>
      <c r="J437" t="s">
        <v>58</v>
      </c>
      <c r="K437" t="s">
        <v>57</v>
      </c>
      <c r="M437" s="11">
        <v>33.5</v>
      </c>
      <c r="N437" s="11">
        <v>0.56164615133309082</v>
      </c>
      <c r="P437" s="11">
        <v>33.5</v>
      </c>
      <c r="Q437" s="11">
        <v>0.56164615133309082</v>
      </c>
      <c r="R437" s="11">
        <f t="array" ref="R437">INDEX(Reformat[Toddler PT],MATCH(1,(Reformat[Zone]=B437)*(Reformat[Provider Type]=E437)*(Reformat[Provider Rating]=I437),0))</f>
        <v>6.7</v>
      </c>
      <c r="S437" s="11">
        <f t="shared" si="6"/>
        <v>33.5</v>
      </c>
    </row>
    <row r="438" spans="1:19" x14ac:dyDescent="0.25">
      <c r="A438" t="s">
        <v>51</v>
      </c>
      <c r="B438" t="s">
        <v>72</v>
      </c>
      <c r="D438" t="s">
        <v>68</v>
      </c>
      <c r="E438" t="s">
        <v>68</v>
      </c>
      <c r="F438" t="s">
        <v>60</v>
      </c>
      <c r="G438" t="s">
        <v>126</v>
      </c>
      <c r="H438" t="s">
        <v>69</v>
      </c>
      <c r="I438" t="s">
        <v>69</v>
      </c>
      <c r="J438" t="s">
        <v>56</v>
      </c>
      <c r="K438" t="s">
        <v>57</v>
      </c>
      <c r="M438" s="11">
        <v>38.450000000000003</v>
      </c>
      <c r="N438" s="11">
        <v>0.64463565727633865</v>
      </c>
      <c r="P438" s="11">
        <v>38.450000000000003</v>
      </c>
      <c r="Q438" s="11">
        <v>0.64463565727633865</v>
      </c>
      <c r="R438" s="11">
        <f t="array" ref="R438">INDEX(Reformat[Preschool FT],MATCH(1,(Reformat[Zone]=B438)*(Reformat[Provider Type]=E438)*(Reformat[Provider Rating]=I438),0))</f>
        <v>7.69</v>
      </c>
      <c r="S438" s="11">
        <f t="shared" si="6"/>
        <v>38.450000000000003</v>
      </c>
    </row>
    <row r="439" spans="1:19" x14ac:dyDescent="0.25">
      <c r="A439" t="s">
        <v>51</v>
      </c>
      <c r="B439" t="s">
        <v>72</v>
      </c>
      <c r="D439" t="s">
        <v>68</v>
      </c>
      <c r="E439" t="s">
        <v>68</v>
      </c>
      <c r="F439" t="s">
        <v>60</v>
      </c>
      <c r="G439" t="s">
        <v>127</v>
      </c>
      <c r="H439" t="s">
        <v>69</v>
      </c>
      <c r="I439" t="s">
        <v>69</v>
      </c>
      <c r="J439" t="s">
        <v>58</v>
      </c>
      <c r="K439" t="s">
        <v>57</v>
      </c>
      <c r="M439" s="11">
        <v>33.5</v>
      </c>
      <c r="N439" s="11">
        <v>0.56164615133309082</v>
      </c>
      <c r="P439" s="11">
        <v>33.5</v>
      </c>
      <c r="Q439" s="11">
        <v>0.56164615133309082</v>
      </c>
      <c r="R439" s="11">
        <f t="array" ref="R439">INDEX(Reformat[Preschool PT],MATCH(1,(Reformat[Zone]=B439)*(Reformat[Provider Type]=E439)*(Reformat[Provider Rating]=I439),0))</f>
        <v>6.7</v>
      </c>
      <c r="S439" s="11">
        <f t="shared" si="6"/>
        <v>33.5</v>
      </c>
    </row>
    <row r="440" spans="1:19" x14ac:dyDescent="0.25">
      <c r="A440" t="s">
        <v>51</v>
      </c>
      <c r="B440" t="s">
        <v>72</v>
      </c>
      <c r="D440" t="s">
        <v>68</v>
      </c>
      <c r="E440" t="s">
        <v>68</v>
      </c>
      <c r="F440" t="s">
        <v>61</v>
      </c>
      <c r="G440" t="s">
        <v>128</v>
      </c>
      <c r="H440" t="s">
        <v>69</v>
      </c>
      <c r="I440" t="s">
        <v>69</v>
      </c>
      <c r="J440" t="s">
        <v>56</v>
      </c>
      <c r="K440" t="s">
        <v>57</v>
      </c>
      <c r="M440" s="11">
        <v>31.85</v>
      </c>
      <c r="N440" s="11">
        <v>0.53398298268534161</v>
      </c>
      <c r="P440" s="11">
        <v>31.85</v>
      </c>
      <c r="Q440" s="11">
        <v>0.53398298268534161</v>
      </c>
      <c r="R440" s="11">
        <f t="array" ref="R440">INDEX(Reformat[School-age FT],MATCH(1,(Reformat[Zone]=B440)*(Reformat[Provider Type]=E440)*(Reformat[Provider Rating]=I440),0))</f>
        <v>6.37</v>
      </c>
      <c r="S440" s="11">
        <f t="shared" si="6"/>
        <v>31.85</v>
      </c>
    </row>
    <row r="441" spans="1:19" x14ac:dyDescent="0.25">
      <c r="A441" t="s">
        <v>51</v>
      </c>
      <c r="B441" t="s">
        <v>72</v>
      </c>
      <c r="D441" t="s">
        <v>68</v>
      </c>
      <c r="E441" t="s">
        <v>68</v>
      </c>
      <c r="F441" t="s">
        <v>61</v>
      </c>
      <c r="G441" t="s">
        <v>129</v>
      </c>
      <c r="H441" t="s">
        <v>69</v>
      </c>
      <c r="I441" t="s">
        <v>69</v>
      </c>
      <c r="J441" t="s">
        <v>58</v>
      </c>
      <c r="K441" t="s">
        <v>57</v>
      </c>
      <c r="M441" s="11">
        <v>27.450000000000003</v>
      </c>
      <c r="N441" s="11">
        <v>0.46021453295801029</v>
      </c>
      <c r="P441" s="11">
        <v>27.450000000000003</v>
      </c>
      <c r="Q441" s="11">
        <v>0.46021453295801029</v>
      </c>
      <c r="R441" s="11">
        <f t="array" ref="R441">INDEX(Reformat[School-age PT],MATCH(1,(Reformat[Zone]=B441)*(Reformat[Provider Type]=E441)*(Reformat[Provider Rating]=I441),0))</f>
        <v>5.49</v>
      </c>
      <c r="S441" s="11">
        <f t="shared" si="6"/>
        <v>27.450000000000003</v>
      </c>
    </row>
    <row r="442" spans="1:19" x14ac:dyDescent="0.25">
      <c r="A442" t="s">
        <v>51</v>
      </c>
      <c r="B442" t="s">
        <v>73</v>
      </c>
      <c r="D442" t="s">
        <v>53</v>
      </c>
      <c r="E442" t="s">
        <v>113</v>
      </c>
      <c r="F442" t="s">
        <v>54</v>
      </c>
      <c r="G442" t="s">
        <v>122</v>
      </c>
      <c r="H442" t="s">
        <v>55</v>
      </c>
      <c r="I442" t="s">
        <v>130</v>
      </c>
      <c r="J442" t="s">
        <v>56</v>
      </c>
      <c r="K442" t="s">
        <v>57</v>
      </c>
      <c r="M442" s="11">
        <v>181.95</v>
      </c>
      <c r="N442" s="11">
        <v>7.1050719115884267</v>
      </c>
      <c r="P442" s="11">
        <v>181.95</v>
      </c>
      <c r="Q442" s="11">
        <v>7.1050719115884267</v>
      </c>
      <c r="R442" s="11">
        <f t="array" ref="R442">INDEX(Reformat[Infant FT],MATCH(1,(Reformat[Zone]=B442)*(Reformat[Provider Type]=E442)*(Reformat[Provider Rating]=I442),0))</f>
        <v>51.2</v>
      </c>
      <c r="S442" s="11">
        <f t="shared" si="6"/>
        <v>256</v>
      </c>
    </row>
    <row r="443" spans="1:19" x14ac:dyDescent="0.25">
      <c r="A443" t="s">
        <v>51</v>
      </c>
      <c r="B443" t="s">
        <v>73</v>
      </c>
      <c r="D443" t="s">
        <v>53</v>
      </c>
      <c r="E443" t="s">
        <v>113</v>
      </c>
      <c r="F443" t="s">
        <v>54</v>
      </c>
      <c r="G443" t="s">
        <v>123</v>
      </c>
      <c r="H443" t="s">
        <v>55</v>
      </c>
      <c r="I443" t="s">
        <v>130</v>
      </c>
      <c r="J443" t="s">
        <v>58</v>
      </c>
      <c r="K443" t="s">
        <v>57</v>
      </c>
      <c r="M443" s="11">
        <v>154.35</v>
      </c>
      <c r="N443" s="11">
        <v>6.0273033775964482</v>
      </c>
      <c r="P443" s="11">
        <v>154.35</v>
      </c>
      <c r="Q443" s="11">
        <v>6.0273033775964482</v>
      </c>
      <c r="R443" s="11">
        <f t="array" ref="R443">INDEX(Reformat[Infant PT],MATCH(1,(Reformat[Zone]=B443)*(Reformat[Provider Type]=E443)*(Reformat[Provider Rating]=I443),0))</f>
        <v>45.6</v>
      </c>
      <c r="S443" s="11">
        <f t="shared" si="6"/>
        <v>228</v>
      </c>
    </row>
    <row r="444" spans="1:19" x14ac:dyDescent="0.25">
      <c r="A444" t="s">
        <v>51</v>
      </c>
      <c r="B444" t="s">
        <v>73</v>
      </c>
      <c r="D444" t="s">
        <v>53</v>
      </c>
      <c r="E444" t="s">
        <v>113</v>
      </c>
      <c r="F444" t="s">
        <v>59</v>
      </c>
      <c r="G444" t="s">
        <v>124</v>
      </c>
      <c r="H444" t="s">
        <v>55</v>
      </c>
      <c r="I444" t="s">
        <v>130</v>
      </c>
      <c r="J444" t="s">
        <v>56</v>
      </c>
      <c r="K444" t="s">
        <v>57</v>
      </c>
      <c r="M444" s="11">
        <v>161.75</v>
      </c>
      <c r="N444" s="11">
        <v>6.3162703033769061</v>
      </c>
      <c r="P444" s="11">
        <v>161.75</v>
      </c>
      <c r="Q444" s="11">
        <v>6.3162703033769061</v>
      </c>
      <c r="R444" s="11">
        <f t="array" ref="R444">INDEX(Reformat[Toddler FT],MATCH(1,(Reformat[Zone]=B444)*(Reformat[Provider Type]=E444)*(Reformat[Provider Rating]=I444),0))</f>
        <v>46</v>
      </c>
      <c r="S444" s="11">
        <f t="shared" si="6"/>
        <v>230</v>
      </c>
    </row>
    <row r="445" spans="1:19" x14ac:dyDescent="0.25">
      <c r="A445" t="s">
        <v>51</v>
      </c>
      <c r="B445" t="s">
        <v>73</v>
      </c>
      <c r="D445" t="s">
        <v>53</v>
      </c>
      <c r="E445" t="s">
        <v>113</v>
      </c>
      <c r="F445" t="s">
        <v>59</v>
      </c>
      <c r="G445" t="s">
        <v>125</v>
      </c>
      <c r="H445" t="s">
        <v>55</v>
      </c>
      <c r="I445" t="s">
        <v>130</v>
      </c>
      <c r="J445" t="s">
        <v>58</v>
      </c>
      <c r="K445" t="s">
        <v>57</v>
      </c>
      <c r="M445" s="11">
        <v>140.25</v>
      </c>
      <c r="N445" s="11">
        <v>5.4767042352309803</v>
      </c>
      <c r="P445" s="11">
        <v>140.25</v>
      </c>
      <c r="Q445" s="11">
        <v>5.4767042352309803</v>
      </c>
      <c r="R445" s="11">
        <f t="array" ref="R445">INDEX(Reformat[Toddler PT],MATCH(1,(Reformat[Zone]=B445)*(Reformat[Provider Type]=E445)*(Reformat[Provider Rating]=I445),0))</f>
        <v>40.799999999999997</v>
      </c>
      <c r="S445" s="11">
        <f t="shared" si="6"/>
        <v>204</v>
      </c>
    </row>
    <row r="446" spans="1:19" x14ac:dyDescent="0.25">
      <c r="A446" t="s">
        <v>51</v>
      </c>
      <c r="B446" t="s">
        <v>73</v>
      </c>
      <c r="D446" t="s">
        <v>53</v>
      </c>
      <c r="E446" t="s">
        <v>113</v>
      </c>
      <c r="F446" t="s">
        <v>60</v>
      </c>
      <c r="G446" t="s">
        <v>126</v>
      </c>
      <c r="H446" t="s">
        <v>55</v>
      </c>
      <c r="I446" t="s">
        <v>130</v>
      </c>
      <c r="J446" t="s">
        <v>56</v>
      </c>
      <c r="K446" t="s">
        <v>57</v>
      </c>
      <c r="M446" s="11">
        <v>149.1</v>
      </c>
      <c r="N446" s="11">
        <v>5.8222930586305823</v>
      </c>
      <c r="P446" s="11">
        <v>149.1</v>
      </c>
      <c r="Q446" s="11">
        <v>5.8222930586305823</v>
      </c>
      <c r="R446" s="11">
        <f t="array" ref="R446">INDEX(Reformat[Preschool FT],MATCH(1,(Reformat[Zone]=B446)*(Reformat[Provider Type]=E446)*(Reformat[Provider Rating]=I446),0))</f>
        <v>41.6</v>
      </c>
      <c r="S446" s="11">
        <f t="shared" si="6"/>
        <v>208</v>
      </c>
    </row>
    <row r="447" spans="1:19" x14ac:dyDescent="0.25">
      <c r="A447" t="s">
        <v>51</v>
      </c>
      <c r="B447" t="s">
        <v>73</v>
      </c>
      <c r="D447" t="s">
        <v>53</v>
      </c>
      <c r="E447" t="s">
        <v>113</v>
      </c>
      <c r="F447" t="s">
        <v>60</v>
      </c>
      <c r="G447" t="s">
        <v>127</v>
      </c>
      <c r="H447" t="s">
        <v>55</v>
      </c>
      <c r="I447" t="s">
        <v>130</v>
      </c>
      <c r="J447" t="s">
        <v>58</v>
      </c>
      <c r="K447" t="s">
        <v>57</v>
      </c>
      <c r="M447" s="11">
        <v>110.25</v>
      </c>
      <c r="N447" s="11">
        <v>4.3052166982831768</v>
      </c>
      <c r="P447" s="11">
        <v>110.25</v>
      </c>
      <c r="Q447" s="11">
        <v>4.3052166982831768</v>
      </c>
      <c r="R447" s="11">
        <f t="array" ref="R447">INDEX(Reformat[Preschool PT],MATCH(1,(Reformat[Zone]=B447)*(Reformat[Provider Type]=E447)*(Reformat[Provider Rating]=I447),0))</f>
        <v>32.4</v>
      </c>
      <c r="S447" s="11">
        <f t="shared" si="6"/>
        <v>162</v>
      </c>
    </row>
    <row r="448" spans="1:19" x14ac:dyDescent="0.25">
      <c r="A448" t="s">
        <v>51</v>
      </c>
      <c r="B448" t="s">
        <v>73</v>
      </c>
      <c r="D448" t="s">
        <v>53</v>
      </c>
      <c r="E448" t="s">
        <v>113</v>
      </c>
      <c r="F448" t="s">
        <v>61</v>
      </c>
      <c r="G448" t="s">
        <v>128</v>
      </c>
      <c r="H448" t="s">
        <v>55</v>
      </c>
      <c r="I448" t="s">
        <v>130</v>
      </c>
      <c r="J448" t="s">
        <v>56</v>
      </c>
      <c r="K448" t="s">
        <v>57</v>
      </c>
      <c r="M448" s="11">
        <v>140.19999999999999</v>
      </c>
      <c r="N448" s="11">
        <v>5.4747517560027337</v>
      </c>
      <c r="P448" s="11">
        <v>140.19999999999999</v>
      </c>
      <c r="Q448" s="11">
        <v>5.4747517560027337</v>
      </c>
      <c r="R448" s="11">
        <f t="array" ref="R448">INDEX(Reformat[School-age FT],MATCH(1,(Reformat[Zone]=B448)*(Reformat[Provider Type]=E448)*(Reformat[Provider Rating]=I448),0))</f>
        <v>39.4</v>
      </c>
      <c r="S448" s="11">
        <f t="shared" si="6"/>
        <v>197</v>
      </c>
    </row>
    <row r="449" spans="1:19" x14ac:dyDescent="0.25">
      <c r="A449" t="s">
        <v>51</v>
      </c>
      <c r="B449" t="s">
        <v>73</v>
      </c>
      <c r="D449" t="s">
        <v>53</v>
      </c>
      <c r="E449" t="s">
        <v>113</v>
      </c>
      <c r="F449" t="s">
        <v>61</v>
      </c>
      <c r="G449" t="s">
        <v>129</v>
      </c>
      <c r="H449" t="s">
        <v>55</v>
      </c>
      <c r="I449" t="s">
        <v>130</v>
      </c>
      <c r="J449" t="s">
        <v>58</v>
      </c>
      <c r="K449" t="s">
        <v>57</v>
      </c>
      <c r="M449" s="11">
        <v>99.350000000000009</v>
      </c>
      <c r="N449" s="11">
        <v>3.8795762265254758</v>
      </c>
      <c r="P449" s="11">
        <v>99.350000000000009</v>
      </c>
      <c r="Q449" s="11">
        <v>3.8795762265254758</v>
      </c>
      <c r="R449" s="11">
        <f t="array" ref="R449">INDEX(Reformat[School-age PT],MATCH(1,(Reformat[Zone]=B449)*(Reformat[Provider Type]=E449)*(Reformat[Provider Rating]=I449),0))</f>
        <v>29.6</v>
      </c>
      <c r="S449" s="11">
        <f t="shared" si="6"/>
        <v>148</v>
      </c>
    </row>
    <row r="450" spans="1:19" x14ac:dyDescent="0.25">
      <c r="A450" t="s">
        <v>51</v>
      </c>
      <c r="B450" t="s">
        <v>73</v>
      </c>
      <c r="D450" t="s">
        <v>53</v>
      </c>
      <c r="E450" t="s">
        <v>113</v>
      </c>
      <c r="F450" t="s">
        <v>54</v>
      </c>
      <c r="G450" t="s">
        <v>122</v>
      </c>
      <c r="H450" t="s">
        <v>62</v>
      </c>
      <c r="I450" t="s">
        <v>131</v>
      </c>
      <c r="J450" t="s">
        <v>56</v>
      </c>
      <c r="K450" t="s">
        <v>57</v>
      </c>
      <c r="M450" s="11">
        <v>191.8</v>
      </c>
      <c r="N450" s="11">
        <v>7.4897103195529562</v>
      </c>
      <c r="P450" s="11">
        <v>191.8</v>
      </c>
      <c r="Q450" s="11">
        <v>7.4897103195529562</v>
      </c>
      <c r="R450" s="11">
        <f t="array" ref="R450">INDEX(Reformat[Infant FT],MATCH(1,(Reformat[Zone]=B450)*(Reformat[Provider Type]=E450)*(Reformat[Provider Rating]=I450),0))</f>
        <v>53.76</v>
      </c>
      <c r="S450" s="11">
        <f t="shared" si="6"/>
        <v>268.8</v>
      </c>
    </row>
    <row r="451" spans="1:19" x14ac:dyDescent="0.25">
      <c r="A451" t="s">
        <v>51</v>
      </c>
      <c r="B451" t="s">
        <v>73</v>
      </c>
      <c r="D451" t="s">
        <v>53</v>
      </c>
      <c r="E451" t="s">
        <v>113</v>
      </c>
      <c r="F451" t="s">
        <v>54</v>
      </c>
      <c r="G451" t="s">
        <v>123</v>
      </c>
      <c r="H451" t="s">
        <v>62</v>
      </c>
      <c r="I451" t="s">
        <v>131</v>
      </c>
      <c r="J451" t="s">
        <v>58</v>
      </c>
      <c r="K451" t="s">
        <v>57</v>
      </c>
      <c r="M451" s="11">
        <v>170.45000000000002</v>
      </c>
      <c r="N451" s="11">
        <v>6.6560016890917701</v>
      </c>
      <c r="P451" s="11">
        <v>170.45000000000002</v>
      </c>
      <c r="Q451" s="11">
        <v>6.6560016890917701</v>
      </c>
      <c r="R451" s="11">
        <f t="array" ref="R451">INDEX(Reformat[Infant PT],MATCH(1,(Reformat[Zone]=B451)*(Reformat[Provider Type]=E451)*(Reformat[Provider Rating]=I451),0))</f>
        <v>47.88</v>
      </c>
      <c r="S451" s="11">
        <f t="shared" ref="S451:S514" si="7">R451*5</f>
        <v>239.4</v>
      </c>
    </row>
    <row r="452" spans="1:19" x14ac:dyDescent="0.25">
      <c r="A452" t="s">
        <v>51</v>
      </c>
      <c r="B452" t="s">
        <v>73</v>
      </c>
      <c r="D452" t="s">
        <v>53</v>
      </c>
      <c r="E452" t="s">
        <v>113</v>
      </c>
      <c r="F452" t="s">
        <v>59</v>
      </c>
      <c r="G452" t="s">
        <v>124</v>
      </c>
      <c r="H452" t="s">
        <v>62</v>
      </c>
      <c r="I452" t="s">
        <v>131</v>
      </c>
      <c r="J452" t="s">
        <v>56</v>
      </c>
      <c r="K452" t="s">
        <v>57</v>
      </c>
      <c r="M452" s="11">
        <v>177.45000000000002</v>
      </c>
      <c r="N452" s="11">
        <v>6.9293487810462571</v>
      </c>
      <c r="P452" s="11">
        <v>177.45000000000002</v>
      </c>
      <c r="Q452" s="11">
        <v>6.9293487810462571</v>
      </c>
      <c r="R452" s="11">
        <f t="array" ref="R452">INDEX(Reformat[Toddler FT],MATCH(1,(Reformat[Zone]=B452)*(Reformat[Provider Type]=E452)*(Reformat[Provider Rating]=I452),0))</f>
        <v>48.3</v>
      </c>
      <c r="S452" s="11">
        <f t="shared" si="7"/>
        <v>241.5</v>
      </c>
    </row>
    <row r="453" spans="1:19" x14ac:dyDescent="0.25">
      <c r="A453" t="s">
        <v>51</v>
      </c>
      <c r="B453" t="s">
        <v>73</v>
      </c>
      <c r="D453" t="s">
        <v>53</v>
      </c>
      <c r="E453" t="s">
        <v>113</v>
      </c>
      <c r="F453" t="s">
        <v>59</v>
      </c>
      <c r="G453" t="s">
        <v>125</v>
      </c>
      <c r="H453" t="s">
        <v>62</v>
      </c>
      <c r="I453" t="s">
        <v>131</v>
      </c>
      <c r="J453" t="s">
        <v>58</v>
      </c>
      <c r="K453" t="s">
        <v>57</v>
      </c>
      <c r="M453" s="11">
        <v>157.10000000000002</v>
      </c>
      <c r="N453" s="11">
        <v>6.1346897351499976</v>
      </c>
      <c r="P453" s="11">
        <v>157.10000000000002</v>
      </c>
      <c r="Q453" s="11">
        <v>6.1346897351499976</v>
      </c>
      <c r="R453" s="11">
        <f t="array" ref="R453">INDEX(Reformat[Toddler PT],MATCH(1,(Reformat[Zone]=B453)*(Reformat[Provider Type]=E453)*(Reformat[Provider Rating]=I453),0))</f>
        <v>42.84</v>
      </c>
      <c r="S453" s="11">
        <f t="shared" si="7"/>
        <v>214.20000000000002</v>
      </c>
    </row>
    <row r="454" spans="1:19" x14ac:dyDescent="0.25">
      <c r="A454" t="s">
        <v>51</v>
      </c>
      <c r="B454" t="s">
        <v>73</v>
      </c>
      <c r="D454" t="s">
        <v>53</v>
      </c>
      <c r="E454" t="s">
        <v>113</v>
      </c>
      <c r="F454" t="s">
        <v>60</v>
      </c>
      <c r="G454" t="s">
        <v>126</v>
      </c>
      <c r="H454" t="s">
        <v>62</v>
      </c>
      <c r="I454" t="s">
        <v>131</v>
      </c>
      <c r="J454" t="s">
        <v>56</v>
      </c>
      <c r="K454" t="s">
        <v>57</v>
      </c>
      <c r="M454" s="11">
        <v>165.5</v>
      </c>
      <c r="N454" s="11">
        <v>6.4627062454953812</v>
      </c>
      <c r="P454" s="11">
        <v>165.5</v>
      </c>
      <c r="Q454" s="11">
        <v>6.4627062454953812</v>
      </c>
      <c r="R454" s="11">
        <f t="array" ref="R454">INDEX(Reformat[Preschool FT],MATCH(1,(Reformat[Zone]=B454)*(Reformat[Provider Type]=E454)*(Reformat[Provider Rating]=I454),0))</f>
        <v>43.68</v>
      </c>
      <c r="S454" s="11">
        <f t="shared" si="7"/>
        <v>218.4</v>
      </c>
    </row>
    <row r="455" spans="1:19" x14ac:dyDescent="0.25">
      <c r="A455" t="s">
        <v>51</v>
      </c>
      <c r="B455" t="s">
        <v>73</v>
      </c>
      <c r="D455" t="s">
        <v>53</v>
      </c>
      <c r="E455" t="s">
        <v>113</v>
      </c>
      <c r="F455" t="s">
        <v>60</v>
      </c>
      <c r="G455" t="s">
        <v>127</v>
      </c>
      <c r="H455" t="s">
        <v>62</v>
      </c>
      <c r="I455" t="s">
        <v>131</v>
      </c>
      <c r="J455" t="s">
        <v>58</v>
      </c>
      <c r="K455" t="s">
        <v>57</v>
      </c>
      <c r="M455" s="11">
        <v>128.25</v>
      </c>
      <c r="N455" s="11">
        <v>5.0081092204518596</v>
      </c>
      <c r="P455" s="11">
        <v>128.25</v>
      </c>
      <c r="Q455" s="11">
        <v>5.0081092204518596</v>
      </c>
      <c r="R455" s="11">
        <f t="array" ref="R455">INDEX(Reformat[Preschool PT],MATCH(1,(Reformat[Zone]=B455)*(Reformat[Provider Type]=E455)*(Reformat[Provider Rating]=I455),0))</f>
        <v>34.020000000000003</v>
      </c>
      <c r="S455" s="11">
        <f t="shared" si="7"/>
        <v>170.10000000000002</v>
      </c>
    </row>
    <row r="456" spans="1:19" x14ac:dyDescent="0.25">
      <c r="A456" t="s">
        <v>51</v>
      </c>
      <c r="B456" t="s">
        <v>73</v>
      </c>
      <c r="D456" t="s">
        <v>53</v>
      </c>
      <c r="E456" t="s">
        <v>113</v>
      </c>
      <c r="F456" t="s">
        <v>61</v>
      </c>
      <c r="G456" t="s">
        <v>128</v>
      </c>
      <c r="H456" t="s">
        <v>62</v>
      </c>
      <c r="I456" t="s">
        <v>131</v>
      </c>
      <c r="J456" t="s">
        <v>56</v>
      </c>
      <c r="K456" t="s">
        <v>57</v>
      </c>
      <c r="M456" s="11">
        <v>157.05000000000001</v>
      </c>
      <c r="N456" s="11">
        <v>6.132737255921751</v>
      </c>
      <c r="P456" s="11">
        <v>157.05000000000001</v>
      </c>
      <c r="Q456" s="11">
        <v>6.132737255921751</v>
      </c>
      <c r="R456" s="11">
        <f t="array" ref="R456">INDEX(Reformat[School-age FT],MATCH(1,(Reformat[Zone]=B456)*(Reformat[Provider Type]=E456)*(Reformat[Provider Rating]=I456),0))</f>
        <v>41.37</v>
      </c>
      <c r="S456" s="11">
        <f t="shared" si="7"/>
        <v>206.85</v>
      </c>
    </row>
    <row r="457" spans="1:19" x14ac:dyDescent="0.25">
      <c r="A457" t="s">
        <v>51</v>
      </c>
      <c r="B457" t="s">
        <v>73</v>
      </c>
      <c r="D457" t="s">
        <v>53</v>
      </c>
      <c r="E457" t="s">
        <v>113</v>
      </c>
      <c r="F457" t="s">
        <v>61</v>
      </c>
      <c r="G457" t="s">
        <v>129</v>
      </c>
      <c r="H457" t="s">
        <v>62</v>
      </c>
      <c r="I457" t="s">
        <v>131</v>
      </c>
      <c r="J457" t="s">
        <v>58</v>
      </c>
      <c r="K457" t="s">
        <v>57</v>
      </c>
      <c r="M457" s="11">
        <v>117.65</v>
      </c>
      <c r="N457" s="11">
        <v>4.5941836240636356</v>
      </c>
      <c r="P457" s="11">
        <v>117.65</v>
      </c>
      <c r="Q457" s="11">
        <v>4.5941836240636356</v>
      </c>
      <c r="R457" s="11">
        <f t="array" ref="R457">INDEX(Reformat[School-age PT],MATCH(1,(Reformat[Zone]=B457)*(Reformat[Provider Type]=E457)*(Reformat[Provider Rating]=I457),0))</f>
        <v>31.08</v>
      </c>
      <c r="S457" s="11">
        <f t="shared" si="7"/>
        <v>155.39999999999998</v>
      </c>
    </row>
    <row r="458" spans="1:19" x14ac:dyDescent="0.25">
      <c r="A458" t="s">
        <v>51</v>
      </c>
      <c r="B458" t="s">
        <v>73</v>
      </c>
      <c r="D458" t="s">
        <v>53</v>
      </c>
      <c r="E458" t="s">
        <v>113</v>
      </c>
      <c r="F458" t="s">
        <v>54</v>
      </c>
      <c r="G458" t="s">
        <v>122</v>
      </c>
      <c r="H458" t="s">
        <v>63</v>
      </c>
      <c r="I458" t="s">
        <v>132</v>
      </c>
      <c r="J458" t="s">
        <v>56</v>
      </c>
      <c r="K458" t="s">
        <v>57</v>
      </c>
      <c r="M458" s="11">
        <v>213.1</v>
      </c>
      <c r="N458" s="11">
        <v>8.3214664707858965</v>
      </c>
      <c r="P458" s="11">
        <v>213.1</v>
      </c>
      <c r="Q458" s="11">
        <v>8.3214664707858965</v>
      </c>
      <c r="R458" s="11">
        <f t="array" ref="R458">INDEX(Reformat[Infant FT],MATCH(1,(Reformat[Zone]=B458)*(Reformat[Provider Type]=E458)*(Reformat[Provider Rating]=I458),0))</f>
        <v>54.84</v>
      </c>
      <c r="S458" s="11">
        <f t="shared" si="7"/>
        <v>274.20000000000005</v>
      </c>
    </row>
    <row r="459" spans="1:19" x14ac:dyDescent="0.25">
      <c r="A459" t="s">
        <v>51</v>
      </c>
      <c r="B459" t="s">
        <v>73</v>
      </c>
      <c r="D459" t="s">
        <v>53</v>
      </c>
      <c r="E459" t="s">
        <v>113</v>
      </c>
      <c r="F459" t="s">
        <v>54</v>
      </c>
      <c r="G459" t="s">
        <v>123</v>
      </c>
      <c r="H459" t="s">
        <v>63</v>
      </c>
      <c r="I459" t="s">
        <v>132</v>
      </c>
      <c r="J459" t="s">
        <v>58</v>
      </c>
      <c r="K459" t="s">
        <v>57</v>
      </c>
      <c r="M459" s="11">
        <v>189.4</v>
      </c>
      <c r="N459" s="11">
        <v>7.395991316597132</v>
      </c>
      <c r="P459" s="11">
        <v>189.4</v>
      </c>
      <c r="Q459" s="11">
        <v>7.395991316597132</v>
      </c>
      <c r="R459" s="11">
        <f t="array" ref="R459">INDEX(Reformat[Infant PT],MATCH(1,(Reformat[Zone]=B459)*(Reformat[Provider Type]=E459)*(Reformat[Provider Rating]=I459),0))</f>
        <v>49.32</v>
      </c>
      <c r="S459" s="11">
        <f t="shared" si="7"/>
        <v>246.6</v>
      </c>
    </row>
    <row r="460" spans="1:19" x14ac:dyDescent="0.25">
      <c r="A460" t="s">
        <v>51</v>
      </c>
      <c r="B460" t="s">
        <v>73</v>
      </c>
      <c r="D460" t="s">
        <v>53</v>
      </c>
      <c r="E460" t="s">
        <v>113</v>
      </c>
      <c r="F460" t="s">
        <v>59</v>
      </c>
      <c r="G460" t="s">
        <v>124</v>
      </c>
      <c r="H460" t="s">
        <v>63</v>
      </c>
      <c r="I460" t="s">
        <v>132</v>
      </c>
      <c r="J460" t="s">
        <v>56</v>
      </c>
      <c r="K460" t="s">
        <v>57</v>
      </c>
      <c r="M460" s="11">
        <v>197.15</v>
      </c>
      <c r="N460" s="11">
        <v>7.6986255969753143</v>
      </c>
      <c r="P460" s="11">
        <v>197.15</v>
      </c>
      <c r="Q460" s="11">
        <v>7.6986255969753143</v>
      </c>
      <c r="R460" s="11">
        <f t="array" ref="R460">INDEX(Reformat[Toddler FT],MATCH(1,(Reformat[Zone]=B460)*(Reformat[Provider Type]=E460)*(Reformat[Provider Rating]=I460),0))</f>
        <v>49.27</v>
      </c>
      <c r="S460" s="11">
        <f t="shared" si="7"/>
        <v>246.35000000000002</v>
      </c>
    </row>
    <row r="461" spans="1:19" x14ac:dyDescent="0.25">
      <c r="A461" t="s">
        <v>51</v>
      </c>
      <c r="B461" t="s">
        <v>73</v>
      </c>
      <c r="D461" t="s">
        <v>53</v>
      </c>
      <c r="E461" t="s">
        <v>113</v>
      </c>
      <c r="F461" t="s">
        <v>59</v>
      </c>
      <c r="G461" t="s">
        <v>125</v>
      </c>
      <c r="H461" t="s">
        <v>63</v>
      </c>
      <c r="I461" t="s">
        <v>132</v>
      </c>
      <c r="J461" t="s">
        <v>58</v>
      </c>
      <c r="K461" t="s">
        <v>57</v>
      </c>
      <c r="M461" s="11">
        <v>174.54999999999998</v>
      </c>
      <c r="N461" s="11">
        <v>6.8161049858079679</v>
      </c>
      <c r="P461" s="11">
        <v>174.54999999999998</v>
      </c>
      <c r="Q461" s="11">
        <v>6.8161049858079679</v>
      </c>
      <c r="R461" s="11">
        <f t="array" ref="R461">INDEX(Reformat[Toddler PT],MATCH(1,(Reformat[Zone]=B461)*(Reformat[Provider Type]=E461)*(Reformat[Provider Rating]=I461),0))</f>
        <v>43.92</v>
      </c>
      <c r="S461" s="11">
        <f t="shared" si="7"/>
        <v>219.60000000000002</v>
      </c>
    </row>
    <row r="462" spans="1:19" x14ac:dyDescent="0.25">
      <c r="A462" t="s">
        <v>51</v>
      </c>
      <c r="B462" t="s">
        <v>73</v>
      </c>
      <c r="D462" t="s">
        <v>53</v>
      </c>
      <c r="E462" t="s">
        <v>113</v>
      </c>
      <c r="F462" t="s">
        <v>60</v>
      </c>
      <c r="G462" t="s">
        <v>126</v>
      </c>
      <c r="H462" t="s">
        <v>63</v>
      </c>
      <c r="I462" t="s">
        <v>132</v>
      </c>
      <c r="J462" t="s">
        <v>56</v>
      </c>
      <c r="K462" t="s">
        <v>57</v>
      </c>
      <c r="M462" s="11">
        <v>183.9</v>
      </c>
      <c r="N462" s="11">
        <v>7.181218601490035</v>
      </c>
      <c r="P462" s="11">
        <v>183.9</v>
      </c>
      <c r="Q462" s="11">
        <v>7.181218601490035</v>
      </c>
      <c r="R462" s="11">
        <f t="array" ref="R462">INDEX(Reformat[Preschool FT],MATCH(1,(Reformat[Zone]=B462)*(Reformat[Provider Type]=E462)*(Reformat[Provider Rating]=I462),0))</f>
        <v>44.56</v>
      </c>
      <c r="S462" s="11">
        <f t="shared" si="7"/>
        <v>222.8</v>
      </c>
    </row>
    <row r="463" spans="1:19" x14ac:dyDescent="0.25">
      <c r="A463" t="s">
        <v>51</v>
      </c>
      <c r="B463" t="s">
        <v>73</v>
      </c>
      <c r="D463" t="s">
        <v>53</v>
      </c>
      <c r="E463" t="s">
        <v>113</v>
      </c>
      <c r="F463" t="s">
        <v>60</v>
      </c>
      <c r="G463" t="s">
        <v>127</v>
      </c>
      <c r="H463" t="s">
        <v>63</v>
      </c>
      <c r="I463" t="s">
        <v>132</v>
      </c>
      <c r="J463" t="s">
        <v>58</v>
      </c>
      <c r="K463" t="s">
        <v>57</v>
      </c>
      <c r="M463" s="11">
        <v>142.5</v>
      </c>
      <c r="N463" s="11">
        <v>5.5645658005020655</v>
      </c>
      <c r="P463" s="11">
        <v>142.5</v>
      </c>
      <c r="Q463" s="11">
        <v>5.5645658005020655</v>
      </c>
      <c r="R463" s="11">
        <f t="array" ref="R463">INDEX(Reformat[Preschool PT],MATCH(1,(Reformat[Zone]=B463)*(Reformat[Provider Type]=E463)*(Reformat[Provider Rating]=I463),0))</f>
        <v>35.1</v>
      </c>
      <c r="S463" s="11">
        <f t="shared" si="7"/>
        <v>175.5</v>
      </c>
    </row>
    <row r="464" spans="1:19" x14ac:dyDescent="0.25">
      <c r="A464" t="s">
        <v>51</v>
      </c>
      <c r="B464" t="s">
        <v>73</v>
      </c>
      <c r="D464" t="s">
        <v>53</v>
      </c>
      <c r="E464" t="s">
        <v>113</v>
      </c>
      <c r="F464" t="s">
        <v>61</v>
      </c>
      <c r="G464" t="s">
        <v>128</v>
      </c>
      <c r="H464" t="s">
        <v>63</v>
      </c>
      <c r="I464" t="s">
        <v>132</v>
      </c>
      <c r="J464" t="s">
        <v>56</v>
      </c>
      <c r="K464" t="s">
        <v>57</v>
      </c>
      <c r="M464" s="11">
        <v>174.5</v>
      </c>
      <c r="N464" s="11">
        <v>6.814152506579723</v>
      </c>
      <c r="P464" s="11">
        <v>174.5</v>
      </c>
      <c r="Q464" s="11">
        <v>6.814152506579723</v>
      </c>
      <c r="R464" s="11">
        <f t="array" ref="R464">INDEX(Reformat[School-age FT],MATCH(1,(Reformat[Zone]=B464)*(Reformat[Provider Type]=E464)*(Reformat[Provider Rating]=I464),0))</f>
        <v>42.2</v>
      </c>
      <c r="S464" s="11">
        <f t="shared" si="7"/>
        <v>211</v>
      </c>
    </row>
    <row r="465" spans="1:19" x14ac:dyDescent="0.25">
      <c r="A465" t="s">
        <v>51</v>
      </c>
      <c r="B465" t="s">
        <v>73</v>
      </c>
      <c r="D465" t="s">
        <v>53</v>
      </c>
      <c r="E465" t="s">
        <v>113</v>
      </c>
      <c r="F465" t="s">
        <v>61</v>
      </c>
      <c r="G465" t="s">
        <v>129</v>
      </c>
      <c r="H465" t="s">
        <v>63</v>
      </c>
      <c r="I465" t="s">
        <v>132</v>
      </c>
      <c r="J465" t="s">
        <v>58</v>
      </c>
      <c r="K465" t="s">
        <v>57</v>
      </c>
      <c r="M465" s="11">
        <v>130.69999999999999</v>
      </c>
      <c r="N465" s="11">
        <v>5.1037807026359294</v>
      </c>
      <c r="P465" s="11">
        <v>130.69999999999999</v>
      </c>
      <c r="Q465" s="11">
        <v>5.1037807026359294</v>
      </c>
      <c r="R465" s="11">
        <f t="array" ref="R465">INDEX(Reformat[School-age PT],MATCH(1,(Reformat[Zone]=B465)*(Reformat[Provider Type]=E465)*(Reformat[Provider Rating]=I465),0))</f>
        <v>32.4</v>
      </c>
      <c r="S465" s="11">
        <f t="shared" si="7"/>
        <v>162</v>
      </c>
    </row>
    <row r="466" spans="1:19" x14ac:dyDescent="0.25">
      <c r="A466" t="s">
        <v>51</v>
      </c>
      <c r="B466" t="s">
        <v>73</v>
      </c>
      <c r="D466" t="s">
        <v>53</v>
      </c>
      <c r="E466" t="s">
        <v>113</v>
      </c>
      <c r="F466" t="s">
        <v>54</v>
      </c>
      <c r="G466" t="s">
        <v>122</v>
      </c>
      <c r="H466" t="s">
        <v>64</v>
      </c>
      <c r="I466" t="s">
        <v>133</v>
      </c>
      <c r="J466" t="s">
        <v>56</v>
      </c>
      <c r="K466" t="s">
        <v>57</v>
      </c>
      <c r="M466" s="11">
        <v>236.75</v>
      </c>
      <c r="N466" s="11">
        <v>9.2449891457464144</v>
      </c>
      <c r="P466" s="11">
        <v>236.75</v>
      </c>
      <c r="Q466" s="11">
        <v>9.2449891457464144</v>
      </c>
      <c r="R466" s="11">
        <f t="array" ref="R466">INDEX(Reformat[Infant FT],MATCH(1,(Reformat[Zone]=B466)*(Reformat[Provider Type]=E466)*(Reformat[Provider Rating]=I466),0))</f>
        <v>60.8</v>
      </c>
      <c r="S466" s="11">
        <f t="shared" si="7"/>
        <v>304</v>
      </c>
    </row>
    <row r="467" spans="1:19" x14ac:dyDescent="0.25">
      <c r="A467" t="s">
        <v>51</v>
      </c>
      <c r="B467" t="s">
        <v>73</v>
      </c>
      <c r="D467" t="s">
        <v>53</v>
      </c>
      <c r="E467" t="s">
        <v>113</v>
      </c>
      <c r="F467" t="s">
        <v>54</v>
      </c>
      <c r="G467" t="s">
        <v>123</v>
      </c>
      <c r="H467" t="s">
        <v>64</v>
      </c>
      <c r="I467" t="s">
        <v>133</v>
      </c>
      <c r="J467" t="s">
        <v>58</v>
      </c>
      <c r="K467" t="s">
        <v>57</v>
      </c>
      <c r="M467" s="11">
        <v>210.39999999999998</v>
      </c>
      <c r="N467" s="11">
        <v>8.2160325924605928</v>
      </c>
      <c r="P467" s="11">
        <v>210.39999999999998</v>
      </c>
      <c r="Q467" s="11">
        <v>8.2160325924605928</v>
      </c>
      <c r="R467" s="11">
        <f t="array" ref="R467">INDEX(Reformat[Infant PT],MATCH(1,(Reformat[Zone]=B467)*(Reformat[Provider Type]=E467)*(Reformat[Provider Rating]=I467),0))</f>
        <v>54.8</v>
      </c>
      <c r="S467" s="11">
        <f t="shared" si="7"/>
        <v>274</v>
      </c>
    </row>
    <row r="468" spans="1:19" x14ac:dyDescent="0.25">
      <c r="A468" t="s">
        <v>51</v>
      </c>
      <c r="B468" t="s">
        <v>73</v>
      </c>
      <c r="D468" t="s">
        <v>53</v>
      </c>
      <c r="E468" t="s">
        <v>113</v>
      </c>
      <c r="F468" t="s">
        <v>59</v>
      </c>
      <c r="G468" t="s">
        <v>124</v>
      </c>
      <c r="H468" t="s">
        <v>64</v>
      </c>
      <c r="I468" t="s">
        <v>133</v>
      </c>
      <c r="J468" t="s">
        <v>56</v>
      </c>
      <c r="K468" t="s">
        <v>57</v>
      </c>
      <c r="M468" s="11">
        <v>219.05</v>
      </c>
      <c r="N468" s="11">
        <v>8.5538114989472103</v>
      </c>
      <c r="P468" s="11">
        <v>219.05</v>
      </c>
      <c r="Q468" s="11">
        <v>8.5538114989472103</v>
      </c>
      <c r="R468" s="11">
        <f t="array" ref="R468">INDEX(Reformat[Toddler FT],MATCH(1,(Reformat[Zone]=B468)*(Reformat[Provider Type]=E468)*(Reformat[Provider Rating]=I468),0))</f>
        <v>54.4</v>
      </c>
      <c r="S468" s="11">
        <f t="shared" si="7"/>
        <v>272</v>
      </c>
    </row>
    <row r="469" spans="1:19" x14ac:dyDescent="0.25">
      <c r="A469" t="s">
        <v>51</v>
      </c>
      <c r="B469" t="s">
        <v>73</v>
      </c>
      <c r="D469" t="s">
        <v>53</v>
      </c>
      <c r="E469" t="s">
        <v>113</v>
      </c>
      <c r="F469" t="s">
        <v>59</v>
      </c>
      <c r="G469" t="s">
        <v>125</v>
      </c>
      <c r="H469" t="s">
        <v>64</v>
      </c>
      <c r="I469" t="s">
        <v>133</v>
      </c>
      <c r="J469" t="s">
        <v>58</v>
      </c>
      <c r="K469" t="s">
        <v>57</v>
      </c>
      <c r="M469" s="11">
        <v>193.9</v>
      </c>
      <c r="N469" s="11">
        <v>7.5717144471393025</v>
      </c>
      <c r="P469" s="11">
        <v>193.9</v>
      </c>
      <c r="Q469" s="11">
        <v>7.5717144471393025</v>
      </c>
      <c r="R469" s="11">
        <f t="array" ref="R469">INDEX(Reformat[Toddler PT],MATCH(1,(Reformat[Zone]=B469)*(Reformat[Provider Type]=E469)*(Reformat[Provider Rating]=I469),0))</f>
        <v>48.8</v>
      </c>
      <c r="S469" s="11">
        <f t="shared" si="7"/>
        <v>244</v>
      </c>
    </row>
    <row r="470" spans="1:19" x14ac:dyDescent="0.25">
      <c r="A470" t="s">
        <v>51</v>
      </c>
      <c r="B470" t="s">
        <v>73</v>
      </c>
      <c r="D470" t="s">
        <v>53</v>
      </c>
      <c r="E470" t="s">
        <v>113</v>
      </c>
      <c r="F470" t="s">
        <v>60</v>
      </c>
      <c r="G470" t="s">
        <v>126</v>
      </c>
      <c r="H470" t="s">
        <v>64</v>
      </c>
      <c r="I470" t="s">
        <v>133</v>
      </c>
      <c r="J470" t="s">
        <v>56</v>
      </c>
      <c r="K470" t="s">
        <v>57</v>
      </c>
      <c r="M470" s="11">
        <v>204.3</v>
      </c>
      <c r="N470" s="11">
        <v>7.9778301266145411</v>
      </c>
      <c r="P470" s="11">
        <v>204.3</v>
      </c>
      <c r="Q470" s="11">
        <v>7.9778301266145411</v>
      </c>
      <c r="R470" s="11">
        <f t="array" ref="R470">INDEX(Reformat[Preschool FT],MATCH(1,(Reformat[Zone]=B470)*(Reformat[Provider Type]=E470)*(Reformat[Provider Rating]=I470),0))</f>
        <v>49.2</v>
      </c>
      <c r="S470" s="11">
        <f t="shared" si="7"/>
        <v>246</v>
      </c>
    </row>
    <row r="471" spans="1:19" x14ac:dyDescent="0.25">
      <c r="A471" t="s">
        <v>51</v>
      </c>
      <c r="B471" t="s">
        <v>73</v>
      </c>
      <c r="D471" t="s">
        <v>53</v>
      </c>
      <c r="E471" t="s">
        <v>113</v>
      </c>
      <c r="F471" t="s">
        <v>60</v>
      </c>
      <c r="G471" t="s">
        <v>127</v>
      </c>
      <c r="H471" t="s">
        <v>64</v>
      </c>
      <c r="I471" t="s">
        <v>133</v>
      </c>
      <c r="J471" t="s">
        <v>58</v>
      </c>
      <c r="K471" t="s">
        <v>57</v>
      </c>
      <c r="M471" s="11">
        <v>158.30000000000001</v>
      </c>
      <c r="N471" s="11">
        <v>6.1815492366279097</v>
      </c>
      <c r="P471" s="11">
        <v>158.30000000000001</v>
      </c>
      <c r="Q471" s="11">
        <v>6.1815492366279097</v>
      </c>
      <c r="R471" s="11">
        <f t="array" ref="R471">INDEX(Reformat[Preschool PT],MATCH(1,(Reformat[Zone]=B471)*(Reformat[Provider Type]=E471)*(Reformat[Provider Rating]=I471),0))</f>
        <v>39</v>
      </c>
      <c r="S471" s="11">
        <f t="shared" si="7"/>
        <v>195</v>
      </c>
    </row>
    <row r="472" spans="1:19" x14ac:dyDescent="0.25">
      <c r="A472" t="s">
        <v>51</v>
      </c>
      <c r="B472" t="s">
        <v>73</v>
      </c>
      <c r="D472" t="s">
        <v>53</v>
      </c>
      <c r="E472" t="s">
        <v>113</v>
      </c>
      <c r="F472" t="s">
        <v>61</v>
      </c>
      <c r="G472" t="s">
        <v>128</v>
      </c>
      <c r="H472" t="s">
        <v>64</v>
      </c>
      <c r="I472" t="s">
        <v>133</v>
      </c>
      <c r="J472" t="s">
        <v>56</v>
      </c>
      <c r="K472" t="s">
        <v>57</v>
      </c>
      <c r="M472" s="11">
        <v>193.85000000000002</v>
      </c>
      <c r="N472" s="11">
        <v>7.5697619679110568</v>
      </c>
      <c r="P472" s="11">
        <v>193.85000000000002</v>
      </c>
      <c r="Q472" s="11">
        <v>7.5697619679110568</v>
      </c>
      <c r="R472" s="11">
        <f t="array" ref="R472">INDEX(Reformat[School-age FT],MATCH(1,(Reformat[Zone]=B472)*(Reformat[Provider Type]=E472)*(Reformat[Provider Rating]=I472),0))</f>
        <v>46.6</v>
      </c>
      <c r="S472" s="11">
        <f t="shared" si="7"/>
        <v>233</v>
      </c>
    </row>
    <row r="473" spans="1:19" x14ac:dyDescent="0.25">
      <c r="A473" t="s">
        <v>51</v>
      </c>
      <c r="B473" t="s">
        <v>73</v>
      </c>
      <c r="D473" t="s">
        <v>53</v>
      </c>
      <c r="E473" t="s">
        <v>113</v>
      </c>
      <c r="F473" t="s">
        <v>61</v>
      </c>
      <c r="G473" t="s">
        <v>129</v>
      </c>
      <c r="H473" t="s">
        <v>64</v>
      </c>
      <c r="I473" t="s">
        <v>133</v>
      </c>
      <c r="J473" t="s">
        <v>58</v>
      </c>
      <c r="K473" t="s">
        <v>57</v>
      </c>
      <c r="M473" s="11">
        <v>145.19999999999999</v>
      </c>
      <c r="N473" s="11">
        <v>5.6699996788273674</v>
      </c>
      <c r="P473" s="11">
        <v>145.19999999999999</v>
      </c>
      <c r="Q473" s="11">
        <v>5.6699996788273674</v>
      </c>
      <c r="R473" s="11">
        <f t="array" ref="R473">INDEX(Reformat[School-age PT],MATCH(1,(Reformat[Zone]=B473)*(Reformat[Provider Type]=E473)*(Reformat[Provider Rating]=I473),0))</f>
        <v>36</v>
      </c>
      <c r="S473" s="11">
        <f t="shared" si="7"/>
        <v>180</v>
      </c>
    </row>
    <row r="474" spans="1:19" x14ac:dyDescent="0.25">
      <c r="A474" t="s">
        <v>51</v>
      </c>
      <c r="B474" t="s">
        <v>73</v>
      </c>
      <c r="D474" t="s">
        <v>53</v>
      </c>
      <c r="E474" t="s">
        <v>113</v>
      </c>
      <c r="F474" t="s">
        <v>60</v>
      </c>
      <c r="G474" t="s">
        <v>126</v>
      </c>
      <c r="H474" t="s">
        <v>65</v>
      </c>
      <c r="I474" t="s">
        <v>134</v>
      </c>
      <c r="J474" t="s">
        <v>56</v>
      </c>
      <c r="K474" t="s">
        <v>57</v>
      </c>
      <c r="M474" s="11">
        <v>156.6</v>
      </c>
      <c r="N474" s="11">
        <v>6.1151649428675334</v>
      </c>
      <c r="P474" s="11">
        <v>156.6</v>
      </c>
      <c r="Q474" s="11">
        <v>6.1151649428675334</v>
      </c>
      <c r="R474" s="11">
        <f t="array" ref="R474">INDEX(Reformat[Preschool FT],MATCH(1,(Reformat[Zone]=B474)*(Reformat[Provider Type]=E474)*(Reformat[Provider Rating]=I474),0))</f>
        <v>43.68</v>
      </c>
      <c r="S474" s="11">
        <f t="shared" si="7"/>
        <v>218.4</v>
      </c>
    </row>
    <row r="475" spans="1:19" x14ac:dyDescent="0.25">
      <c r="A475" t="s">
        <v>51</v>
      </c>
      <c r="B475" t="s">
        <v>73</v>
      </c>
      <c r="D475" t="s">
        <v>53</v>
      </c>
      <c r="E475" t="s">
        <v>113</v>
      </c>
      <c r="F475" t="s">
        <v>60</v>
      </c>
      <c r="G475" t="s">
        <v>127</v>
      </c>
      <c r="H475" t="s">
        <v>65</v>
      </c>
      <c r="I475" t="s">
        <v>134</v>
      </c>
      <c r="J475" t="s">
        <v>58</v>
      </c>
      <c r="K475" t="s">
        <v>57</v>
      </c>
      <c r="M475" s="11">
        <v>115.8</v>
      </c>
      <c r="N475" s="11">
        <v>4.5219418926185204</v>
      </c>
      <c r="P475" s="11">
        <v>115.8</v>
      </c>
      <c r="Q475" s="11">
        <v>4.5219418926185204</v>
      </c>
      <c r="R475" s="11">
        <f t="array" ref="R475">INDEX(Reformat[Preschool PT],MATCH(1,(Reformat[Zone]=B475)*(Reformat[Provider Type]=E475)*(Reformat[Provider Rating]=I475),0))</f>
        <v>34.020000000000003</v>
      </c>
      <c r="S475" s="11">
        <f t="shared" si="7"/>
        <v>170.10000000000002</v>
      </c>
    </row>
    <row r="476" spans="1:19" x14ac:dyDescent="0.25">
      <c r="A476" t="s">
        <v>51</v>
      </c>
      <c r="B476" t="s">
        <v>73</v>
      </c>
      <c r="D476" t="s">
        <v>66</v>
      </c>
      <c r="E476" t="s">
        <v>114</v>
      </c>
      <c r="F476" t="s">
        <v>54</v>
      </c>
      <c r="G476" t="s">
        <v>122</v>
      </c>
      <c r="H476" t="s">
        <v>55</v>
      </c>
      <c r="I476" t="s">
        <v>130</v>
      </c>
      <c r="J476" t="s">
        <v>56</v>
      </c>
      <c r="K476" t="s">
        <v>57</v>
      </c>
      <c r="M476" s="11">
        <v>153.75</v>
      </c>
      <c r="N476" s="11">
        <v>6.0038736268574917</v>
      </c>
      <c r="P476" s="11">
        <v>153.75</v>
      </c>
      <c r="Q476" s="11">
        <v>6.0038736268574917</v>
      </c>
      <c r="R476" s="11">
        <f t="array" ref="R476">INDEX(Reformat[Infant FT],MATCH(1,(Reformat[Zone]=B476)*(Reformat[Provider Type]=E476)*(Reformat[Provider Rating]=I476),0))</f>
        <v>45.2</v>
      </c>
      <c r="S476" s="11">
        <f t="shared" si="7"/>
        <v>226</v>
      </c>
    </row>
    <row r="477" spans="1:19" x14ac:dyDescent="0.25">
      <c r="A477" t="s">
        <v>51</v>
      </c>
      <c r="B477" t="s">
        <v>73</v>
      </c>
      <c r="D477" t="s">
        <v>66</v>
      </c>
      <c r="E477" t="s">
        <v>114</v>
      </c>
      <c r="F477" t="s">
        <v>54</v>
      </c>
      <c r="G477" t="s">
        <v>123</v>
      </c>
      <c r="H477" t="s">
        <v>55</v>
      </c>
      <c r="I477" t="s">
        <v>130</v>
      </c>
      <c r="J477" t="s">
        <v>58</v>
      </c>
      <c r="K477" t="s">
        <v>57</v>
      </c>
      <c r="M477" s="11">
        <v>139.55000000000001</v>
      </c>
      <c r="N477" s="11">
        <v>5.4493695260355324</v>
      </c>
      <c r="P477" s="11">
        <v>139.55000000000001</v>
      </c>
      <c r="Q477" s="11">
        <v>5.4493695260355324</v>
      </c>
      <c r="R477" s="11">
        <f t="array" ref="R477">INDEX(Reformat[Infant PT],MATCH(1,(Reformat[Zone]=B477)*(Reformat[Provider Type]=E477)*(Reformat[Provider Rating]=I477),0))</f>
        <v>40.799999999999997</v>
      </c>
      <c r="S477" s="11">
        <f t="shared" si="7"/>
        <v>204</v>
      </c>
    </row>
    <row r="478" spans="1:19" x14ac:dyDescent="0.25">
      <c r="A478" t="s">
        <v>51</v>
      </c>
      <c r="B478" t="s">
        <v>73</v>
      </c>
      <c r="D478" t="s">
        <v>66</v>
      </c>
      <c r="E478" t="s">
        <v>114</v>
      </c>
      <c r="F478" t="s">
        <v>59</v>
      </c>
      <c r="G478" t="s">
        <v>124</v>
      </c>
      <c r="H478" t="s">
        <v>55</v>
      </c>
      <c r="I478" t="s">
        <v>130</v>
      </c>
      <c r="J478" t="s">
        <v>56</v>
      </c>
      <c r="K478" t="s">
        <v>57</v>
      </c>
      <c r="M478" s="11">
        <v>145.55000000000001</v>
      </c>
      <c r="N478" s="11">
        <v>5.6836670334250927</v>
      </c>
      <c r="P478" s="11">
        <v>145.55000000000001</v>
      </c>
      <c r="Q478" s="11">
        <v>5.6836670334250927</v>
      </c>
      <c r="R478" s="11">
        <f t="array" ref="R478">INDEX(Reformat[Toddler FT],MATCH(1,(Reformat[Zone]=B478)*(Reformat[Provider Type]=E478)*(Reformat[Provider Rating]=I478),0))</f>
        <v>41.6</v>
      </c>
      <c r="S478" s="11">
        <f t="shared" si="7"/>
        <v>208</v>
      </c>
    </row>
    <row r="479" spans="1:19" x14ac:dyDescent="0.25">
      <c r="A479" t="s">
        <v>51</v>
      </c>
      <c r="B479" t="s">
        <v>73</v>
      </c>
      <c r="D479" t="s">
        <v>66</v>
      </c>
      <c r="E479" t="s">
        <v>114</v>
      </c>
      <c r="F479" t="s">
        <v>59</v>
      </c>
      <c r="G479" t="s">
        <v>125</v>
      </c>
      <c r="H479" t="s">
        <v>55</v>
      </c>
      <c r="I479" t="s">
        <v>130</v>
      </c>
      <c r="J479" t="s">
        <v>58</v>
      </c>
      <c r="K479" t="s">
        <v>57</v>
      </c>
      <c r="M479" s="11">
        <v>128.15</v>
      </c>
      <c r="N479" s="11">
        <v>5.0042042619953664</v>
      </c>
      <c r="P479" s="11">
        <v>128.15</v>
      </c>
      <c r="Q479" s="11">
        <v>5.0042042619953664</v>
      </c>
      <c r="R479" s="11">
        <f t="array" ref="R479">INDEX(Reformat[Toddler PT],MATCH(1,(Reformat[Zone]=B479)*(Reformat[Provider Type]=E479)*(Reformat[Provider Rating]=I479),0))</f>
        <v>37.200000000000003</v>
      </c>
      <c r="S479" s="11">
        <f t="shared" si="7"/>
        <v>186</v>
      </c>
    </row>
    <row r="480" spans="1:19" x14ac:dyDescent="0.25">
      <c r="A480" t="s">
        <v>51</v>
      </c>
      <c r="B480" t="s">
        <v>73</v>
      </c>
      <c r="D480" t="s">
        <v>66</v>
      </c>
      <c r="E480" t="s">
        <v>114</v>
      </c>
      <c r="F480" t="s">
        <v>60</v>
      </c>
      <c r="G480" t="s">
        <v>126</v>
      </c>
      <c r="H480" t="s">
        <v>55</v>
      </c>
      <c r="I480" t="s">
        <v>130</v>
      </c>
      <c r="J480" t="s">
        <v>56</v>
      </c>
      <c r="K480" t="s">
        <v>57</v>
      </c>
      <c r="M480" s="11">
        <v>137.15</v>
      </c>
      <c r="N480" s="11">
        <v>5.3556505230797073</v>
      </c>
      <c r="P480" s="11">
        <v>137.15</v>
      </c>
      <c r="Q480" s="11">
        <v>5.3556505230797073</v>
      </c>
      <c r="R480" s="11">
        <f t="array" ref="R480">INDEX(Reformat[Preschool FT],MATCH(1,(Reformat[Zone]=B480)*(Reformat[Provider Type]=E480)*(Reformat[Provider Rating]=I480),0))</f>
        <v>38.6</v>
      </c>
      <c r="S480" s="11">
        <f t="shared" si="7"/>
        <v>193</v>
      </c>
    </row>
    <row r="481" spans="1:19" x14ac:dyDescent="0.25">
      <c r="A481" t="s">
        <v>51</v>
      </c>
      <c r="B481" t="s">
        <v>73</v>
      </c>
      <c r="D481" t="s">
        <v>66</v>
      </c>
      <c r="E481" t="s">
        <v>114</v>
      </c>
      <c r="F481" t="s">
        <v>60</v>
      </c>
      <c r="G481" t="s">
        <v>127</v>
      </c>
      <c r="H481" t="s">
        <v>55</v>
      </c>
      <c r="I481" t="s">
        <v>130</v>
      </c>
      <c r="J481" t="s">
        <v>58</v>
      </c>
      <c r="K481" t="s">
        <v>57</v>
      </c>
      <c r="M481" s="11">
        <v>113.55000000000001</v>
      </c>
      <c r="N481" s="11">
        <v>4.4340803273474361</v>
      </c>
      <c r="P481" s="11">
        <v>113.55000000000001</v>
      </c>
      <c r="Q481" s="11">
        <v>4.4340803273474361</v>
      </c>
      <c r="R481" s="11">
        <f t="array" ref="R481">INDEX(Reformat[Preschool PT],MATCH(1,(Reformat[Zone]=B481)*(Reformat[Provider Type]=E481)*(Reformat[Provider Rating]=I481),0))</f>
        <v>32</v>
      </c>
      <c r="S481" s="11">
        <f t="shared" si="7"/>
        <v>160</v>
      </c>
    </row>
    <row r="482" spans="1:19" x14ac:dyDescent="0.25">
      <c r="A482" t="s">
        <v>51</v>
      </c>
      <c r="B482" t="s">
        <v>73</v>
      </c>
      <c r="D482" t="s">
        <v>66</v>
      </c>
      <c r="E482" t="s">
        <v>114</v>
      </c>
      <c r="F482" t="s">
        <v>61</v>
      </c>
      <c r="G482" t="s">
        <v>128</v>
      </c>
      <c r="H482" t="s">
        <v>55</v>
      </c>
      <c r="I482" t="s">
        <v>130</v>
      </c>
      <c r="J482" t="s">
        <v>56</v>
      </c>
      <c r="K482" t="s">
        <v>57</v>
      </c>
      <c r="M482" s="11">
        <v>122.2</v>
      </c>
      <c r="N482" s="11">
        <v>4.7718592338340526</v>
      </c>
      <c r="P482" s="11">
        <v>122.2</v>
      </c>
      <c r="Q482" s="11">
        <v>4.7718592338340526</v>
      </c>
      <c r="R482" s="11">
        <f t="array" ref="R482">INDEX(Reformat[School-age FT],MATCH(1,(Reformat[Zone]=B482)*(Reformat[Provider Type]=E482)*(Reformat[Provider Rating]=I482),0))</f>
        <v>34.6</v>
      </c>
      <c r="S482" s="11">
        <f t="shared" si="7"/>
        <v>173</v>
      </c>
    </row>
    <row r="483" spans="1:19" x14ac:dyDescent="0.25">
      <c r="A483" t="s">
        <v>51</v>
      </c>
      <c r="B483" t="s">
        <v>73</v>
      </c>
      <c r="D483" t="s">
        <v>66</v>
      </c>
      <c r="E483" t="s">
        <v>114</v>
      </c>
      <c r="F483" t="s">
        <v>61</v>
      </c>
      <c r="G483" t="s">
        <v>129</v>
      </c>
      <c r="H483" t="s">
        <v>55</v>
      </c>
      <c r="I483" t="s">
        <v>130</v>
      </c>
      <c r="J483" t="s">
        <v>58</v>
      </c>
      <c r="K483" t="s">
        <v>57</v>
      </c>
      <c r="M483" s="11">
        <v>100.3</v>
      </c>
      <c r="N483" s="11">
        <v>3.9166733318621558</v>
      </c>
      <c r="P483" s="11">
        <v>100.3</v>
      </c>
      <c r="Q483" s="11">
        <v>3.9166733318621558</v>
      </c>
      <c r="R483" s="11">
        <f t="array" ref="R483">INDEX(Reformat[School-age PT],MATCH(1,(Reformat[Zone]=B483)*(Reformat[Provider Type]=E483)*(Reformat[Provider Rating]=I483),0))</f>
        <v>29.6</v>
      </c>
      <c r="S483" s="11">
        <f t="shared" si="7"/>
        <v>148</v>
      </c>
    </row>
    <row r="484" spans="1:19" x14ac:dyDescent="0.25">
      <c r="A484" t="s">
        <v>51</v>
      </c>
      <c r="B484" t="s">
        <v>73</v>
      </c>
      <c r="D484" t="s">
        <v>66</v>
      </c>
      <c r="E484" t="s">
        <v>114</v>
      </c>
      <c r="F484" t="s">
        <v>54</v>
      </c>
      <c r="G484" t="s">
        <v>122</v>
      </c>
      <c r="H484" t="s">
        <v>62</v>
      </c>
      <c r="I484" t="s">
        <v>131</v>
      </c>
      <c r="J484" t="s">
        <v>56</v>
      </c>
      <c r="K484" t="s">
        <v>57</v>
      </c>
      <c r="M484" s="11">
        <v>169.89999999999998</v>
      </c>
      <c r="N484" s="11">
        <v>6.6345244175810585</v>
      </c>
      <c r="P484" s="11">
        <v>169.89999999999998</v>
      </c>
      <c r="Q484" s="11">
        <v>6.6345244175810585</v>
      </c>
      <c r="R484" s="11">
        <f t="array" ref="R484">INDEX(Reformat[Infant FT],MATCH(1,(Reformat[Zone]=B484)*(Reformat[Provider Type]=E484)*(Reformat[Provider Rating]=I484),0))</f>
        <v>47.46</v>
      </c>
      <c r="S484" s="11">
        <f t="shared" si="7"/>
        <v>237.3</v>
      </c>
    </row>
    <row r="485" spans="1:19" x14ac:dyDescent="0.25">
      <c r="A485" t="s">
        <v>51</v>
      </c>
      <c r="B485" t="s">
        <v>73</v>
      </c>
      <c r="D485" t="s">
        <v>66</v>
      </c>
      <c r="E485" t="s">
        <v>114</v>
      </c>
      <c r="F485" t="s">
        <v>54</v>
      </c>
      <c r="G485" t="s">
        <v>123</v>
      </c>
      <c r="H485" t="s">
        <v>62</v>
      </c>
      <c r="I485" t="s">
        <v>131</v>
      </c>
      <c r="J485" t="s">
        <v>58</v>
      </c>
      <c r="K485" t="s">
        <v>57</v>
      </c>
      <c r="M485" s="11">
        <v>153.55000000000001</v>
      </c>
      <c r="N485" s="11">
        <v>5.9960637099445071</v>
      </c>
      <c r="P485" s="11">
        <v>153.55000000000001</v>
      </c>
      <c r="Q485" s="11">
        <v>5.9960637099445071</v>
      </c>
      <c r="R485" s="11">
        <f t="array" ref="R485">INDEX(Reformat[Infant PT],MATCH(1,(Reformat[Zone]=B485)*(Reformat[Provider Type]=E485)*(Reformat[Provider Rating]=I485),0))</f>
        <v>42.84</v>
      </c>
      <c r="S485" s="11">
        <f t="shared" si="7"/>
        <v>214.20000000000002</v>
      </c>
    </row>
    <row r="486" spans="1:19" x14ac:dyDescent="0.25">
      <c r="A486" t="s">
        <v>51</v>
      </c>
      <c r="B486" t="s">
        <v>73</v>
      </c>
      <c r="D486" t="s">
        <v>66</v>
      </c>
      <c r="E486" t="s">
        <v>114</v>
      </c>
      <c r="F486" t="s">
        <v>59</v>
      </c>
      <c r="G486" t="s">
        <v>124</v>
      </c>
      <c r="H486" t="s">
        <v>62</v>
      </c>
      <c r="I486" t="s">
        <v>131</v>
      </c>
      <c r="J486" t="s">
        <v>56</v>
      </c>
      <c r="K486" t="s">
        <v>57</v>
      </c>
      <c r="M486" s="11">
        <v>162.10000000000002</v>
      </c>
      <c r="N486" s="11">
        <v>6.3299376579746314</v>
      </c>
      <c r="P486" s="11">
        <v>162.10000000000002</v>
      </c>
      <c r="Q486" s="11">
        <v>6.3299376579746314</v>
      </c>
      <c r="R486" s="11">
        <f t="array" ref="R486">INDEX(Reformat[Toddler FT],MATCH(1,(Reformat[Zone]=B486)*(Reformat[Provider Type]=E486)*(Reformat[Provider Rating]=I486),0))</f>
        <v>43.68</v>
      </c>
      <c r="S486" s="11">
        <f t="shared" si="7"/>
        <v>218.4</v>
      </c>
    </row>
    <row r="487" spans="1:19" x14ac:dyDescent="0.25">
      <c r="A487" t="s">
        <v>51</v>
      </c>
      <c r="B487" t="s">
        <v>73</v>
      </c>
      <c r="D487" t="s">
        <v>66</v>
      </c>
      <c r="E487" t="s">
        <v>114</v>
      </c>
      <c r="F487" t="s">
        <v>59</v>
      </c>
      <c r="G487" t="s">
        <v>125</v>
      </c>
      <c r="H487" t="s">
        <v>62</v>
      </c>
      <c r="I487" t="s">
        <v>131</v>
      </c>
      <c r="J487" t="s">
        <v>58</v>
      </c>
      <c r="K487" t="s">
        <v>57</v>
      </c>
      <c r="M487" s="11">
        <v>145.55000000000001</v>
      </c>
      <c r="N487" s="11">
        <v>5.6836670334250927</v>
      </c>
      <c r="P487" s="11">
        <v>145.55000000000001</v>
      </c>
      <c r="Q487" s="11">
        <v>5.6836670334250927</v>
      </c>
      <c r="R487" s="11">
        <f t="array" ref="R487">INDEX(Reformat[Toddler PT],MATCH(1,(Reformat[Zone]=B487)*(Reformat[Provider Type]=E487)*(Reformat[Provider Rating]=I487),0))</f>
        <v>39.06</v>
      </c>
      <c r="S487" s="11">
        <f t="shared" si="7"/>
        <v>195.3</v>
      </c>
    </row>
    <row r="488" spans="1:19" x14ac:dyDescent="0.25">
      <c r="A488" t="s">
        <v>51</v>
      </c>
      <c r="B488" t="s">
        <v>73</v>
      </c>
      <c r="D488" t="s">
        <v>66</v>
      </c>
      <c r="E488" t="s">
        <v>114</v>
      </c>
      <c r="F488" t="s">
        <v>60</v>
      </c>
      <c r="G488" t="s">
        <v>126</v>
      </c>
      <c r="H488" t="s">
        <v>62</v>
      </c>
      <c r="I488" t="s">
        <v>131</v>
      </c>
      <c r="J488" t="s">
        <v>56</v>
      </c>
      <c r="K488" t="s">
        <v>57</v>
      </c>
      <c r="M488" s="11">
        <v>154.14999999999998</v>
      </c>
      <c r="N488" s="11">
        <v>6.0194934606834618</v>
      </c>
      <c r="P488" s="11">
        <v>154.14999999999998</v>
      </c>
      <c r="Q488" s="11">
        <v>6.0194934606834618</v>
      </c>
      <c r="R488" s="11">
        <f t="array" ref="R488">INDEX(Reformat[Preschool FT],MATCH(1,(Reformat[Zone]=B488)*(Reformat[Provider Type]=E488)*(Reformat[Provider Rating]=I488),0))</f>
        <v>40.53</v>
      </c>
      <c r="S488" s="11">
        <f t="shared" si="7"/>
        <v>202.65</v>
      </c>
    </row>
    <row r="489" spans="1:19" x14ac:dyDescent="0.25">
      <c r="A489" t="s">
        <v>51</v>
      </c>
      <c r="B489" t="s">
        <v>73</v>
      </c>
      <c r="D489" t="s">
        <v>66</v>
      </c>
      <c r="E489" t="s">
        <v>114</v>
      </c>
      <c r="F489" t="s">
        <v>60</v>
      </c>
      <c r="G489" t="s">
        <v>127</v>
      </c>
      <c r="H489" t="s">
        <v>62</v>
      </c>
      <c r="I489" t="s">
        <v>131</v>
      </c>
      <c r="J489" t="s">
        <v>58</v>
      </c>
      <c r="K489" t="s">
        <v>57</v>
      </c>
      <c r="M489" s="11">
        <v>131.44999999999999</v>
      </c>
      <c r="N489" s="11">
        <v>5.1330678910596248</v>
      </c>
      <c r="P489" s="11">
        <v>131.44999999999999</v>
      </c>
      <c r="Q489" s="11">
        <v>5.1330678910596248</v>
      </c>
      <c r="R489" s="11">
        <f t="array" ref="R489">INDEX(Reformat[Preschool PT],MATCH(1,(Reformat[Zone]=B489)*(Reformat[Provider Type]=E489)*(Reformat[Provider Rating]=I489),0))</f>
        <v>33.6</v>
      </c>
      <c r="S489" s="11">
        <f t="shared" si="7"/>
        <v>168</v>
      </c>
    </row>
    <row r="490" spans="1:19" x14ac:dyDescent="0.25">
      <c r="A490" t="s">
        <v>51</v>
      </c>
      <c r="B490" t="s">
        <v>73</v>
      </c>
      <c r="D490" t="s">
        <v>66</v>
      </c>
      <c r="E490" t="s">
        <v>114</v>
      </c>
      <c r="F490" t="s">
        <v>61</v>
      </c>
      <c r="G490" t="s">
        <v>128</v>
      </c>
      <c r="H490" t="s">
        <v>62</v>
      </c>
      <c r="I490" t="s">
        <v>131</v>
      </c>
      <c r="J490" t="s">
        <v>56</v>
      </c>
      <c r="K490" t="s">
        <v>57</v>
      </c>
      <c r="M490" s="11">
        <v>139.80000000000001</v>
      </c>
      <c r="N490" s="11">
        <v>5.4591319221767636</v>
      </c>
      <c r="P490" s="11">
        <v>139.80000000000001</v>
      </c>
      <c r="Q490" s="11">
        <v>5.4591319221767636</v>
      </c>
      <c r="R490" s="11">
        <f t="array" ref="R490">INDEX(Reformat[School-age FT],MATCH(1,(Reformat[Zone]=B490)*(Reformat[Provider Type]=E490)*(Reformat[Provider Rating]=I490),0))</f>
        <v>36.33</v>
      </c>
      <c r="S490" s="11">
        <f t="shared" si="7"/>
        <v>181.64999999999998</v>
      </c>
    </row>
    <row r="491" spans="1:19" x14ac:dyDescent="0.25">
      <c r="A491" t="s">
        <v>51</v>
      </c>
      <c r="B491" t="s">
        <v>73</v>
      </c>
      <c r="D491" t="s">
        <v>66</v>
      </c>
      <c r="E491" t="s">
        <v>114</v>
      </c>
      <c r="F491" t="s">
        <v>61</v>
      </c>
      <c r="G491" t="s">
        <v>129</v>
      </c>
      <c r="H491" t="s">
        <v>62</v>
      </c>
      <c r="I491" t="s">
        <v>131</v>
      </c>
      <c r="J491" t="s">
        <v>58</v>
      </c>
      <c r="K491" t="s">
        <v>57</v>
      </c>
      <c r="M491" s="11">
        <v>118.55000000000001</v>
      </c>
      <c r="N491" s="11">
        <v>4.6293282501720698</v>
      </c>
      <c r="P491" s="11">
        <v>118.55000000000001</v>
      </c>
      <c r="Q491" s="11">
        <v>4.6293282501720698</v>
      </c>
      <c r="R491" s="11">
        <f t="array" ref="R491">INDEX(Reformat[School-age PT],MATCH(1,(Reformat[Zone]=B491)*(Reformat[Provider Type]=E491)*(Reformat[Provider Rating]=I491),0))</f>
        <v>31.08</v>
      </c>
      <c r="S491" s="11">
        <f t="shared" si="7"/>
        <v>155.39999999999998</v>
      </c>
    </row>
    <row r="492" spans="1:19" x14ac:dyDescent="0.25">
      <c r="A492" t="s">
        <v>51</v>
      </c>
      <c r="B492" t="s">
        <v>73</v>
      </c>
      <c r="D492" t="s">
        <v>66</v>
      </c>
      <c r="E492" t="s">
        <v>114</v>
      </c>
      <c r="F492" t="s">
        <v>54</v>
      </c>
      <c r="G492" t="s">
        <v>122</v>
      </c>
      <c r="H492" t="s">
        <v>63</v>
      </c>
      <c r="I492" t="s">
        <v>132</v>
      </c>
      <c r="J492" t="s">
        <v>56</v>
      </c>
      <c r="K492" t="s">
        <v>57</v>
      </c>
      <c r="M492" s="11">
        <v>188.79999999999998</v>
      </c>
      <c r="N492" s="11">
        <v>7.3725615658581747</v>
      </c>
      <c r="P492" s="11">
        <v>188.79999999999998</v>
      </c>
      <c r="Q492" s="11">
        <v>7.3725615658581747</v>
      </c>
      <c r="R492" s="11">
        <f t="array" ref="R492">INDEX(Reformat[Infant FT],MATCH(1,(Reformat[Zone]=B492)*(Reformat[Provider Type]=E492)*(Reformat[Provider Rating]=I492),0))</f>
        <v>48.96</v>
      </c>
      <c r="S492" s="11">
        <f t="shared" si="7"/>
        <v>244.8</v>
      </c>
    </row>
    <row r="493" spans="1:19" x14ac:dyDescent="0.25">
      <c r="A493" t="s">
        <v>51</v>
      </c>
      <c r="B493" t="s">
        <v>73</v>
      </c>
      <c r="D493" t="s">
        <v>66</v>
      </c>
      <c r="E493" t="s">
        <v>114</v>
      </c>
      <c r="F493" t="s">
        <v>54</v>
      </c>
      <c r="G493" t="s">
        <v>123</v>
      </c>
      <c r="H493" t="s">
        <v>63</v>
      </c>
      <c r="I493" t="s">
        <v>132</v>
      </c>
      <c r="J493" t="s">
        <v>58</v>
      </c>
      <c r="K493" t="s">
        <v>57</v>
      </c>
      <c r="M493" s="11">
        <v>170.6</v>
      </c>
      <c r="N493" s="11">
        <v>6.6618591267765082</v>
      </c>
      <c r="P493" s="11">
        <v>170.6</v>
      </c>
      <c r="Q493" s="11">
        <v>6.6618591267765082</v>
      </c>
      <c r="R493" s="11">
        <f t="array" ref="R493">INDEX(Reformat[Infant PT],MATCH(1,(Reformat[Zone]=B493)*(Reformat[Provider Type]=E493)*(Reformat[Provider Rating]=I493),0))</f>
        <v>44.46</v>
      </c>
      <c r="S493" s="11">
        <f t="shared" si="7"/>
        <v>222.3</v>
      </c>
    </row>
    <row r="494" spans="1:19" x14ac:dyDescent="0.25">
      <c r="A494" t="s">
        <v>51</v>
      </c>
      <c r="B494" t="s">
        <v>73</v>
      </c>
      <c r="D494" t="s">
        <v>66</v>
      </c>
      <c r="E494" t="s">
        <v>114</v>
      </c>
      <c r="F494" t="s">
        <v>59</v>
      </c>
      <c r="G494" t="s">
        <v>124</v>
      </c>
      <c r="H494" t="s">
        <v>63</v>
      </c>
      <c r="I494" t="s">
        <v>132</v>
      </c>
      <c r="J494" t="s">
        <v>56</v>
      </c>
      <c r="K494" t="s">
        <v>57</v>
      </c>
      <c r="M494" s="11">
        <v>180.10000000000002</v>
      </c>
      <c r="N494" s="11">
        <v>7.0328301801433133</v>
      </c>
      <c r="P494" s="11">
        <v>180.10000000000002</v>
      </c>
      <c r="Q494" s="11">
        <v>7.0328301801433133</v>
      </c>
      <c r="R494" s="11">
        <f t="array" ref="R494">INDEX(Reformat[Toddler FT],MATCH(1,(Reformat[Zone]=B494)*(Reformat[Provider Type]=E494)*(Reformat[Provider Rating]=I494),0))</f>
        <v>44.64</v>
      </c>
      <c r="S494" s="11">
        <f t="shared" si="7"/>
        <v>223.2</v>
      </c>
    </row>
    <row r="495" spans="1:19" x14ac:dyDescent="0.25">
      <c r="A495" t="s">
        <v>51</v>
      </c>
      <c r="B495" t="s">
        <v>73</v>
      </c>
      <c r="D495" t="s">
        <v>66</v>
      </c>
      <c r="E495" t="s">
        <v>114</v>
      </c>
      <c r="F495" t="s">
        <v>59</v>
      </c>
      <c r="G495" t="s">
        <v>125</v>
      </c>
      <c r="H495" t="s">
        <v>63</v>
      </c>
      <c r="I495" t="s">
        <v>132</v>
      </c>
      <c r="J495" t="s">
        <v>58</v>
      </c>
      <c r="K495" t="s">
        <v>57</v>
      </c>
      <c r="M495" s="11">
        <v>161.70000000000002</v>
      </c>
      <c r="N495" s="11">
        <v>6.3143178241486604</v>
      </c>
      <c r="P495" s="11">
        <v>161.70000000000002</v>
      </c>
      <c r="Q495" s="11">
        <v>6.3143178241486604</v>
      </c>
      <c r="R495" s="11">
        <f t="array" ref="R495">INDEX(Reformat[Toddler PT],MATCH(1,(Reformat[Zone]=B495)*(Reformat[Provider Type]=E495)*(Reformat[Provider Rating]=I495),0))</f>
        <v>40.14</v>
      </c>
      <c r="S495" s="11">
        <f t="shared" si="7"/>
        <v>200.7</v>
      </c>
    </row>
    <row r="496" spans="1:19" x14ac:dyDescent="0.25">
      <c r="A496" t="s">
        <v>51</v>
      </c>
      <c r="B496" t="s">
        <v>73</v>
      </c>
      <c r="D496" t="s">
        <v>66</v>
      </c>
      <c r="E496" t="s">
        <v>114</v>
      </c>
      <c r="F496" t="s">
        <v>60</v>
      </c>
      <c r="G496" t="s">
        <v>126</v>
      </c>
      <c r="H496" t="s">
        <v>63</v>
      </c>
      <c r="I496" t="s">
        <v>132</v>
      </c>
      <c r="J496" t="s">
        <v>56</v>
      </c>
      <c r="K496" t="s">
        <v>57</v>
      </c>
      <c r="M496" s="11">
        <v>171.29999999999998</v>
      </c>
      <c r="N496" s="11">
        <v>6.689193835971956</v>
      </c>
      <c r="P496" s="11">
        <v>171.29999999999998</v>
      </c>
      <c r="Q496" s="11">
        <v>6.689193835971956</v>
      </c>
      <c r="R496" s="11">
        <f t="array" ref="R496">INDEX(Reformat[Preschool FT],MATCH(1,(Reformat[Zone]=B496)*(Reformat[Provider Type]=E496)*(Reformat[Provider Rating]=I496),0))</f>
        <v>41.35</v>
      </c>
      <c r="S496" s="11">
        <f t="shared" si="7"/>
        <v>206.75</v>
      </c>
    </row>
    <row r="497" spans="1:19" x14ac:dyDescent="0.25">
      <c r="A497" t="s">
        <v>51</v>
      </c>
      <c r="B497" t="s">
        <v>73</v>
      </c>
      <c r="D497" t="s">
        <v>66</v>
      </c>
      <c r="E497" t="s">
        <v>114</v>
      </c>
      <c r="F497" t="s">
        <v>60</v>
      </c>
      <c r="G497" t="s">
        <v>127</v>
      </c>
      <c r="H497" t="s">
        <v>63</v>
      </c>
      <c r="I497" t="s">
        <v>132</v>
      </c>
      <c r="J497" t="s">
        <v>58</v>
      </c>
      <c r="K497" t="s">
        <v>57</v>
      </c>
      <c r="M497" s="11">
        <v>146.05000000000001</v>
      </c>
      <c r="N497" s="11">
        <v>5.703191825707556</v>
      </c>
      <c r="P497" s="11">
        <v>146.05000000000001</v>
      </c>
      <c r="Q497" s="11">
        <v>5.703191825707556</v>
      </c>
      <c r="R497" s="11">
        <f t="array" ref="R497">INDEX(Reformat[Preschool PT],MATCH(1,(Reformat[Zone]=B497)*(Reformat[Provider Type]=E497)*(Reformat[Provider Rating]=I497),0))</f>
        <v>34.74</v>
      </c>
      <c r="S497" s="11">
        <f t="shared" si="7"/>
        <v>173.70000000000002</v>
      </c>
    </row>
    <row r="498" spans="1:19" x14ac:dyDescent="0.25">
      <c r="A498" t="s">
        <v>51</v>
      </c>
      <c r="B498" t="s">
        <v>73</v>
      </c>
      <c r="D498" t="s">
        <v>66</v>
      </c>
      <c r="E498" t="s">
        <v>114</v>
      </c>
      <c r="F498" t="s">
        <v>61</v>
      </c>
      <c r="G498" t="s">
        <v>128</v>
      </c>
      <c r="H498" t="s">
        <v>63</v>
      </c>
      <c r="I498" t="s">
        <v>132</v>
      </c>
      <c r="J498" t="s">
        <v>56</v>
      </c>
      <c r="K498" t="s">
        <v>57</v>
      </c>
      <c r="M498" s="11">
        <v>155.29999999999998</v>
      </c>
      <c r="N498" s="11">
        <v>6.0644004829331282</v>
      </c>
      <c r="P498" s="11">
        <v>155.29999999999998</v>
      </c>
      <c r="Q498" s="11">
        <v>6.0644004829331282</v>
      </c>
      <c r="R498" s="11">
        <f t="array" ref="R498">INDEX(Reformat[School-age FT],MATCH(1,(Reformat[Zone]=B498)*(Reformat[Provider Type]=E498)*(Reformat[Provider Rating]=I498),0))</f>
        <v>37.26</v>
      </c>
      <c r="S498" s="11">
        <f t="shared" si="7"/>
        <v>186.29999999999998</v>
      </c>
    </row>
    <row r="499" spans="1:19" x14ac:dyDescent="0.25">
      <c r="A499" t="s">
        <v>51</v>
      </c>
      <c r="B499" t="s">
        <v>73</v>
      </c>
      <c r="D499" t="s">
        <v>66</v>
      </c>
      <c r="E499" t="s">
        <v>114</v>
      </c>
      <c r="F499" t="s">
        <v>61</v>
      </c>
      <c r="G499" t="s">
        <v>129</v>
      </c>
      <c r="H499" t="s">
        <v>63</v>
      </c>
      <c r="I499" t="s">
        <v>132</v>
      </c>
      <c r="J499" t="s">
        <v>58</v>
      </c>
      <c r="K499" t="s">
        <v>57</v>
      </c>
      <c r="M499" s="11">
        <v>131.75</v>
      </c>
      <c r="N499" s="11">
        <v>5.1447827664291026</v>
      </c>
      <c r="P499" s="11">
        <v>131.75</v>
      </c>
      <c r="Q499" s="11">
        <v>5.1447827664291026</v>
      </c>
      <c r="R499" s="11">
        <f t="array" ref="R499">INDEX(Reformat[School-age PT],MATCH(1,(Reformat[Zone]=B499)*(Reformat[Provider Type]=E499)*(Reformat[Provider Rating]=I499),0))</f>
        <v>32.4</v>
      </c>
      <c r="S499" s="11">
        <f t="shared" si="7"/>
        <v>162</v>
      </c>
    </row>
    <row r="500" spans="1:19" x14ac:dyDescent="0.25">
      <c r="A500" t="s">
        <v>51</v>
      </c>
      <c r="B500" t="s">
        <v>73</v>
      </c>
      <c r="D500" t="s">
        <v>66</v>
      </c>
      <c r="E500" t="s">
        <v>114</v>
      </c>
      <c r="F500" t="s">
        <v>54</v>
      </c>
      <c r="G500" t="s">
        <v>122</v>
      </c>
      <c r="H500" t="s">
        <v>64</v>
      </c>
      <c r="I500" t="s">
        <v>133</v>
      </c>
      <c r="J500" t="s">
        <v>56</v>
      </c>
      <c r="K500" t="s">
        <v>57</v>
      </c>
      <c r="M500" s="11">
        <v>209.75</v>
      </c>
      <c r="N500" s="11">
        <v>8.1906503624933915</v>
      </c>
      <c r="P500" s="11">
        <v>209.75</v>
      </c>
      <c r="Q500" s="11">
        <v>8.1906503624933915</v>
      </c>
      <c r="R500" s="11">
        <f t="array" ref="R500">INDEX(Reformat[Infant FT],MATCH(1,(Reformat[Zone]=B500)*(Reformat[Provider Type]=E500)*(Reformat[Provider Rating]=I500),0))</f>
        <v>54.4</v>
      </c>
      <c r="S500" s="11">
        <f t="shared" si="7"/>
        <v>272</v>
      </c>
    </row>
    <row r="501" spans="1:19" x14ac:dyDescent="0.25">
      <c r="A501" t="s">
        <v>51</v>
      </c>
      <c r="B501" t="s">
        <v>73</v>
      </c>
      <c r="D501" t="s">
        <v>66</v>
      </c>
      <c r="E501" t="s">
        <v>114</v>
      </c>
      <c r="F501" t="s">
        <v>54</v>
      </c>
      <c r="G501" t="s">
        <v>123</v>
      </c>
      <c r="H501" t="s">
        <v>64</v>
      </c>
      <c r="I501" t="s">
        <v>133</v>
      </c>
      <c r="J501" t="s">
        <v>58</v>
      </c>
      <c r="K501" t="s">
        <v>57</v>
      </c>
      <c r="M501" s="11">
        <v>189.54999999999998</v>
      </c>
      <c r="N501" s="11">
        <v>7.4018487542818701</v>
      </c>
      <c r="P501" s="11">
        <v>189.54999999999998</v>
      </c>
      <c r="Q501" s="11">
        <v>7.4018487542818701</v>
      </c>
      <c r="R501" s="11">
        <f t="array" ref="R501">INDEX(Reformat[Infant PT],MATCH(1,(Reformat[Zone]=B501)*(Reformat[Provider Type]=E501)*(Reformat[Provider Rating]=I501),0))</f>
        <v>49.4</v>
      </c>
      <c r="S501" s="11">
        <f t="shared" si="7"/>
        <v>247</v>
      </c>
    </row>
    <row r="502" spans="1:19" x14ac:dyDescent="0.25">
      <c r="A502" t="s">
        <v>51</v>
      </c>
      <c r="B502" t="s">
        <v>73</v>
      </c>
      <c r="D502" t="s">
        <v>66</v>
      </c>
      <c r="E502" t="s">
        <v>114</v>
      </c>
      <c r="F502" t="s">
        <v>59</v>
      </c>
      <c r="G502" t="s">
        <v>124</v>
      </c>
      <c r="H502" t="s">
        <v>64</v>
      </c>
      <c r="I502" t="s">
        <v>133</v>
      </c>
      <c r="J502" t="s">
        <v>56</v>
      </c>
      <c r="K502" t="s">
        <v>57</v>
      </c>
      <c r="M502" s="11">
        <v>200.10000000000002</v>
      </c>
      <c r="N502" s="11">
        <v>7.8138218714418493</v>
      </c>
      <c r="P502" s="11">
        <v>200.10000000000002</v>
      </c>
      <c r="Q502" s="11">
        <v>7.8138218714418493</v>
      </c>
      <c r="R502" s="11">
        <f t="array" ref="R502">INDEX(Reformat[Toddler FT],MATCH(1,(Reformat[Zone]=B502)*(Reformat[Provider Type]=E502)*(Reformat[Provider Rating]=I502),0))</f>
        <v>49.6</v>
      </c>
      <c r="S502" s="11">
        <f t="shared" si="7"/>
        <v>248</v>
      </c>
    </row>
    <row r="503" spans="1:19" x14ac:dyDescent="0.25">
      <c r="A503" t="s">
        <v>51</v>
      </c>
      <c r="B503" t="s">
        <v>73</v>
      </c>
      <c r="D503" t="s">
        <v>66</v>
      </c>
      <c r="E503" t="s">
        <v>114</v>
      </c>
      <c r="F503" t="s">
        <v>59</v>
      </c>
      <c r="G503" t="s">
        <v>125</v>
      </c>
      <c r="H503" t="s">
        <v>64</v>
      </c>
      <c r="I503" t="s">
        <v>133</v>
      </c>
      <c r="J503" t="s">
        <v>58</v>
      </c>
      <c r="K503" t="s">
        <v>57</v>
      </c>
      <c r="M503" s="11">
        <v>179.65</v>
      </c>
      <c r="N503" s="11">
        <v>7.0152578670890957</v>
      </c>
      <c r="P503" s="11">
        <v>179.65</v>
      </c>
      <c r="Q503" s="11">
        <v>7.0152578670890957</v>
      </c>
      <c r="R503" s="11">
        <f t="array" ref="R503">INDEX(Reformat[Toddler PT],MATCH(1,(Reformat[Zone]=B503)*(Reformat[Provider Type]=E503)*(Reformat[Provider Rating]=I503),0))</f>
        <v>44.6</v>
      </c>
      <c r="S503" s="11">
        <f t="shared" si="7"/>
        <v>223</v>
      </c>
    </row>
    <row r="504" spans="1:19" x14ac:dyDescent="0.25">
      <c r="A504" t="s">
        <v>51</v>
      </c>
      <c r="B504" t="s">
        <v>73</v>
      </c>
      <c r="D504" t="s">
        <v>66</v>
      </c>
      <c r="E504" t="s">
        <v>114</v>
      </c>
      <c r="F504" t="s">
        <v>60</v>
      </c>
      <c r="G504" t="s">
        <v>126</v>
      </c>
      <c r="H504" t="s">
        <v>64</v>
      </c>
      <c r="I504" t="s">
        <v>133</v>
      </c>
      <c r="J504" t="s">
        <v>56</v>
      </c>
      <c r="K504" t="s">
        <v>57</v>
      </c>
      <c r="M504" s="11">
        <v>190.3</v>
      </c>
      <c r="N504" s="11">
        <v>7.4311359427055663</v>
      </c>
      <c r="P504" s="11">
        <v>190.3</v>
      </c>
      <c r="Q504" s="11">
        <v>7.4311359427055663</v>
      </c>
      <c r="R504" s="11">
        <f t="array" ref="R504">INDEX(Reformat[Preschool FT],MATCH(1,(Reformat[Zone]=B504)*(Reformat[Provider Type]=E504)*(Reformat[Provider Rating]=I504),0))</f>
        <v>45.8</v>
      </c>
      <c r="S504" s="11">
        <f t="shared" si="7"/>
        <v>229</v>
      </c>
    </row>
    <row r="505" spans="1:19" x14ac:dyDescent="0.25">
      <c r="A505" t="s">
        <v>51</v>
      </c>
      <c r="B505" t="s">
        <v>73</v>
      </c>
      <c r="D505" t="s">
        <v>66</v>
      </c>
      <c r="E505" t="s">
        <v>114</v>
      </c>
      <c r="F505" t="s">
        <v>60</v>
      </c>
      <c r="G505" t="s">
        <v>127</v>
      </c>
      <c r="H505" t="s">
        <v>64</v>
      </c>
      <c r="I505" t="s">
        <v>133</v>
      </c>
      <c r="J505" t="s">
        <v>58</v>
      </c>
      <c r="K505" t="s">
        <v>57</v>
      </c>
      <c r="M505" s="11">
        <v>162.25</v>
      </c>
      <c r="N505" s="11">
        <v>6.3357950956593694</v>
      </c>
      <c r="P505" s="11">
        <v>162.25</v>
      </c>
      <c r="Q505" s="11">
        <v>6.3357950956593694</v>
      </c>
      <c r="R505" s="11">
        <f t="array" ref="R505">INDEX(Reformat[Preschool PT],MATCH(1,(Reformat[Zone]=B505)*(Reformat[Provider Type]=E505)*(Reformat[Provider Rating]=I505),0))</f>
        <v>38.6</v>
      </c>
      <c r="S505" s="11">
        <f t="shared" si="7"/>
        <v>193</v>
      </c>
    </row>
    <row r="506" spans="1:19" x14ac:dyDescent="0.25">
      <c r="A506" t="s">
        <v>51</v>
      </c>
      <c r="B506" t="s">
        <v>73</v>
      </c>
      <c r="D506" t="s">
        <v>66</v>
      </c>
      <c r="E506" t="s">
        <v>114</v>
      </c>
      <c r="F506" t="s">
        <v>61</v>
      </c>
      <c r="G506" t="s">
        <v>128</v>
      </c>
      <c r="H506" t="s">
        <v>64</v>
      </c>
      <c r="I506" t="s">
        <v>133</v>
      </c>
      <c r="J506" t="s">
        <v>56</v>
      </c>
      <c r="K506" t="s">
        <v>57</v>
      </c>
      <c r="M506" s="11">
        <v>172.54999999999998</v>
      </c>
      <c r="N506" s="11">
        <v>6.7380058166781147</v>
      </c>
      <c r="P506" s="11">
        <v>172.54999999999998</v>
      </c>
      <c r="Q506" s="11">
        <v>6.7380058166781147</v>
      </c>
      <c r="R506" s="11">
        <f t="array" ref="R506">INDEX(Reformat[School-age FT],MATCH(1,(Reformat[Zone]=B506)*(Reformat[Provider Type]=E506)*(Reformat[Provider Rating]=I506),0))</f>
        <v>41.4</v>
      </c>
      <c r="S506" s="11">
        <f t="shared" si="7"/>
        <v>207</v>
      </c>
    </row>
    <row r="507" spans="1:19" x14ac:dyDescent="0.25">
      <c r="A507" t="s">
        <v>51</v>
      </c>
      <c r="B507" t="s">
        <v>73</v>
      </c>
      <c r="D507" t="s">
        <v>66</v>
      </c>
      <c r="E507" t="s">
        <v>114</v>
      </c>
      <c r="F507" t="s">
        <v>61</v>
      </c>
      <c r="G507" t="s">
        <v>129</v>
      </c>
      <c r="H507" t="s">
        <v>64</v>
      </c>
      <c r="I507" t="s">
        <v>133</v>
      </c>
      <c r="J507" t="s">
        <v>58</v>
      </c>
      <c r="K507" t="s">
        <v>57</v>
      </c>
      <c r="M507" s="11">
        <v>146.35</v>
      </c>
      <c r="N507" s="11">
        <v>5.7149067010770338</v>
      </c>
      <c r="P507" s="11">
        <v>146.35</v>
      </c>
      <c r="Q507" s="11">
        <v>5.7149067010770338</v>
      </c>
      <c r="R507" s="11">
        <f t="array" ref="R507">INDEX(Reformat[School-age PT],MATCH(1,(Reformat[Zone]=B507)*(Reformat[Provider Type]=E507)*(Reformat[Provider Rating]=I507),0))</f>
        <v>36</v>
      </c>
      <c r="S507" s="11">
        <f t="shared" si="7"/>
        <v>180</v>
      </c>
    </row>
    <row r="508" spans="1:19" x14ac:dyDescent="0.25">
      <c r="A508" t="s">
        <v>51</v>
      </c>
      <c r="B508" t="s">
        <v>73</v>
      </c>
      <c r="D508" t="s">
        <v>66</v>
      </c>
      <c r="E508" t="s">
        <v>114</v>
      </c>
      <c r="F508" t="s">
        <v>60</v>
      </c>
      <c r="G508" t="s">
        <v>126</v>
      </c>
      <c r="H508" t="s">
        <v>65</v>
      </c>
      <c r="I508" t="s">
        <v>134</v>
      </c>
      <c r="J508" t="s">
        <v>56</v>
      </c>
      <c r="K508" t="s">
        <v>57</v>
      </c>
      <c r="M508" s="11">
        <v>144.04999999999998</v>
      </c>
      <c r="N508" s="11">
        <v>5.625092656577702</v>
      </c>
      <c r="P508" s="11">
        <v>144.04999999999998</v>
      </c>
      <c r="Q508" s="11">
        <v>5.625092656577702</v>
      </c>
      <c r="R508" s="11">
        <f t="array" ref="R508">INDEX(Reformat[Preschool FT],MATCH(1,(Reformat[Zone]=B508)*(Reformat[Provider Type]=E508)*(Reformat[Provider Rating]=I508),0))</f>
        <v>40.53</v>
      </c>
      <c r="S508" s="11">
        <f t="shared" si="7"/>
        <v>202.65</v>
      </c>
    </row>
    <row r="509" spans="1:19" x14ac:dyDescent="0.25">
      <c r="A509" t="s">
        <v>51</v>
      </c>
      <c r="B509" t="s">
        <v>73</v>
      </c>
      <c r="D509" t="s">
        <v>66</v>
      </c>
      <c r="E509" t="s">
        <v>114</v>
      </c>
      <c r="F509" t="s">
        <v>60</v>
      </c>
      <c r="G509" t="s">
        <v>127</v>
      </c>
      <c r="H509" t="s">
        <v>65</v>
      </c>
      <c r="I509" t="s">
        <v>134</v>
      </c>
      <c r="J509" t="s">
        <v>58</v>
      </c>
      <c r="K509" t="s">
        <v>57</v>
      </c>
      <c r="M509" s="11">
        <v>119.25</v>
      </c>
      <c r="N509" s="11">
        <v>4.6566629593675186</v>
      </c>
      <c r="P509" s="11">
        <v>119.25</v>
      </c>
      <c r="Q509" s="11">
        <v>4.6566629593675186</v>
      </c>
      <c r="R509" s="11">
        <f t="array" ref="R509">INDEX(Reformat[Preschool PT],MATCH(1,(Reformat[Zone]=B509)*(Reformat[Provider Type]=E509)*(Reformat[Provider Rating]=I509),0))</f>
        <v>33.6</v>
      </c>
      <c r="S509" s="11">
        <f t="shared" si="7"/>
        <v>168</v>
      </c>
    </row>
    <row r="510" spans="1:19" x14ac:dyDescent="0.25">
      <c r="A510" t="s">
        <v>51</v>
      </c>
      <c r="B510" t="s">
        <v>73</v>
      </c>
      <c r="D510" t="s">
        <v>67</v>
      </c>
      <c r="E510" t="s">
        <v>115</v>
      </c>
      <c r="F510" t="s">
        <v>54</v>
      </c>
      <c r="G510" t="s">
        <v>122</v>
      </c>
      <c r="H510" t="s">
        <v>55</v>
      </c>
      <c r="I510" t="s">
        <v>130</v>
      </c>
      <c r="J510" t="s">
        <v>56</v>
      </c>
      <c r="K510" t="s">
        <v>57</v>
      </c>
      <c r="M510" s="11">
        <v>149</v>
      </c>
      <c r="N510" s="11">
        <v>5.81838810017409</v>
      </c>
      <c r="P510" s="11">
        <v>149</v>
      </c>
      <c r="Q510" s="11">
        <v>5.81838810017409</v>
      </c>
      <c r="R510" s="11">
        <f t="array" ref="R510">INDEX(Reformat[Infant FT],MATCH(1,(Reformat[Zone]=B510)*(Reformat[Provider Type]=E510)*(Reformat[Provider Rating]=I510),0))</f>
        <v>43.4</v>
      </c>
      <c r="S510" s="11">
        <f t="shared" si="7"/>
        <v>217</v>
      </c>
    </row>
    <row r="511" spans="1:19" x14ac:dyDescent="0.25">
      <c r="A511" t="s">
        <v>51</v>
      </c>
      <c r="B511" t="s">
        <v>73</v>
      </c>
      <c r="D511" t="s">
        <v>67</v>
      </c>
      <c r="E511" t="s">
        <v>115</v>
      </c>
      <c r="F511" t="s">
        <v>54</v>
      </c>
      <c r="G511" t="s">
        <v>123</v>
      </c>
      <c r="H511" t="s">
        <v>55</v>
      </c>
      <c r="I511" t="s">
        <v>130</v>
      </c>
      <c r="J511" t="s">
        <v>58</v>
      </c>
      <c r="K511" t="s">
        <v>57</v>
      </c>
      <c r="M511" s="11">
        <v>126.89999999999999</v>
      </c>
      <c r="N511" s="11">
        <v>4.9553922812892077</v>
      </c>
      <c r="P511" s="11">
        <v>126.89999999999999</v>
      </c>
      <c r="Q511" s="11">
        <v>4.9553922812892077</v>
      </c>
      <c r="R511" s="11">
        <f t="array" ref="R511">INDEX(Reformat[Infant PT],MATCH(1,(Reformat[Zone]=B511)*(Reformat[Provider Type]=E511)*(Reformat[Provider Rating]=I511),0))</f>
        <v>38</v>
      </c>
      <c r="S511" s="11">
        <f t="shared" si="7"/>
        <v>190</v>
      </c>
    </row>
    <row r="512" spans="1:19" x14ac:dyDescent="0.25">
      <c r="A512" t="s">
        <v>51</v>
      </c>
      <c r="B512" t="s">
        <v>73</v>
      </c>
      <c r="D512" t="s">
        <v>67</v>
      </c>
      <c r="E512" t="s">
        <v>115</v>
      </c>
      <c r="F512" t="s">
        <v>59</v>
      </c>
      <c r="G512" t="s">
        <v>124</v>
      </c>
      <c r="H512" t="s">
        <v>55</v>
      </c>
      <c r="I512" t="s">
        <v>130</v>
      </c>
      <c r="J512" t="s">
        <v>56</v>
      </c>
      <c r="K512" t="s">
        <v>57</v>
      </c>
      <c r="M512" s="11">
        <v>140.65</v>
      </c>
      <c r="N512" s="11">
        <v>5.4923240690569513</v>
      </c>
      <c r="P512" s="11">
        <v>140.65</v>
      </c>
      <c r="Q512" s="11">
        <v>5.4923240690569513</v>
      </c>
      <c r="R512" s="11">
        <f t="array" ref="R512">INDEX(Reformat[Toddler FT],MATCH(1,(Reformat[Zone]=B512)*(Reformat[Provider Type]=E512)*(Reformat[Provider Rating]=I512),0))</f>
        <v>39.799999999999997</v>
      </c>
      <c r="S512" s="11">
        <f t="shared" si="7"/>
        <v>199</v>
      </c>
    </row>
    <row r="513" spans="1:19" x14ac:dyDescent="0.25">
      <c r="A513" t="s">
        <v>51</v>
      </c>
      <c r="B513" t="s">
        <v>73</v>
      </c>
      <c r="D513" t="s">
        <v>67</v>
      </c>
      <c r="E513" t="s">
        <v>115</v>
      </c>
      <c r="F513" t="s">
        <v>59</v>
      </c>
      <c r="G513" t="s">
        <v>125</v>
      </c>
      <c r="H513" t="s">
        <v>55</v>
      </c>
      <c r="I513" t="s">
        <v>130</v>
      </c>
      <c r="J513" t="s">
        <v>58</v>
      </c>
      <c r="K513" t="s">
        <v>57</v>
      </c>
      <c r="M513" s="11">
        <v>116.85000000000001</v>
      </c>
      <c r="N513" s="11">
        <v>4.5629439564116945</v>
      </c>
      <c r="P513" s="11">
        <v>116.85000000000001</v>
      </c>
      <c r="Q513" s="11">
        <v>4.5629439564116945</v>
      </c>
      <c r="R513" s="11">
        <f t="array" ref="R513">INDEX(Reformat[Toddler PT],MATCH(1,(Reformat[Zone]=B513)*(Reformat[Provider Type]=E513)*(Reformat[Provider Rating]=I513),0))</f>
        <v>34.200000000000003</v>
      </c>
      <c r="S513" s="11">
        <f t="shared" si="7"/>
        <v>171</v>
      </c>
    </row>
    <row r="514" spans="1:19" x14ac:dyDescent="0.25">
      <c r="A514" t="s">
        <v>51</v>
      </c>
      <c r="B514" t="s">
        <v>73</v>
      </c>
      <c r="D514" t="s">
        <v>67</v>
      </c>
      <c r="E514" t="s">
        <v>115</v>
      </c>
      <c r="F514" t="s">
        <v>60</v>
      </c>
      <c r="G514" t="s">
        <v>126</v>
      </c>
      <c r="H514" t="s">
        <v>55</v>
      </c>
      <c r="I514" t="s">
        <v>130</v>
      </c>
      <c r="J514" t="s">
        <v>56</v>
      </c>
      <c r="K514" t="s">
        <v>57</v>
      </c>
      <c r="M514" s="11">
        <v>128.9</v>
      </c>
      <c r="N514" s="11">
        <v>5.0334914504190618</v>
      </c>
      <c r="P514" s="11">
        <v>128.9</v>
      </c>
      <c r="Q514" s="11">
        <v>5.0334914504190618</v>
      </c>
      <c r="R514" s="11">
        <f t="array" ref="R514">INDEX(Reformat[Preschool FT],MATCH(1,(Reformat[Zone]=B514)*(Reformat[Provider Type]=E514)*(Reformat[Provider Rating]=I514),0))</f>
        <v>35.4</v>
      </c>
      <c r="S514" s="11">
        <f t="shared" si="7"/>
        <v>177</v>
      </c>
    </row>
    <row r="515" spans="1:19" x14ac:dyDescent="0.25">
      <c r="A515" t="s">
        <v>51</v>
      </c>
      <c r="B515" t="s">
        <v>73</v>
      </c>
      <c r="D515" t="s">
        <v>67</v>
      </c>
      <c r="E515" t="s">
        <v>115</v>
      </c>
      <c r="F515" t="s">
        <v>60</v>
      </c>
      <c r="G515" t="s">
        <v>127</v>
      </c>
      <c r="H515" t="s">
        <v>55</v>
      </c>
      <c r="I515" t="s">
        <v>130</v>
      </c>
      <c r="J515" t="s">
        <v>58</v>
      </c>
      <c r="K515" t="s">
        <v>57</v>
      </c>
      <c r="M515" s="11">
        <v>105.3</v>
      </c>
      <c r="N515" s="11">
        <v>4.1119212546867896</v>
      </c>
      <c r="P515" s="11">
        <v>105.3</v>
      </c>
      <c r="Q515" s="11">
        <v>4.1119212546867896</v>
      </c>
      <c r="R515" s="11">
        <f t="array" ref="R515">INDEX(Reformat[Preschool PT],MATCH(1,(Reformat[Zone]=B515)*(Reformat[Provider Type]=E515)*(Reformat[Provider Rating]=I515),0))</f>
        <v>28.4</v>
      </c>
      <c r="S515" s="11">
        <f t="shared" ref="S515:S578" si="8">R515*5</f>
        <v>142</v>
      </c>
    </row>
    <row r="516" spans="1:19" x14ac:dyDescent="0.25">
      <c r="A516" t="s">
        <v>51</v>
      </c>
      <c r="B516" t="s">
        <v>73</v>
      </c>
      <c r="D516" t="s">
        <v>67</v>
      </c>
      <c r="E516" t="s">
        <v>115</v>
      </c>
      <c r="F516" t="s">
        <v>61</v>
      </c>
      <c r="G516" t="s">
        <v>128</v>
      </c>
      <c r="H516" t="s">
        <v>55</v>
      </c>
      <c r="I516" t="s">
        <v>130</v>
      </c>
      <c r="J516" t="s">
        <v>56</v>
      </c>
      <c r="K516" t="s">
        <v>57</v>
      </c>
      <c r="M516" s="11">
        <v>111.19999999999999</v>
      </c>
      <c r="N516" s="11">
        <v>4.3423138036198567</v>
      </c>
      <c r="P516" s="11">
        <v>111.19999999999999</v>
      </c>
      <c r="Q516" s="11">
        <v>4.3423138036198567</v>
      </c>
      <c r="R516" s="11">
        <f t="array" ref="R516">INDEX(Reformat[School-age FT],MATCH(1,(Reformat[Zone]=B516)*(Reformat[Provider Type]=E516)*(Reformat[Provider Rating]=I516),0))</f>
        <v>31</v>
      </c>
      <c r="S516" s="11">
        <f t="shared" si="8"/>
        <v>155</v>
      </c>
    </row>
    <row r="517" spans="1:19" x14ac:dyDescent="0.25">
      <c r="A517" t="s">
        <v>51</v>
      </c>
      <c r="B517" t="s">
        <v>73</v>
      </c>
      <c r="D517" t="s">
        <v>67</v>
      </c>
      <c r="E517" t="s">
        <v>115</v>
      </c>
      <c r="F517" t="s">
        <v>61</v>
      </c>
      <c r="G517" t="s">
        <v>129</v>
      </c>
      <c r="H517" t="s">
        <v>55</v>
      </c>
      <c r="I517" t="s">
        <v>130</v>
      </c>
      <c r="J517" t="s">
        <v>58</v>
      </c>
      <c r="K517" t="s">
        <v>57</v>
      </c>
      <c r="M517" s="11">
        <v>85.55</v>
      </c>
      <c r="N517" s="11">
        <v>3.3406919595294857</v>
      </c>
      <c r="P517" s="11">
        <v>85.55</v>
      </c>
      <c r="Q517" s="11">
        <v>3.3406919595294857</v>
      </c>
      <c r="R517" s="11">
        <f t="array" ref="R517">INDEX(Reformat[School-age PT],MATCH(1,(Reformat[Zone]=B517)*(Reformat[Provider Type]=E517)*(Reformat[Provider Rating]=I517),0))</f>
        <v>25.4</v>
      </c>
      <c r="S517" s="11">
        <f t="shared" si="8"/>
        <v>127</v>
      </c>
    </row>
    <row r="518" spans="1:19" x14ac:dyDescent="0.25">
      <c r="A518" t="s">
        <v>51</v>
      </c>
      <c r="B518" t="s">
        <v>73</v>
      </c>
      <c r="D518" t="s">
        <v>67</v>
      </c>
      <c r="E518" t="s">
        <v>115</v>
      </c>
      <c r="F518" t="s">
        <v>54</v>
      </c>
      <c r="G518" t="s">
        <v>122</v>
      </c>
      <c r="H518" t="s">
        <v>62</v>
      </c>
      <c r="I518" t="s">
        <v>131</v>
      </c>
      <c r="J518" t="s">
        <v>56</v>
      </c>
      <c r="K518" t="s">
        <v>57</v>
      </c>
      <c r="M518" s="11">
        <v>165.45000000000002</v>
      </c>
      <c r="N518" s="11">
        <v>6.4607537662671364</v>
      </c>
      <c r="P518" s="11">
        <v>165.45000000000002</v>
      </c>
      <c r="Q518" s="11">
        <v>6.4607537662671364</v>
      </c>
      <c r="R518" s="11">
        <f t="array" ref="R518">INDEX(Reformat[Infant FT],MATCH(1,(Reformat[Zone]=B518)*(Reformat[Provider Type]=E518)*(Reformat[Provider Rating]=I518),0))</f>
        <v>45.57</v>
      </c>
      <c r="S518" s="11">
        <f t="shared" si="8"/>
        <v>227.85</v>
      </c>
    </row>
    <row r="519" spans="1:19" x14ac:dyDescent="0.25">
      <c r="A519" t="s">
        <v>51</v>
      </c>
      <c r="B519" t="s">
        <v>73</v>
      </c>
      <c r="D519" t="s">
        <v>67</v>
      </c>
      <c r="E519" t="s">
        <v>115</v>
      </c>
      <c r="F519" t="s">
        <v>54</v>
      </c>
      <c r="G519" t="s">
        <v>123</v>
      </c>
      <c r="H519" t="s">
        <v>62</v>
      </c>
      <c r="I519" t="s">
        <v>131</v>
      </c>
      <c r="J519" t="s">
        <v>58</v>
      </c>
      <c r="K519" t="s">
        <v>57</v>
      </c>
      <c r="M519" s="11">
        <v>144.35</v>
      </c>
      <c r="N519" s="11">
        <v>5.6368075319471798</v>
      </c>
      <c r="P519" s="11">
        <v>144.35</v>
      </c>
      <c r="Q519" s="11">
        <v>5.6368075319471798</v>
      </c>
      <c r="R519" s="11">
        <f t="array" ref="R519">INDEX(Reformat[Infant PT],MATCH(1,(Reformat[Zone]=B519)*(Reformat[Provider Type]=E519)*(Reformat[Provider Rating]=I519),0))</f>
        <v>39.9</v>
      </c>
      <c r="S519" s="11">
        <f t="shared" si="8"/>
        <v>199.5</v>
      </c>
    </row>
    <row r="520" spans="1:19" x14ac:dyDescent="0.25">
      <c r="A520" t="s">
        <v>51</v>
      </c>
      <c r="B520" t="s">
        <v>73</v>
      </c>
      <c r="D520" t="s">
        <v>67</v>
      </c>
      <c r="E520" t="s">
        <v>115</v>
      </c>
      <c r="F520" t="s">
        <v>59</v>
      </c>
      <c r="G520" t="s">
        <v>124</v>
      </c>
      <c r="H520" t="s">
        <v>62</v>
      </c>
      <c r="I520" t="s">
        <v>131</v>
      </c>
      <c r="J520" t="s">
        <v>56</v>
      </c>
      <c r="K520" t="s">
        <v>57</v>
      </c>
      <c r="M520" s="11">
        <v>157.44999999999999</v>
      </c>
      <c r="N520" s="11">
        <v>6.1483570897477202</v>
      </c>
      <c r="P520" s="11">
        <v>157.44999999999999</v>
      </c>
      <c r="Q520" s="11">
        <v>6.1483570897477202</v>
      </c>
      <c r="R520" s="11">
        <f t="array" ref="R520">INDEX(Reformat[Toddler FT],MATCH(1,(Reformat[Zone]=B520)*(Reformat[Provider Type]=E520)*(Reformat[Provider Rating]=I520),0))</f>
        <v>41.79</v>
      </c>
      <c r="S520" s="11">
        <f t="shared" si="8"/>
        <v>208.95</v>
      </c>
    </row>
    <row r="521" spans="1:19" x14ac:dyDescent="0.25">
      <c r="A521" t="s">
        <v>51</v>
      </c>
      <c r="B521" t="s">
        <v>73</v>
      </c>
      <c r="D521" t="s">
        <v>67</v>
      </c>
      <c r="E521" t="s">
        <v>115</v>
      </c>
      <c r="F521" t="s">
        <v>59</v>
      </c>
      <c r="G521" t="s">
        <v>125</v>
      </c>
      <c r="H521" t="s">
        <v>62</v>
      </c>
      <c r="I521" t="s">
        <v>131</v>
      </c>
      <c r="J521" t="s">
        <v>58</v>
      </c>
      <c r="K521" t="s">
        <v>57</v>
      </c>
      <c r="M521" s="11">
        <v>134.70000000000002</v>
      </c>
      <c r="N521" s="11">
        <v>5.2599790408956375</v>
      </c>
      <c r="P521" s="11">
        <v>134.70000000000002</v>
      </c>
      <c r="Q521" s="11">
        <v>5.2599790408956375</v>
      </c>
      <c r="R521" s="11">
        <f t="array" ref="R521">INDEX(Reformat[Toddler PT],MATCH(1,(Reformat[Zone]=B521)*(Reformat[Provider Type]=E521)*(Reformat[Provider Rating]=I521),0))</f>
        <v>35.909999999999997</v>
      </c>
      <c r="S521" s="11">
        <f t="shared" si="8"/>
        <v>179.54999999999998</v>
      </c>
    </row>
    <row r="522" spans="1:19" x14ac:dyDescent="0.25">
      <c r="A522" t="s">
        <v>51</v>
      </c>
      <c r="B522" t="s">
        <v>73</v>
      </c>
      <c r="D522" t="s">
        <v>67</v>
      </c>
      <c r="E522" t="s">
        <v>115</v>
      </c>
      <c r="F522" t="s">
        <v>60</v>
      </c>
      <c r="G522" t="s">
        <v>126</v>
      </c>
      <c r="H522" t="s">
        <v>62</v>
      </c>
      <c r="I522" t="s">
        <v>131</v>
      </c>
      <c r="J522" t="s">
        <v>56</v>
      </c>
      <c r="K522" t="s">
        <v>57</v>
      </c>
      <c r="M522" s="11">
        <v>146.25</v>
      </c>
      <c r="N522" s="11">
        <v>5.7110017426205415</v>
      </c>
      <c r="P522" s="11">
        <v>146.25</v>
      </c>
      <c r="Q522" s="11">
        <v>5.7110017426205415</v>
      </c>
      <c r="R522" s="11">
        <f t="array" ref="R522">INDEX(Reformat[Preschool FT],MATCH(1,(Reformat[Zone]=B522)*(Reformat[Provider Type]=E522)*(Reformat[Provider Rating]=I522),0))</f>
        <v>37.17</v>
      </c>
      <c r="S522" s="11">
        <f t="shared" si="8"/>
        <v>185.85000000000002</v>
      </c>
    </row>
    <row r="523" spans="1:19" x14ac:dyDescent="0.25">
      <c r="A523" t="s">
        <v>51</v>
      </c>
      <c r="B523" t="s">
        <v>73</v>
      </c>
      <c r="D523" t="s">
        <v>67</v>
      </c>
      <c r="E523" t="s">
        <v>115</v>
      </c>
      <c r="F523" t="s">
        <v>60</v>
      </c>
      <c r="G523" t="s">
        <v>127</v>
      </c>
      <c r="H523" t="s">
        <v>62</v>
      </c>
      <c r="I523" t="s">
        <v>131</v>
      </c>
      <c r="J523" t="s">
        <v>58</v>
      </c>
      <c r="K523" t="s">
        <v>57</v>
      </c>
      <c r="M523" s="11">
        <v>118.3</v>
      </c>
      <c r="N523" s="11">
        <v>4.6195658540308377</v>
      </c>
      <c r="P523" s="11">
        <v>118.3</v>
      </c>
      <c r="Q523" s="11">
        <v>4.6195658540308377</v>
      </c>
      <c r="R523" s="11">
        <f t="array" ref="R523">INDEX(Reformat[Preschool PT],MATCH(1,(Reformat[Zone]=B523)*(Reformat[Provider Type]=E523)*(Reformat[Provider Rating]=I523),0))</f>
        <v>29.82</v>
      </c>
      <c r="S523" s="11">
        <f t="shared" si="8"/>
        <v>149.1</v>
      </c>
    </row>
    <row r="524" spans="1:19" x14ac:dyDescent="0.25">
      <c r="A524" t="s">
        <v>51</v>
      </c>
      <c r="B524" t="s">
        <v>73</v>
      </c>
      <c r="D524" t="s">
        <v>67</v>
      </c>
      <c r="E524" t="s">
        <v>115</v>
      </c>
      <c r="F524" t="s">
        <v>61</v>
      </c>
      <c r="G524" t="s">
        <v>128</v>
      </c>
      <c r="H524" t="s">
        <v>62</v>
      </c>
      <c r="I524" t="s">
        <v>131</v>
      </c>
      <c r="J524" t="s">
        <v>56</v>
      </c>
      <c r="K524" t="s">
        <v>57</v>
      </c>
      <c r="M524" s="11">
        <v>129.19999999999999</v>
      </c>
      <c r="N524" s="11">
        <v>5.0452063257885396</v>
      </c>
      <c r="P524" s="11">
        <v>129.19999999999999</v>
      </c>
      <c r="Q524" s="11">
        <v>5.0452063257885396</v>
      </c>
      <c r="R524" s="11">
        <f t="array" ref="R524">INDEX(Reformat[School-age FT],MATCH(1,(Reformat[Zone]=B524)*(Reformat[Provider Type]=E524)*(Reformat[Provider Rating]=I524),0))</f>
        <v>32.549999999999997</v>
      </c>
      <c r="S524" s="11">
        <f t="shared" si="8"/>
        <v>162.75</v>
      </c>
    </row>
    <row r="525" spans="1:19" x14ac:dyDescent="0.25">
      <c r="A525" t="s">
        <v>51</v>
      </c>
      <c r="B525" t="s">
        <v>73</v>
      </c>
      <c r="D525" t="s">
        <v>67</v>
      </c>
      <c r="E525" t="s">
        <v>115</v>
      </c>
      <c r="F525" t="s">
        <v>61</v>
      </c>
      <c r="G525" t="s">
        <v>129</v>
      </c>
      <c r="H525" t="s">
        <v>62</v>
      </c>
      <c r="I525" t="s">
        <v>131</v>
      </c>
      <c r="J525" t="s">
        <v>58</v>
      </c>
      <c r="K525" t="s">
        <v>57</v>
      </c>
      <c r="M525" s="11">
        <v>104.05</v>
      </c>
      <c r="N525" s="11">
        <v>4.0631092739806309</v>
      </c>
      <c r="P525" s="11">
        <v>104.05</v>
      </c>
      <c r="Q525" s="11">
        <v>4.0631092739806309</v>
      </c>
      <c r="R525" s="11">
        <f t="array" ref="R525">INDEX(Reformat[School-age PT],MATCH(1,(Reformat[Zone]=B525)*(Reformat[Provider Type]=E525)*(Reformat[Provider Rating]=I525),0))</f>
        <v>26.67</v>
      </c>
      <c r="S525" s="11">
        <f t="shared" si="8"/>
        <v>133.35000000000002</v>
      </c>
    </row>
    <row r="526" spans="1:19" x14ac:dyDescent="0.25">
      <c r="A526" t="s">
        <v>51</v>
      </c>
      <c r="B526" t="s">
        <v>73</v>
      </c>
      <c r="D526" t="s">
        <v>67</v>
      </c>
      <c r="E526" t="s">
        <v>115</v>
      </c>
      <c r="F526" t="s">
        <v>54</v>
      </c>
      <c r="G526" t="s">
        <v>122</v>
      </c>
      <c r="H526" t="s">
        <v>63</v>
      </c>
      <c r="I526" t="s">
        <v>132</v>
      </c>
      <c r="J526" t="s">
        <v>56</v>
      </c>
      <c r="K526" t="s">
        <v>57</v>
      </c>
      <c r="M526" s="11">
        <v>183.79999999999998</v>
      </c>
      <c r="N526" s="11">
        <v>7.1773136430335409</v>
      </c>
      <c r="P526" s="11">
        <v>183.79999999999998</v>
      </c>
      <c r="Q526" s="11">
        <v>7.1773136430335409</v>
      </c>
      <c r="R526" s="11">
        <f t="array" ref="R526">INDEX(Reformat[Infant FT],MATCH(1,(Reformat[Zone]=B526)*(Reformat[Provider Type]=E526)*(Reformat[Provider Rating]=I526),0))</f>
        <v>46.98</v>
      </c>
      <c r="S526" s="11">
        <f t="shared" si="8"/>
        <v>234.89999999999998</v>
      </c>
    </row>
    <row r="527" spans="1:19" x14ac:dyDescent="0.25">
      <c r="A527" t="s">
        <v>51</v>
      </c>
      <c r="B527" t="s">
        <v>73</v>
      </c>
      <c r="D527" t="s">
        <v>67</v>
      </c>
      <c r="E527" t="s">
        <v>115</v>
      </c>
      <c r="F527" t="s">
        <v>54</v>
      </c>
      <c r="G527" t="s">
        <v>123</v>
      </c>
      <c r="H527" t="s">
        <v>63</v>
      </c>
      <c r="I527" t="s">
        <v>132</v>
      </c>
      <c r="J527" t="s">
        <v>58</v>
      </c>
      <c r="K527" t="s">
        <v>57</v>
      </c>
      <c r="M527" s="11">
        <v>160.35</v>
      </c>
      <c r="N527" s="11">
        <v>6.2616008849860085</v>
      </c>
      <c r="P527" s="11">
        <v>160.35</v>
      </c>
      <c r="Q527" s="11">
        <v>6.2616008849860085</v>
      </c>
      <c r="R527" s="11">
        <f t="array" ref="R527">INDEX(Reformat[Infant PT],MATCH(1,(Reformat[Zone]=B527)*(Reformat[Provider Type]=E527)*(Reformat[Provider Rating]=I527),0))</f>
        <v>41.76</v>
      </c>
      <c r="S527" s="11">
        <f t="shared" si="8"/>
        <v>208.79999999999998</v>
      </c>
    </row>
    <row r="528" spans="1:19" x14ac:dyDescent="0.25">
      <c r="A528" t="s">
        <v>51</v>
      </c>
      <c r="B528" t="s">
        <v>73</v>
      </c>
      <c r="D528" t="s">
        <v>67</v>
      </c>
      <c r="E528" t="s">
        <v>115</v>
      </c>
      <c r="F528" t="s">
        <v>59</v>
      </c>
      <c r="G528" t="s">
        <v>124</v>
      </c>
      <c r="H528" t="s">
        <v>63</v>
      </c>
      <c r="I528" t="s">
        <v>132</v>
      </c>
      <c r="J528" t="s">
        <v>56</v>
      </c>
      <c r="K528" t="s">
        <v>57</v>
      </c>
      <c r="M528" s="11">
        <v>174.95000000000002</v>
      </c>
      <c r="N528" s="11">
        <v>6.8317248196339406</v>
      </c>
      <c r="P528" s="11">
        <v>174.95000000000002</v>
      </c>
      <c r="Q528" s="11">
        <v>6.8317248196339406</v>
      </c>
      <c r="R528" s="11">
        <f t="array" ref="R528">INDEX(Reformat[Toddler FT],MATCH(1,(Reformat[Zone]=B528)*(Reformat[Provider Type]=E528)*(Reformat[Provider Rating]=I528),0))</f>
        <v>42.84</v>
      </c>
      <c r="S528" s="11">
        <f t="shared" si="8"/>
        <v>214.20000000000002</v>
      </c>
    </row>
    <row r="529" spans="1:19" x14ac:dyDescent="0.25">
      <c r="A529" t="s">
        <v>51</v>
      </c>
      <c r="B529" t="s">
        <v>73</v>
      </c>
      <c r="D529" t="s">
        <v>67</v>
      </c>
      <c r="E529" t="s">
        <v>115</v>
      </c>
      <c r="F529" t="s">
        <v>59</v>
      </c>
      <c r="G529" t="s">
        <v>125</v>
      </c>
      <c r="H529" t="s">
        <v>63</v>
      </c>
      <c r="I529" t="s">
        <v>132</v>
      </c>
      <c r="J529" t="s">
        <v>58</v>
      </c>
      <c r="K529" t="s">
        <v>57</v>
      </c>
      <c r="M529" s="11">
        <v>149.65</v>
      </c>
      <c r="N529" s="11">
        <v>5.8437703301412922</v>
      </c>
      <c r="P529" s="11">
        <v>149.65</v>
      </c>
      <c r="Q529" s="11">
        <v>5.8437703301412922</v>
      </c>
      <c r="R529" s="11">
        <f t="array" ref="R529">INDEX(Reformat[Toddler PT],MATCH(1,(Reformat[Zone]=B529)*(Reformat[Provider Type]=E529)*(Reformat[Provider Rating]=I529),0))</f>
        <v>37.26</v>
      </c>
      <c r="S529" s="11">
        <f t="shared" si="8"/>
        <v>186.29999999999998</v>
      </c>
    </row>
    <row r="530" spans="1:19" x14ac:dyDescent="0.25">
      <c r="A530" t="s">
        <v>51</v>
      </c>
      <c r="B530" t="s">
        <v>73</v>
      </c>
      <c r="D530" t="s">
        <v>67</v>
      </c>
      <c r="E530" t="s">
        <v>115</v>
      </c>
      <c r="F530" t="s">
        <v>60</v>
      </c>
      <c r="G530" t="s">
        <v>126</v>
      </c>
      <c r="H530" t="s">
        <v>63</v>
      </c>
      <c r="I530" t="s">
        <v>132</v>
      </c>
      <c r="J530" t="s">
        <v>56</v>
      </c>
      <c r="K530" t="s">
        <v>57</v>
      </c>
      <c r="M530" s="11">
        <v>162.45000000000002</v>
      </c>
      <c r="N530" s="11">
        <v>6.3436050125723558</v>
      </c>
      <c r="P530" s="11">
        <v>162.45000000000002</v>
      </c>
      <c r="Q530" s="11">
        <v>6.3436050125723558</v>
      </c>
      <c r="R530" s="11">
        <f t="array" ref="R530">INDEX(Reformat[Preschool FT],MATCH(1,(Reformat[Zone]=B530)*(Reformat[Provider Type]=E530)*(Reformat[Provider Rating]=I530),0))</f>
        <v>38.159999999999997</v>
      </c>
      <c r="S530" s="11">
        <f t="shared" si="8"/>
        <v>190.79999999999998</v>
      </c>
    </row>
    <row r="531" spans="1:19" x14ac:dyDescent="0.25">
      <c r="A531" t="s">
        <v>51</v>
      </c>
      <c r="B531" t="s">
        <v>73</v>
      </c>
      <c r="D531" t="s">
        <v>67</v>
      </c>
      <c r="E531" t="s">
        <v>115</v>
      </c>
      <c r="F531" t="s">
        <v>60</v>
      </c>
      <c r="G531" t="s">
        <v>127</v>
      </c>
      <c r="H531" t="s">
        <v>63</v>
      </c>
      <c r="I531" t="s">
        <v>132</v>
      </c>
      <c r="J531" t="s">
        <v>58</v>
      </c>
      <c r="K531" t="s">
        <v>57</v>
      </c>
      <c r="M531" s="11">
        <v>131.4</v>
      </c>
      <c r="N531" s="11">
        <v>5.1311154118313791</v>
      </c>
      <c r="P531" s="11">
        <v>131.4</v>
      </c>
      <c r="Q531" s="11">
        <v>5.1311154118313791</v>
      </c>
      <c r="R531" s="11">
        <f t="array" ref="R531">INDEX(Reformat[Preschool PT],MATCH(1,(Reformat[Zone]=B531)*(Reformat[Provider Type]=E531)*(Reformat[Provider Rating]=I531),0))</f>
        <v>31.14</v>
      </c>
      <c r="S531" s="11">
        <f t="shared" si="8"/>
        <v>155.69999999999999</v>
      </c>
    </row>
    <row r="532" spans="1:19" x14ac:dyDescent="0.25">
      <c r="A532" t="s">
        <v>51</v>
      </c>
      <c r="B532" t="s">
        <v>73</v>
      </c>
      <c r="D532" t="s">
        <v>67</v>
      </c>
      <c r="E532" t="s">
        <v>115</v>
      </c>
      <c r="F532" t="s">
        <v>61</v>
      </c>
      <c r="G532" t="s">
        <v>128</v>
      </c>
      <c r="H532" t="s">
        <v>63</v>
      </c>
      <c r="I532" t="s">
        <v>132</v>
      </c>
      <c r="J532" t="s">
        <v>56</v>
      </c>
      <c r="K532" t="s">
        <v>57</v>
      </c>
      <c r="M532" s="11">
        <v>143.55000000000001</v>
      </c>
      <c r="N532" s="11">
        <v>5.6055678642952396</v>
      </c>
      <c r="P532" s="11">
        <v>143.55000000000001</v>
      </c>
      <c r="Q532" s="11">
        <v>5.6055678642952396</v>
      </c>
      <c r="R532" s="11">
        <f t="array" ref="R532">INDEX(Reformat[School-age FT],MATCH(1,(Reformat[Zone]=B532)*(Reformat[Provider Type]=E532)*(Reformat[Provider Rating]=I532),0))</f>
        <v>33.840000000000003</v>
      </c>
      <c r="S532" s="11">
        <f t="shared" si="8"/>
        <v>169.20000000000002</v>
      </c>
    </row>
    <row r="533" spans="1:19" x14ac:dyDescent="0.25">
      <c r="A533" t="s">
        <v>51</v>
      </c>
      <c r="B533" t="s">
        <v>73</v>
      </c>
      <c r="D533" t="s">
        <v>67</v>
      </c>
      <c r="E533" t="s">
        <v>115</v>
      </c>
      <c r="F533" t="s">
        <v>61</v>
      </c>
      <c r="G533" t="s">
        <v>129</v>
      </c>
      <c r="H533" t="s">
        <v>63</v>
      </c>
      <c r="I533" t="s">
        <v>132</v>
      </c>
      <c r="J533" t="s">
        <v>58</v>
      </c>
      <c r="K533" t="s">
        <v>57</v>
      </c>
      <c r="M533" s="11">
        <v>115.60000000000001</v>
      </c>
      <c r="N533" s="11">
        <v>4.5141319757055358</v>
      </c>
      <c r="P533" s="11">
        <v>115.60000000000001</v>
      </c>
      <c r="Q533" s="11">
        <v>4.5141319757055358</v>
      </c>
      <c r="R533" s="11">
        <f t="array" ref="R533">INDEX(Reformat[School-age PT],MATCH(1,(Reformat[Zone]=B533)*(Reformat[Provider Type]=E533)*(Reformat[Provider Rating]=I533),0))</f>
        <v>28.26</v>
      </c>
      <c r="S533" s="11">
        <f t="shared" si="8"/>
        <v>141.30000000000001</v>
      </c>
    </row>
    <row r="534" spans="1:19" x14ac:dyDescent="0.25">
      <c r="A534" t="s">
        <v>51</v>
      </c>
      <c r="B534" t="s">
        <v>73</v>
      </c>
      <c r="D534" t="s">
        <v>67</v>
      </c>
      <c r="E534" t="s">
        <v>115</v>
      </c>
      <c r="F534" t="s">
        <v>54</v>
      </c>
      <c r="G534" t="s">
        <v>122</v>
      </c>
      <c r="H534" t="s">
        <v>64</v>
      </c>
      <c r="I534" t="s">
        <v>133</v>
      </c>
      <c r="J534" t="s">
        <v>56</v>
      </c>
      <c r="K534" t="s">
        <v>57</v>
      </c>
      <c r="M534" s="11">
        <v>204.20000000000002</v>
      </c>
      <c r="N534" s="11">
        <v>7.9739251681580487</v>
      </c>
      <c r="P534" s="11">
        <v>204.20000000000002</v>
      </c>
      <c r="Q534" s="11">
        <v>7.9739251681580487</v>
      </c>
      <c r="R534" s="11">
        <f t="array" ref="R534">INDEX(Reformat[Infant FT],MATCH(1,(Reformat[Zone]=B534)*(Reformat[Provider Type]=E534)*(Reformat[Provider Rating]=I534),0))</f>
        <v>52.2</v>
      </c>
      <c r="S534" s="11">
        <f t="shared" si="8"/>
        <v>261</v>
      </c>
    </row>
    <row r="535" spans="1:19" x14ac:dyDescent="0.25">
      <c r="A535" t="s">
        <v>51</v>
      </c>
      <c r="B535" t="s">
        <v>73</v>
      </c>
      <c r="D535" t="s">
        <v>67</v>
      </c>
      <c r="E535" t="s">
        <v>115</v>
      </c>
      <c r="F535" t="s">
        <v>54</v>
      </c>
      <c r="G535" t="s">
        <v>123</v>
      </c>
      <c r="H535" t="s">
        <v>64</v>
      </c>
      <c r="I535" t="s">
        <v>133</v>
      </c>
      <c r="J535" t="s">
        <v>58</v>
      </c>
      <c r="K535" t="s">
        <v>57</v>
      </c>
      <c r="M535" s="11">
        <v>178.15</v>
      </c>
      <c r="N535" s="11">
        <v>6.9566834902417058</v>
      </c>
      <c r="P535" s="11">
        <v>178.15</v>
      </c>
      <c r="Q535" s="11">
        <v>6.9566834902417058</v>
      </c>
      <c r="R535" s="11">
        <f t="array" ref="R535">INDEX(Reformat[Infant PT],MATCH(1,(Reformat[Zone]=B535)*(Reformat[Provider Type]=E535)*(Reformat[Provider Rating]=I535),0))</f>
        <v>46.4</v>
      </c>
      <c r="S535" s="11">
        <f t="shared" si="8"/>
        <v>232</v>
      </c>
    </row>
    <row r="536" spans="1:19" x14ac:dyDescent="0.25">
      <c r="A536" t="s">
        <v>51</v>
      </c>
      <c r="B536" t="s">
        <v>73</v>
      </c>
      <c r="D536" t="s">
        <v>67</v>
      </c>
      <c r="E536" t="s">
        <v>115</v>
      </c>
      <c r="F536" t="s">
        <v>59</v>
      </c>
      <c r="G536" t="s">
        <v>124</v>
      </c>
      <c r="H536" t="s">
        <v>64</v>
      </c>
      <c r="I536" t="s">
        <v>133</v>
      </c>
      <c r="J536" t="s">
        <v>56</v>
      </c>
      <c r="K536" t="s">
        <v>57</v>
      </c>
      <c r="M536" s="11">
        <v>194.35</v>
      </c>
      <c r="N536" s="11">
        <v>7.5892867601935192</v>
      </c>
      <c r="P536" s="11">
        <v>194.35</v>
      </c>
      <c r="Q536" s="11">
        <v>7.5892867601935192</v>
      </c>
      <c r="R536" s="11">
        <f t="array" ref="R536">INDEX(Reformat[Toddler FT],MATCH(1,(Reformat[Zone]=B536)*(Reformat[Provider Type]=E536)*(Reformat[Provider Rating]=I536),0))</f>
        <v>47.6</v>
      </c>
      <c r="S536" s="11">
        <f t="shared" si="8"/>
        <v>238</v>
      </c>
    </row>
    <row r="537" spans="1:19" x14ac:dyDescent="0.25">
      <c r="A537" t="s">
        <v>51</v>
      </c>
      <c r="B537" t="s">
        <v>73</v>
      </c>
      <c r="D537" t="s">
        <v>67</v>
      </c>
      <c r="E537" t="s">
        <v>115</v>
      </c>
      <c r="F537" t="s">
        <v>59</v>
      </c>
      <c r="G537" t="s">
        <v>125</v>
      </c>
      <c r="H537" t="s">
        <v>64</v>
      </c>
      <c r="I537" t="s">
        <v>133</v>
      </c>
      <c r="J537" t="s">
        <v>58</v>
      </c>
      <c r="K537" t="s">
        <v>57</v>
      </c>
      <c r="M537" s="11">
        <v>166.25</v>
      </c>
      <c r="N537" s="11">
        <v>6.4919934339190766</v>
      </c>
      <c r="P537" s="11">
        <v>166.25</v>
      </c>
      <c r="Q537" s="11">
        <v>6.4919934339190766</v>
      </c>
      <c r="R537" s="11">
        <f t="array" ref="R537">INDEX(Reformat[Toddler PT],MATCH(1,(Reformat[Zone]=B537)*(Reformat[Provider Type]=E537)*(Reformat[Provider Rating]=I537),0))</f>
        <v>41.4</v>
      </c>
      <c r="S537" s="11">
        <f t="shared" si="8"/>
        <v>207</v>
      </c>
    </row>
    <row r="538" spans="1:19" x14ac:dyDescent="0.25">
      <c r="A538" t="s">
        <v>51</v>
      </c>
      <c r="B538" t="s">
        <v>73</v>
      </c>
      <c r="D538" t="s">
        <v>67</v>
      </c>
      <c r="E538" t="s">
        <v>115</v>
      </c>
      <c r="F538" t="s">
        <v>60</v>
      </c>
      <c r="G538" t="s">
        <v>126</v>
      </c>
      <c r="H538" t="s">
        <v>64</v>
      </c>
      <c r="I538" t="s">
        <v>133</v>
      </c>
      <c r="J538" t="s">
        <v>56</v>
      </c>
      <c r="K538" t="s">
        <v>57</v>
      </c>
      <c r="M538" s="11">
        <v>180.5</v>
      </c>
      <c r="N538" s="11">
        <v>7.0484500139692834</v>
      </c>
      <c r="P538" s="11">
        <v>180.5</v>
      </c>
      <c r="Q538" s="11">
        <v>7.0484500139692834</v>
      </c>
      <c r="R538" s="11">
        <f t="array" ref="R538">INDEX(Reformat[Preschool FT],MATCH(1,(Reformat[Zone]=B538)*(Reformat[Provider Type]=E538)*(Reformat[Provider Rating]=I538),0))</f>
        <v>42.4</v>
      </c>
      <c r="S538" s="11">
        <f t="shared" si="8"/>
        <v>212</v>
      </c>
    </row>
    <row r="539" spans="1:19" x14ac:dyDescent="0.25">
      <c r="A539" t="s">
        <v>51</v>
      </c>
      <c r="B539" t="s">
        <v>73</v>
      </c>
      <c r="D539" t="s">
        <v>67</v>
      </c>
      <c r="E539" t="s">
        <v>115</v>
      </c>
      <c r="F539" t="s">
        <v>60</v>
      </c>
      <c r="G539" t="s">
        <v>127</v>
      </c>
      <c r="H539" t="s">
        <v>64</v>
      </c>
      <c r="I539" t="s">
        <v>133</v>
      </c>
      <c r="J539" t="s">
        <v>58</v>
      </c>
      <c r="K539" t="s">
        <v>57</v>
      </c>
      <c r="M539" s="11">
        <v>146</v>
      </c>
      <c r="N539" s="11">
        <v>5.7012393464793094</v>
      </c>
      <c r="P539" s="11">
        <v>146</v>
      </c>
      <c r="Q539" s="11">
        <v>5.7012393464793094</v>
      </c>
      <c r="R539" s="11">
        <f t="array" ref="R539">INDEX(Reformat[Preschool PT],MATCH(1,(Reformat[Zone]=B539)*(Reformat[Provider Type]=E539)*(Reformat[Provider Rating]=I539),0))</f>
        <v>34.6</v>
      </c>
      <c r="S539" s="11">
        <f t="shared" si="8"/>
        <v>173</v>
      </c>
    </row>
    <row r="540" spans="1:19" x14ac:dyDescent="0.25">
      <c r="A540" t="s">
        <v>51</v>
      </c>
      <c r="B540" t="s">
        <v>73</v>
      </c>
      <c r="D540" t="s">
        <v>67</v>
      </c>
      <c r="E540" t="s">
        <v>115</v>
      </c>
      <c r="F540" t="s">
        <v>61</v>
      </c>
      <c r="G540" t="s">
        <v>128</v>
      </c>
      <c r="H540" t="s">
        <v>64</v>
      </c>
      <c r="I540" t="s">
        <v>133</v>
      </c>
      <c r="J540" t="s">
        <v>56</v>
      </c>
      <c r="K540" t="s">
        <v>57</v>
      </c>
      <c r="M540" s="11">
        <v>159.44999999999999</v>
      </c>
      <c r="N540" s="11">
        <v>6.2264562588775743</v>
      </c>
      <c r="P540" s="11">
        <v>159.44999999999999</v>
      </c>
      <c r="Q540" s="11">
        <v>6.2264562588775743</v>
      </c>
      <c r="R540" s="11">
        <f t="array" ref="R540">INDEX(Reformat[School-age FT],MATCH(1,(Reformat[Zone]=B540)*(Reformat[Provider Type]=E540)*(Reformat[Provider Rating]=I540),0))</f>
        <v>37.6</v>
      </c>
      <c r="S540" s="11">
        <f t="shared" si="8"/>
        <v>188</v>
      </c>
    </row>
    <row r="541" spans="1:19" x14ac:dyDescent="0.25">
      <c r="A541" t="s">
        <v>51</v>
      </c>
      <c r="B541" t="s">
        <v>73</v>
      </c>
      <c r="D541" t="s">
        <v>67</v>
      </c>
      <c r="E541" t="s">
        <v>115</v>
      </c>
      <c r="F541" t="s">
        <v>61</v>
      </c>
      <c r="G541" t="s">
        <v>129</v>
      </c>
      <c r="H541" t="s">
        <v>64</v>
      </c>
      <c r="I541" t="s">
        <v>133</v>
      </c>
      <c r="J541" t="s">
        <v>58</v>
      </c>
      <c r="K541" t="s">
        <v>57</v>
      </c>
      <c r="M541" s="11">
        <v>128.4</v>
      </c>
      <c r="N541" s="11">
        <v>5.0139666581365985</v>
      </c>
      <c r="P541" s="11">
        <v>128.4</v>
      </c>
      <c r="Q541" s="11">
        <v>5.0139666581365985</v>
      </c>
      <c r="R541" s="11">
        <f t="array" ref="R541">INDEX(Reformat[School-age PT],MATCH(1,(Reformat[Zone]=B541)*(Reformat[Provider Type]=E541)*(Reformat[Provider Rating]=I541),0))</f>
        <v>31.4</v>
      </c>
      <c r="S541" s="11">
        <f t="shared" si="8"/>
        <v>157</v>
      </c>
    </row>
    <row r="542" spans="1:19" x14ac:dyDescent="0.25">
      <c r="A542" t="s">
        <v>51</v>
      </c>
      <c r="B542" t="s">
        <v>73</v>
      </c>
      <c r="D542" t="s">
        <v>67</v>
      </c>
      <c r="E542" t="s">
        <v>115</v>
      </c>
      <c r="F542" t="s">
        <v>60</v>
      </c>
      <c r="G542" t="s">
        <v>126</v>
      </c>
      <c r="H542" t="s">
        <v>65</v>
      </c>
      <c r="I542" t="s">
        <v>134</v>
      </c>
      <c r="J542" t="s">
        <v>56</v>
      </c>
      <c r="K542" t="s">
        <v>57</v>
      </c>
      <c r="M542" s="11">
        <v>135.35</v>
      </c>
      <c r="N542" s="11">
        <v>5.2853612708628388</v>
      </c>
      <c r="P542" s="11">
        <v>135.35</v>
      </c>
      <c r="Q542" s="11">
        <v>5.2853612708628388</v>
      </c>
      <c r="R542" s="11">
        <f t="array" ref="R542">INDEX(Reformat[Preschool FT],MATCH(1,(Reformat[Zone]=B542)*(Reformat[Provider Type]=E542)*(Reformat[Provider Rating]=I542),0))</f>
        <v>37.17</v>
      </c>
      <c r="S542" s="11">
        <f t="shared" si="8"/>
        <v>185.85000000000002</v>
      </c>
    </row>
    <row r="543" spans="1:19" x14ac:dyDescent="0.25">
      <c r="A543" t="s">
        <v>51</v>
      </c>
      <c r="B543" t="s">
        <v>73</v>
      </c>
      <c r="D543" t="s">
        <v>67</v>
      </c>
      <c r="E543" t="s">
        <v>115</v>
      </c>
      <c r="F543" t="s">
        <v>60</v>
      </c>
      <c r="G543" t="s">
        <v>127</v>
      </c>
      <c r="H543" t="s">
        <v>65</v>
      </c>
      <c r="I543" t="s">
        <v>134</v>
      </c>
      <c r="J543" t="s">
        <v>58</v>
      </c>
      <c r="K543" t="s">
        <v>57</v>
      </c>
      <c r="M543" s="11">
        <v>110.60000000000001</v>
      </c>
      <c r="N543" s="11">
        <v>4.318884052880902</v>
      </c>
      <c r="P543" s="11">
        <v>110.60000000000001</v>
      </c>
      <c r="Q543" s="11">
        <v>4.318884052880902</v>
      </c>
      <c r="R543" s="11">
        <f t="array" ref="R543">INDEX(Reformat[Preschool PT],MATCH(1,(Reformat[Zone]=B543)*(Reformat[Provider Type]=E543)*(Reformat[Provider Rating]=I543),0))</f>
        <v>29.82</v>
      </c>
      <c r="S543" s="11">
        <f t="shared" si="8"/>
        <v>149.1</v>
      </c>
    </row>
    <row r="544" spans="1:19" x14ac:dyDescent="0.25">
      <c r="A544" t="s">
        <v>51</v>
      </c>
      <c r="B544" t="s">
        <v>73</v>
      </c>
      <c r="D544" t="s">
        <v>68</v>
      </c>
      <c r="E544" t="s">
        <v>68</v>
      </c>
      <c r="F544" t="s">
        <v>54</v>
      </c>
      <c r="G544" t="s">
        <v>122</v>
      </c>
      <c r="H544" t="s">
        <v>69</v>
      </c>
      <c r="I544" t="s">
        <v>69</v>
      </c>
      <c r="J544" t="s">
        <v>56</v>
      </c>
      <c r="K544" t="s">
        <v>57</v>
      </c>
      <c r="M544" s="11">
        <v>72.2</v>
      </c>
      <c r="N544" s="11">
        <v>2.8193800055877136</v>
      </c>
      <c r="P544" s="11">
        <v>72.2</v>
      </c>
      <c r="Q544" s="11">
        <v>2.8193800055877136</v>
      </c>
      <c r="R544" s="11">
        <f t="array" ref="R544">INDEX(Reformat[Infant FT],MATCH(1,(Reformat[Zone]=B544)*(Reformat[Provider Type]=E544)*(Reformat[Provider Rating]=I544),0))</f>
        <v>14.44</v>
      </c>
      <c r="S544" s="11">
        <f t="shared" si="8"/>
        <v>72.2</v>
      </c>
    </row>
    <row r="545" spans="1:19" x14ac:dyDescent="0.25">
      <c r="A545" t="s">
        <v>51</v>
      </c>
      <c r="B545" t="s">
        <v>73</v>
      </c>
      <c r="D545" t="s">
        <v>68</v>
      </c>
      <c r="E545" t="s">
        <v>68</v>
      </c>
      <c r="F545" t="s">
        <v>54</v>
      </c>
      <c r="G545" t="s">
        <v>123</v>
      </c>
      <c r="H545" t="s">
        <v>69</v>
      </c>
      <c r="I545" t="s">
        <v>69</v>
      </c>
      <c r="J545" t="s">
        <v>58</v>
      </c>
      <c r="K545" t="s">
        <v>57</v>
      </c>
      <c r="M545" s="11">
        <v>71.25</v>
      </c>
      <c r="N545" s="11">
        <v>2.7822829002510328</v>
      </c>
      <c r="P545" s="11">
        <v>71.25</v>
      </c>
      <c r="Q545" s="11">
        <v>2.7822829002510328</v>
      </c>
      <c r="R545" s="11">
        <f t="array" ref="R545">INDEX(Reformat[Infant PT],MATCH(1,(Reformat[Zone]=B545)*(Reformat[Provider Type]=E545)*(Reformat[Provider Rating]=I545),0))</f>
        <v>14.25</v>
      </c>
      <c r="S545" s="11">
        <f t="shared" si="8"/>
        <v>71.25</v>
      </c>
    </row>
    <row r="546" spans="1:19" x14ac:dyDescent="0.25">
      <c r="A546" t="s">
        <v>51</v>
      </c>
      <c r="B546" t="s">
        <v>73</v>
      </c>
      <c r="D546" t="s">
        <v>68</v>
      </c>
      <c r="E546" t="s">
        <v>68</v>
      </c>
      <c r="F546" t="s">
        <v>59</v>
      </c>
      <c r="G546" t="s">
        <v>124</v>
      </c>
      <c r="H546" t="s">
        <v>69</v>
      </c>
      <c r="I546" t="s">
        <v>69</v>
      </c>
      <c r="J546" t="s">
        <v>56</v>
      </c>
      <c r="K546" t="s">
        <v>57</v>
      </c>
      <c r="M546" s="11">
        <v>74.400000000000006</v>
      </c>
      <c r="N546" s="11">
        <v>2.9052890916305523</v>
      </c>
      <c r="P546" s="11">
        <v>74.400000000000006</v>
      </c>
      <c r="Q546" s="11">
        <v>2.9052890916305523</v>
      </c>
      <c r="R546" s="11">
        <f t="array" ref="R546">INDEX(Reformat[Toddler FT],MATCH(1,(Reformat[Zone]=B546)*(Reformat[Provider Type]=E546)*(Reformat[Provider Rating]=I546),0))</f>
        <v>14.88</v>
      </c>
      <c r="S546" s="11">
        <f t="shared" si="8"/>
        <v>74.400000000000006</v>
      </c>
    </row>
    <row r="547" spans="1:19" x14ac:dyDescent="0.25">
      <c r="A547" t="s">
        <v>51</v>
      </c>
      <c r="B547" t="s">
        <v>73</v>
      </c>
      <c r="D547" t="s">
        <v>68</v>
      </c>
      <c r="E547" t="s">
        <v>68</v>
      </c>
      <c r="F547" t="s">
        <v>59</v>
      </c>
      <c r="G547" t="s">
        <v>125</v>
      </c>
      <c r="H547" t="s">
        <v>69</v>
      </c>
      <c r="I547" t="s">
        <v>69</v>
      </c>
      <c r="J547" t="s">
        <v>58</v>
      </c>
      <c r="K547" t="s">
        <v>57</v>
      </c>
      <c r="M547" s="11">
        <v>65</v>
      </c>
      <c r="N547" s="11">
        <v>2.5382229967202403</v>
      </c>
      <c r="P547" s="11">
        <v>65</v>
      </c>
      <c r="Q547" s="11">
        <v>2.5382229967202403</v>
      </c>
      <c r="R547" s="11">
        <f t="array" ref="R547">INDEX(Reformat[Toddler PT],MATCH(1,(Reformat[Zone]=B547)*(Reformat[Provider Type]=E547)*(Reformat[Provider Rating]=I547),0))</f>
        <v>13</v>
      </c>
      <c r="S547" s="11">
        <f t="shared" si="8"/>
        <v>65</v>
      </c>
    </row>
    <row r="548" spans="1:19" x14ac:dyDescent="0.25">
      <c r="A548" t="s">
        <v>51</v>
      </c>
      <c r="B548" t="s">
        <v>73</v>
      </c>
      <c r="D548" t="s">
        <v>68</v>
      </c>
      <c r="E548" t="s">
        <v>68</v>
      </c>
      <c r="F548" t="s">
        <v>60</v>
      </c>
      <c r="G548" t="s">
        <v>126</v>
      </c>
      <c r="H548" t="s">
        <v>69</v>
      </c>
      <c r="I548" t="s">
        <v>69</v>
      </c>
      <c r="J548" t="s">
        <v>56</v>
      </c>
      <c r="K548" t="s">
        <v>57</v>
      </c>
      <c r="M548" s="11">
        <v>63.8</v>
      </c>
      <c r="N548" s="11">
        <v>2.4913634952423283</v>
      </c>
      <c r="P548" s="11">
        <v>63.8</v>
      </c>
      <c r="Q548" s="11">
        <v>2.4913634952423283</v>
      </c>
      <c r="R548" s="11">
        <f t="array" ref="R548">INDEX(Reformat[Preschool FT],MATCH(1,(Reformat[Zone]=B548)*(Reformat[Provider Type]=E548)*(Reformat[Provider Rating]=I548),0))</f>
        <v>12.76</v>
      </c>
      <c r="S548" s="11">
        <f t="shared" si="8"/>
        <v>63.8</v>
      </c>
    </row>
    <row r="549" spans="1:19" x14ac:dyDescent="0.25">
      <c r="A549" t="s">
        <v>51</v>
      </c>
      <c r="B549" t="s">
        <v>73</v>
      </c>
      <c r="D549" t="s">
        <v>68</v>
      </c>
      <c r="E549" t="s">
        <v>68</v>
      </c>
      <c r="F549" t="s">
        <v>60</v>
      </c>
      <c r="G549" t="s">
        <v>127</v>
      </c>
      <c r="H549" t="s">
        <v>69</v>
      </c>
      <c r="I549" t="s">
        <v>69</v>
      </c>
      <c r="J549" t="s">
        <v>58</v>
      </c>
      <c r="K549" t="s">
        <v>57</v>
      </c>
      <c r="M549" s="11">
        <v>46.550000000000004</v>
      </c>
      <c r="N549" s="11">
        <v>1.8177581614973417</v>
      </c>
      <c r="P549" s="11">
        <v>46.550000000000004</v>
      </c>
      <c r="Q549" s="11">
        <v>1.8177581614973417</v>
      </c>
      <c r="R549" s="11">
        <f t="array" ref="R549">INDEX(Reformat[Preschool PT],MATCH(1,(Reformat[Zone]=B549)*(Reformat[Provider Type]=E549)*(Reformat[Provider Rating]=I549),0))</f>
        <v>9.31</v>
      </c>
      <c r="S549" s="11">
        <f t="shared" si="8"/>
        <v>46.550000000000004</v>
      </c>
    </row>
    <row r="550" spans="1:19" x14ac:dyDescent="0.25">
      <c r="A550" t="s">
        <v>51</v>
      </c>
      <c r="B550" t="s">
        <v>73</v>
      </c>
      <c r="D550" t="s">
        <v>68</v>
      </c>
      <c r="E550" t="s">
        <v>68</v>
      </c>
      <c r="F550" t="s">
        <v>61</v>
      </c>
      <c r="G550" t="s">
        <v>128</v>
      </c>
      <c r="H550" t="s">
        <v>69</v>
      </c>
      <c r="I550" t="s">
        <v>69</v>
      </c>
      <c r="J550" t="s">
        <v>56</v>
      </c>
      <c r="K550" t="s">
        <v>57</v>
      </c>
      <c r="M550" s="11">
        <v>60</v>
      </c>
      <c r="N550" s="11">
        <v>2.3429750738956066</v>
      </c>
      <c r="P550" s="11">
        <v>60</v>
      </c>
      <c r="Q550" s="11">
        <v>2.3429750738956066</v>
      </c>
      <c r="R550" s="11">
        <f t="array" ref="R550">INDEX(Reformat[School-age FT],MATCH(1,(Reformat[Zone]=B550)*(Reformat[Provider Type]=E550)*(Reformat[Provider Rating]=I550),0))</f>
        <v>12</v>
      </c>
      <c r="S550" s="11">
        <f t="shared" si="8"/>
        <v>60</v>
      </c>
    </row>
    <row r="551" spans="1:19" x14ac:dyDescent="0.25">
      <c r="A551" t="s">
        <v>51</v>
      </c>
      <c r="B551" t="s">
        <v>73</v>
      </c>
      <c r="D551" t="s">
        <v>68</v>
      </c>
      <c r="E551" t="s">
        <v>68</v>
      </c>
      <c r="F551" t="s">
        <v>61</v>
      </c>
      <c r="G551" t="s">
        <v>129</v>
      </c>
      <c r="H551" t="s">
        <v>69</v>
      </c>
      <c r="I551" t="s">
        <v>69</v>
      </c>
      <c r="J551" t="s">
        <v>58</v>
      </c>
      <c r="K551" t="s">
        <v>57</v>
      </c>
      <c r="M551" s="11">
        <v>30.4</v>
      </c>
      <c r="N551" s="11">
        <v>1.187107370773774</v>
      </c>
      <c r="P551" s="11">
        <v>30.4</v>
      </c>
      <c r="Q551" s="11">
        <v>1.187107370773774</v>
      </c>
      <c r="R551" s="11">
        <f t="array" ref="R551">INDEX(Reformat[School-age PT],MATCH(1,(Reformat[Zone]=B551)*(Reformat[Provider Type]=E551)*(Reformat[Provider Rating]=I551),0))</f>
        <v>6.08</v>
      </c>
      <c r="S551" s="11">
        <f t="shared" si="8"/>
        <v>30.4</v>
      </c>
    </row>
    <row r="552" spans="1:19" x14ac:dyDescent="0.25">
      <c r="A552" t="s">
        <v>51</v>
      </c>
      <c r="B552" t="s">
        <v>74</v>
      </c>
      <c r="D552" t="s">
        <v>53</v>
      </c>
      <c r="E552" t="s">
        <v>113</v>
      </c>
      <c r="F552" t="s">
        <v>54</v>
      </c>
      <c r="G552" t="s">
        <v>122</v>
      </c>
      <c r="H552" t="s">
        <v>55</v>
      </c>
      <c r="I552" t="s">
        <v>130</v>
      </c>
      <c r="J552" t="s">
        <v>56</v>
      </c>
      <c r="K552" t="s">
        <v>57</v>
      </c>
      <c r="M552" s="11">
        <v>116.5</v>
      </c>
      <c r="N552" s="11">
        <v>2.1674879879708766</v>
      </c>
      <c r="P552" s="11">
        <v>116.5</v>
      </c>
      <c r="Q552" s="11">
        <v>2.1674879879708766</v>
      </c>
      <c r="R552" s="11">
        <f t="array" ref="R552">INDEX(Reformat[Infant FT],MATCH(1,(Reformat[Zone]=B552)*(Reformat[Provider Type]=E552)*(Reformat[Provider Rating]=I552),0))</f>
        <v>29.8</v>
      </c>
      <c r="S552" s="11">
        <f t="shared" si="8"/>
        <v>149</v>
      </c>
    </row>
    <row r="553" spans="1:19" x14ac:dyDescent="0.25">
      <c r="A553" t="s">
        <v>51</v>
      </c>
      <c r="B553" t="s">
        <v>74</v>
      </c>
      <c r="D553" t="s">
        <v>53</v>
      </c>
      <c r="E553" t="s">
        <v>113</v>
      </c>
      <c r="F553" t="s">
        <v>54</v>
      </c>
      <c r="G553" t="s">
        <v>123</v>
      </c>
      <c r="H553" t="s">
        <v>55</v>
      </c>
      <c r="I553" t="s">
        <v>130</v>
      </c>
      <c r="J553" t="s">
        <v>58</v>
      </c>
      <c r="K553" t="s">
        <v>57</v>
      </c>
      <c r="M553" s="11">
        <v>101.95</v>
      </c>
      <c r="N553" s="11">
        <v>1.8967845525633549</v>
      </c>
      <c r="P553" s="11">
        <v>101.95</v>
      </c>
      <c r="Q553" s="11">
        <v>1.8967845525633549</v>
      </c>
      <c r="R553" s="11">
        <f t="array" ref="R553">INDEX(Reformat[Infant PT],MATCH(1,(Reformat[Zone]=B553)*(Reformat[Provider Type]=E553)*(Reformat[Provider Rating]=I553),0))</f>
        <v>26.8</v>
      </c>
      <c r="S553" s="11">
        <f t="shared" si="8"/>
        <v>134</v>
      </c>
    </row>
    <row r="554" spans="1:19" x14ac:dyDescent="0.25">
      <c r="A554" t="s">
        <v>51</v>
      </c>
      <c r="B554" t="s">
        <v>74</v>
      </c>
      <c r="D554" t="s">
        <v>53</v>
      </c>
      <c r="E554" t="s">
        <v>113</v>
      </c>
      <c r="F554" t="s">
        <v>59</v>
      </c>
      <c r="G554" t="s">
        <v>124</v>
      </c>
      <c r="H554" t="s">
        <v>55</v>
      </c>
      <c r="I554" t="s">
        <v>130</v>
      </c>
      <c r="J554" t="s">
        <v>56</v>
      </c>
      <c r="K554" t="s">
        <v>57</v>
      </c>
      <c r="M554" s="11">
        <v>106.7</v>
      </c>
      <c r="N554" s="11">
        <v>1.9851585263218241</v>
      </c>
      <c r="P554" s="11">
        <v>106.7</v>
      </c>
      <c r="Q554" s="11">
        <v>1.9851585263218241</v>
      </c>
      <c r="R554" s="11">
        <f t="array" ref="R554">INDEX(Reformat[Toddler FT],MATCH(1,(Reformat[Zone]=B554)*(Reformat[Provider Type]=E554)*(Reformat[Provider Rating]=I554),0))</f>
        <v>27</v>
      </c>
      <c r="S554" s="11">
        <f t="shared" si="8"/>
        <v>135</v>
      </c>
    </row>
    <row r="555" spans="1:19" x14ac:dyDescent="0.25">
      <c r="A555" t="s">
        <v>51</v>
      </c>
      <c r="B555" t="s">
        <v>74</v>
      </c>
      <c r="D555" t="s">
        <v>53</v>
      </c>
      <c r="E555" t="s">
        <v>113</v>
      </c>
      <c r="F555" t="s">
        <v>59</v>
      </c>
      <c r="G555" t="s">
        <v>125</v>
      </c>
      <c r="H555" t="s">
        <v>55</v>
      </c>
      <c r="I555" t="s">
        <v>130</v>
      </c>
      <c r="J555" t="s">
        <v>58</v>
      </c>
      <c r="K555" t="s">
        <v>57</v>
      </c>
      <c r="M555" s="11">
        <v>92.899999999999991</v>
      </c>
      <c r="N555" s="11">
        <v>1.7284088762445871</v>
      </c>
      <c r="P555" s="11">
        <v>92.899999999999991</v>
      </c>
      <c r="Q555" s="11">
        <v>1.7284088762445871</v>
      </c>
      <c r="R555" s="11">
        <f t="array" ref="R555">INDEX(Reformat[Toddler PT],MATCH(1,(Reformat[Zone]=B555)*(Reformat[Provider Type]=E555)*(Reformat[Provider Rating]=I555),0))</f>
        <v>24</v>
      </c>
      <c r="S555" s="11">
        <f t="shared" si="8"/>
        <v>120</v>
      </c>
    </row>
    <row r="556" spans="1:19" x14ac:dyDescent="0.25">
      <c r="A556" t="s">
        <v>51</v>
      </c>
      <c r="B556" t="s">
        <v>74</v>
      </c>
      <c r="D556" t="s">
        <v>53</v>
      </c>
      <c r="E556" t="s">
        <v>113</v>
      </c>
      <c r="F556" t="s">
        <v>60</v>
      </c>
      <c r="G556" t="s">
        <v>126</v>
      </c>
      <c r="H556" t="s">
        <v>55</v>
      </c>
      <c r="I556" t="s">
        <v>130</v>
      </c>
      <c r="J556" t="s">
        <v>56</v>
      </c>
      <c r="K556" t="s">
        <v>57</v>
      </c>
      <c r="M556" s="11">
        <v>98.6</v>
      </c>
      <c r="N556" s="11">
        <v>1.8344576447547503</v>
      </c>
      <c r="P556" s="11">
        <v>98.6</v>
      </c>
      <c r="Q556" s="11">
        <v>1.8344576447547503</v>
      </c>
      <c r="R556" s="11">
        <f t="array" ref="R556">INDEX(Reformat[Preschool FT],MATCH(1,(Reformat[Zone]=B556)*(Reformat[Provider Type]=E556)*(Reformat[Provider Rating]=I556),0))</f>
        <v>24.6</v>
      </c>
      <c r="S556" s="11">
        <f t="shared" si="8"/>
        <v>123</v>
      </c>
    </row>
    <row r="557" spans="1:19" x14ac:dyDescent="0.25">
      <c r="A557" t="s">
        <v>51</v>
      </c>
      <c r="B557" t="s">
        <v>74</v>
      </c>
      <c r="D557" t="s">
        <v>53</v>
      </c>
      <c r="E557" t="s">
        <v>113</v>
      </c>
      <c r="F557" t="s">
        <v>60</v>
      </c>
      <c r="G557" t="s">
        <v>127</v>
      </c>
      <c r="H557" t="s">
        <v>55</v>
      </c>
      <c r="I557" t="s">
        <v>130</v>
      </c>
      <c r="J557" t="s">
        <v>58</v>
      </c>
      <c r="K557" t="s">
        <v>57</v>
      </c>
      <c r="M557" s="11">
        <v>73.550000000000011</v>
      </c>
      <c r="N557" s="11">
        <v>1.3684012147232445</v>
      </c>
      <c r="P557" s="11">
        <v>73.550000000000011</v>
      </c>
      <c r="Q557" s="11">
        <v>1.3684012147232445</v>
      </c>
      <c r="R557" s="11">
        <f t="array" ref="R557">INDEX(Reformat[Preschool PT],MATCH(1,(Reformat[Zone]=B557)*(Reformat[Provider Type]=E557)*(Reformat[Provider Rating]=I557),0))</f>
        <v>19.2</v>
      </c>
      <c r="S557" s="11">
        <f t="shared" si="8"/>
        <v>96</v>
      </c>
    </row>
    <row r="558" spans="1:19" x14ac:dyDescent="0.25">
      <c r="A558" t="s">
        <v>51</v>
      </c>
      <c r="B558" t="s">
        <v>74</v>
      </c>
      <c r="D558" t="s">
        <v>53</v>
      </c>
      <c r="E558" t="s">
        <v>113</v>
      </c>
      <c r="F558" t="s">
        <v>61</v>
      </c>
      <c r="G558" t="s">
        <v>128</v>
      </c>
      <c r="H558" t="s">
        <v>55</v>
      </c>
      <c r="I558" t="s">
        <v>130</v>
      </c>
      <c r="J558" t="s">
        <v>56</v>
      </c>
      <c r="K558" t="s">
        <v>57</v>
      </c>
      <c r="M558" s="11">
        <v>92.85</v>
      </c>
      <c r="N558" s="11">
        <v>1.7274786238892348</v>
      </c>
      <c r="P558" s="11">
        <v>92.85</v>
      </c>
      <c r="Q558" s="11">
        <v>1.7274786238892348</v>
      </c>
      <c r="R558" s="11">
        <f t="array" ref="R558">INDEX(Reformat[School-age FT],MATCH(1,(Reformat[Zone]=B558)*(Reformat[Provider Type]=E558)*(Reformat[Provider Rating]=I558),0))</f>
        <v>23.2</v>
      </c>
      <c r="S558" s="11">
        <f t="shared" si="8"/>
        <v>116</v>
      </c>
    </row>
    <row r="559" spans="1:19" x14ac:dyDescent="0.25">
      <c r="A559" t="s">
        <v>51</v>
      </c>
      <c r="B559" t="s">
        <v>74</v>
      </c>
      <c r="D559" t="s">
        <v>53</v>
      </c>
      <c r="E559" t="s">
        <v>113</v>
      </c>
      <c r="F559" t="s">
        <v>61</v>
      </c>
      <c r="G559" t="s">
        <v>129</v>
      </c>
      <c r="H559" t="s">
        <v>55</v>
      </c>
      <c r="I559" t="s">
        <v>130</v>
      </c>
      <c r="J559" t="s">
        <v>58</v>
      </c>
      <c r="K559" t="s">
        <v>57</v>
      </c>
      <c r="M559" s="11">
        <v>66.5</v>
      </c>
      <c r="N559" s="11">
        <v>1.2372356326185689</v>
      </c>
      <c r="P559" s="11">
        <v>66.5</v>
      </c>
      <c r="Q559" s="11">
        <v>1.2372356326185689</v>
      </c>
      <c r="R559" s="11">
        <f t="array" ref="R559">INDEX(Reformat[School-age PT],MATCH(1,(Reformat[Zone]=B559)*(Reformat[Provider Type]=E559)*(Reformat[Provider Rating]=I559),0))</f>
        <v>17.8</v>
      </c>
      <c r="S559" s="11">
        <f t="shared" si="8"/>
        <v>89</v>
      </c>
    </row>
    <row r="560" spans="1:19" x14ac:dyDescent="0.25">
      <c r="A560" t="s">
        <v>51</v>
      </c>
      <c r="B560" t="s">
        <v>74</v>
      </c>
      <c r="D560" t="s">
        <v>53</v>
      </c>
      <c r="E560" t="s">
        <v>113</v>
      </c>
      <c r="F560" t="s">
        <v>54</v>
      </c>
      <c r="G560" t="s">
        <v>122</v>
      </c>
      <c r="H560" t="s">
        <v>62</v>
      </c>
      <c r="I560" t="s">
        <v>131</v>
      </c>
      <c r="J560" t="s">
        <v>56</v>
      </c>
      <c r="K560" t="s">
        <v>57</v>
      </c>
      <c r="M560" s="11">
        <v>125.35</v>
      </c>
      <c r="N560" s="11">
        <v>2.3321426548682349</v>
      </c>
      <c r="P560" s="11">
        <v>125.35</v>
      </c>
      <c r="Q560" s="11">
        <v>2.3321426548682349</v>
      </c>
      <c r="R560" s="11">
        <f t="array" ref="R560">INDEX(Reformat[Infant FT],MATCH(1,(Reformat[Zone]=B560)*(Reformat[Provider Type]=E560)*(Reformat[Provider Rating]=I560),0))</f>
        <v>31.29</v>
      </c>
      <c r="S560" s="11">
        <f t="shared" si="8"/>
        <v>156.44999999999999</v>
      </c>
    </row>
    <row r="561" spans="1:19" x14ac:dyDescent="0.25">
      <c r="A561" t="s">
        <v>51</v>
      </c>
      <c r="B561" t="s">
        <v>74</v>
      </c>
      <c r="D561" t="s">
        <v>53</v>
      </c>
      <c r="E561" t="s">
        <v>113</v>
      </c>
      <c r="F561" t="s">
        <v>54</v>
      </c>
      <c r="G561" t="s">
        <v>123</v>
      </c>
      <c r="H561" t="s">
        <v>62</v>
      </c>
      <c r="I561" t="s">
        <v>131</v>
      </c>
      <c r="J561" t="s">
        <v>58</v>
      </c>
      <c r="K561" t="s">
        <v>57</v>
      </c>
      <c r="M561" s="11">
        <v>111.7</v>
      </c>
      <c r="N561" s="11">
        <v>2.0781837618570549</v>
      </c>
      <c r="P561" s="11">
        <v>111.7</v>
      </c>
      <c r="Q561" s="11">
        <v>2.0781837618570549</v>
      </c>
      <c r="R561" s="11">
        <f t="array" ref="R561">INDEX(Reformat[Infant PT],MATCH(1,(Reformat[Zone]=B561)*(Reformat[Provider Type]=E561)*(Reformat[Provider Rating]=I561),0))</f>
        <v>28.14</v>
      </c>
      <c r="S561" s="11">
        <f t="shared" si="8"/>
        <v>140.69999999999999</v>
      </c>
    </row>
    <row r="562" spans="1:19" x14ac:dyDescent="0.25">
      <c r="A562" t="s">
        <v>51</v>
      </c>
      <c r="B562" t="s">
        <v>74</v>
      </c>
      <c r="D562" t="s">
        <v>53</v>
      </c>
      <c r="E562" t="s">
        <v>113</v>
      </c>
      <c r="F562" t="s">
        <v>59</v>
      </c>
      <c r="G562" t="s">
        <v>124</v>
      </c>
      <c r="H562" t="s">
        <v>62</v>
      </c>
      <c r="I562" t="s">
        <v>131</v>
      </c>
      <c r="J562" t="s">
        <v>56</v>
      </c>
      <c r="K562" t="s">
        <v>57</v>
      </c>
      <c r="M562" s="11">
        <v>116.19999999999999</v>
      </c>
      <c r="N562" s="11">
        <v>2.1619064738387626</v>
      </c>
      <c r="P562" s="11">
        <v>116.19999999999999</v>
      </c>
      <c r="Q562" s="11">
        <v>2.1619064738387626</v>
      </c>
      <c r="R562" s="11">
        <f t="array" ref="R562">INDEX(Reformat[Toddler FT],MATCH(1,(Reformat[Zone]=B562)*(Reformat[Provider Type]=E562)*(Reformat[Provider Rating]=I562),0))</f>
        <v>28.35</v>
      </c>
      <c r="S562" s="11">
        <f t="shared" si="8"/>
        <v>141.75</v>
      </c>
    </row>
    <row r="563" spans="1:19" x14ac:dyDescent="0.25">
      <c r="A563" t="s">
        <v>51</v>
      </c>
      <c r="B563" t="s">
        <v>74</v>
      </c>
      <c r="D563" t="s">
        <v>53</v>
      </c>
      <c r="E563" t="s">
        <v>113</v>
      </c>
      <c r="F563" t="s">
        <v>59</v>
      </c>
      <c r="G563" t="s">
        <v>125</v>
      </c>
      <c r="H563" t="s">
        <v>62</v>
      </c>
      <c r="I563" t="s">
        <v>131</v>
      </c>
      <c r="J563" t="s">
        <v>58</v>
      </c>
      <c r="K563" t="s">
        <v>57</v>
      </c>
      <c r="M563" s="11">
        <v>103.2</v>
      </c>
      <c r="N563" s="11">
        <v>1.9200408614471627</v>
      </c>
      <c r="P563" s="11">
        <v>103.2</v>
      </c>
      <c r="Q563" s="11">
        <v>1.9200408614471627</v>
      </c>
      <c r="R563" s="11">
        <f t="array" ref="R563">INDEX(Reformat[Toddler PT],MATCH(1,(Reformat[Zone]=B563)*(Reformat[Provider Type]=E563)*(Reformat[Provider Rating]=I563),0))</f>
        <v>25.2</v>
      </c>
      <c r="S563" s="11">
        <f t="shared" si="8"/>
        <v>126</v>
      </c>
    </row>
    <row r="564" spans="1:19" x14ac:dyDescent="0.25">
      <c r="A564" t="s">
        <v>51</v>
      </c>
      <c r="B564" t="s">
        <v>74</v>
      </c>
      <c r="D564" t="s">
        <v>53</v>
      </c>
      <c r="E564" t="s">
        <v>113</v>
      </c>
      <c r="F564" t="s">
        <v>60</v>
      </c>
      <c r="G564" t="s">
        <v>126</v>
      </c>
      <c r="H564" t="s">
        <v>62</v>
      </c>
      <c r="I564" t="s">
        <v>131</v>
      </c>
      <c r="J564" t="s">
        <v>56</v>
      </c>
      <c r="K564" t="s">
        <v>57</v>
      </c>
      <c r="M564" s="11">
        <v>108.55000000000001</v>
      </c>
      <c r="N564" s="11">
        <v>2.0195778634698596</v>
      </c>
      <c r="P564" s="11">
        <v>108.55000000000001</v>
      </c>
      <c r="Q564" s="11">
        <v>2.0195778634698596</v>
      </c>
      <c r="R564" s="11">
        <f t="array" ref="R564">INDEX(Reformat[Preschool FT],MATCH(1,(Reformat[Zone]=B564)*(Reformat[Provider Type]=E564)*(Reformat[Provider Rating]=I564),0))</f>
        <v>25.83</v>
      </c>
      <c r="S564" s="11">
        <f t="shared" si="8"/>
        <v>129.14999999999998</v>
      </c>
    </row>
    <row r="565" spans="1:19" x14ac:dyDescent="0.25">
      <c r="A565" t="s">
        <v>51</v>
      </c>
      <c r="B565" t="s">
        <v>74</v>
      </c>
      <c r="D565" t="s">
        <v>53</v>
      </c>
      <c r="E565" t="s">
        <v>113</v>
      </c>
      <c r="F565" t="s">
        <v>60</v>
      </c>
      <c r="G565" t="s">
        <v>127</v>
      </c>
      <c r="H565" t="s">
        <v>62</v>
      </c>
      <c r="I565" t="s">
        <v>131</v>
      </c>
      <c r="J565" t="s">
        <v>58</v>
      </c>
      <c r="K565" t="s">
        <v>57</v>
      </c>
      <c r="M565" s="11">
        <v>84.65</v>
      </c>
      <c r="N565" s="11">
        <v>1.5749172376114566</v>
      </c>
      <c r="P565" s="11">
        <v>84.65</v>
      </c>
      <c r="Q565" s="11">
        <v>1.5749172376114566</v>
      </c>
      <c r="R565" s="11">
        <f t="array" ref="R565">INDEX(Reformat[Preschool PT],MATCH(1,(Reformat[Zone]=B565)*(Reformat[Provider Type]=E565)*(Reformat[Provider Rating]=I565),0))</f>
        <v>20.16</v>
      </c>
      <c r="S565" s="11">
        <f t="shared" si="8"/>
        <v>100.8</v>
      </c>
    </row>
    <row r="566" spans="1:19" x14ac:dyDescent="0.25">
      <c r="A566" t="s">
        <v>51</v>
      </c>
      <c r="B566" t="s">
        <v>74</v>
      </c>
      <c r="D566" t="s">
        <v>53</v>
      </c>
      <c r="E566" t="s">
        <v>113</v>
      </c>
      <c r="F566" t="s">
        <v>61</v>
      </c>
      <c r="G566" t="s">
        <v>128</v>
      </c>
      <c r="H566" t="s">
        <v>62</v>
      </c>
      <c r="I566" t="s">
        <v>131</v>
      </c>
      <c r="J566" t="s">
        <v>56</v>
      </c>
      <c r="K566" t="s">
        <v>57</v>
      </c>
      <c r="M566" s="11">
        <v>103.14999999999999</v>
      </c>
      <c r="N566" s="11">
        <v>1.9191106090918102</v>
      </c>
      <c r="P566" s="11">
        <v>103.14999999999999</v>
      </c>
      <c r="Q566" s="11">
        <v>1.9191106090918102</v>
      </c>
      <c r="R566" s="11">
        <f t="array" ref="R566">INDEX(Reformat[School-age FT],MATCH(1,(Reformat[Zone]=B566)*(Reformat[Provider Type]=E566)*(Reformat[Provider Rating]=I566),0))</f>
        <v>24.36</v>
      </c>
      <c r="S566" s="11">
        <f t="shared" si="8"/>
        <v>121.8</v>
      </c>
    </row>
    <row r="567" spans="1:19" x14ac:dyDescent="0.25">
      <c r="A567" t="s">
        <v>51</v>
      </c>
      <c r="B567" t="s">
        <v>74</v>
      </c>
      <c r="D567" t="s">
        <v>53</v>
      </c>
      <c r="E567" t="s">
        <v>113</v>
      </c>
      <c r="F567" t="s">
        <v>61</v>
      </c>
      <c r="G567" t="s">
        <v>129</v>
      </c>
      <c r="H567" t="s">
        <v>62</v>
      </c>
      <c r="I567" t="s">
        <v>131</v>
      </c>
      <c r="J567" t="s">
        <v>58</v>
      </c>
      <c r="K567" t="s">
        <v>57</v>
      </c>
      <c r="M567" s="11">
        <v>77.849999999999994</v>
      </c>
      <c r="N567" s="11">
        <v>1.4484029172835426</v>
      </c>
      <c r="P567" s="11">
        <v>77.849999999999994</v>
      </c>
      <c r="Q567" s="11">
        <v>1.4484029172835426</v>
      </c>
      <c r="R567" s="11">
        <f t="array" ref="R567">INDEX(Reformat[School-age PT],MATCH(1,(Reformat[Zone]=B567)*(Reformat[Provider Type]=E567)*(Reformat[Provider Rating]=I567),0))</f>
        <v>18.690000000000001</v>
      </c>
      <c r="S567" s="11">
        <f t="shared" si="8"/>
        <v>93.45</v>
      </c>
    </row>
    <row r="568" spans="1:19" x14ac:dyDescent="0.25">
      <c r="A568" t="s">
        <v>51</v>
      </c>
      <c r="B568" t="s">
        <v>74</v>
      </c>
      <c r="D568" t="s">
        <v>53</v>
      </c>
      <c r="E568" t="s">
        <v>113</v>
      </c>
      <c r="F568" t="s">
        <v>54</v>
      </c>
      <c r="G568" t="s">
        <v>122</v>
      </c>
      <c r="H568" t="s">
        <v>63</v>
      </c>
      <c r="I568" t="s">
        <v>132</v>
      </c>
      <c r="J568" t="s">
        <v>56</v>
      </c>
      <c r="K568" t="s">
        <v>57</v>
      </c>
      <c r="M568" s="11">
        <v>139.30000000000001</v>
      </c>
      <c r="N568" s="11">
        <v>2.591683062011529</v>
      </c>
      <c r="P568" s="11">
        <v>139.30000000000001</v>
      </c>
      <c r="Q568" s="11">
        <v>2.591683062011529</v>
      </c>
      <c r="R568" s="11">
        <f t="array" ref="R568">INDEX(Reformat[Infant FT],MATCH(1,(Reformat[Zone]=B568)*(Reformat[Provider Type]=E568)*(Reformat[Provider Rating]=I568),0))</f>
        <v>31.92</v>
      </c>
      <c r="S568" s="11">
        <f t="shared" si="8"/>
        <v>159.60000000000002</v>
      </c>
    </row>
    <row r="569" spans="1:19" x14ac:dyDescent="0.25">
      <c r="A569" t="s">
        <v>51</v>
      </c>
      <c r="B569" t="s">
        <v>74</v>
      </c>
      <c r="D569" t="s">
        <v>53</v>
      </c>
      <c r="E569" t="s">
        <v>113</v>
      </c>
      <c r="F569" t="s">
        <v>54</v>
      </c>
      <c r="G569" t="s">
        <v>123</v>
      </c>
      <c r="H569" t="s">
        <v>63</v>
      </c>
      <c r="I569" t="s">
        <v>132</v>
      </c>
      <c r="J569" t="s">
        <v>58</v>
      </c>
      <c r="K569" t="s">
        <v>57</v>
      </c>
      <c r="M569" s="11">
        <v>124.14999999999999</v>
      </c>
      <c r="N569" s="11">
        <v>2.3098165983397791</v>
      </c>
      <c r="P569" s="11">
        <v>124.14999999999999</v>
      </c>
      <c r="Q569" s="11">
        <v>2.3098165983397791</v>
      </c>
      <c r="R569" s="11">
        <f t="array" ref="R569">INDEX(Reformat[Infant PT],MATCH(1,(Reformat[Zone]=B569)*(Reformat[Provider Type]=E569)*(Reformat[Provider Rating]=I569),0))</f>
        <v>28.71</v>
      </c>
      <c r="S569" s="11">
        <f t="shared" si="8"/>
        <v>143.55000000000001</v>
      </c>
    </row>
    <row r="570" spans="1:19" x14ac:dyDescent="0.25">
      <c r="A570" t="s">
        <v>51</v>
      </c>
      <c r="B570" t="s">
        <v>74</v>
      </c>
      <c r="D570" t="s">
        <v>53</v>
      </c>
      <c r="E570" t="s">
        <v>113</v>
      </c>
      <c r="F570" t="s">
        <v>59</v>
      </c>
      <c r="G570" t="s">
        <v>124</v>
      </c>
      <c r="H570" t="s">
        <v>63</v>
      </c>
      <c r="I570" t="s">
        <v>132</v>
      </c>
      <c r="J570" t="s">
        <v>56</v>
      </c>
      <c r="K570" t="s">
        <v>57</v>
      </c>
      <c r="M570" s="11">
        <v>129.1</v>
      </c>
      <c r="N570" s="11">
        <v>2.4019115815196579</v>
      </c>
      <c r="P570" s="11">
        <v>129.1</v>
      </c>
      <c r="Q570" s="11">
        <v>2.4019115815196579</v>
      </c>
      <c r="R570" s="11">
        <f t="array" ref="R570">INDEX(Reformat[Toddler FT],MATCH(1,(Reformat[Zone]=B570)*(Reformat[Provider Type]=E570)*(Reformat[Provider Rating]=I570),0))</f>
        <v>28.92</v>
      </c>
      <c r="S570" s="11">
        <f t="shared" si="8"/>
        <v>144.60000000000002</v>
      </c>
    </row>
    <row r="571" spans="1:19" x14ac:dyDescent="0.25">
      <c r="A571" t="s">
        <v>51</v>
      </c>
      <c r="B571" t="s">
        <v>74</v>
      </c>
      <c r="D571" t="s">
        <v>53</v>
      </c>
      <c r="E571" t="s">
        <v>113</v>
      </c>
      <c r="F571" t="s">
        <v>59</v>
      </c>
      <c r="G571" t="s">
        <v>125</v>
      </c>
      <c r="H571" t="s">
        <v>63</v>
      </c>
      <c r="I571" t="s">
        <v>132</v>
      </c>
      <c r="J571" t="s">
        <v>58</v>
      </c>
      <c r="K571" t="s">
        <v>57</v>
      </c>
      <c r="M571" s="11">
        <v>114.65</v>
      </c>
      <c r="N571" s="11">
        <v>2.1330686508228411</v>
      </c>
      <c r="P571" s="11">
        <v>114.65</v>
      </c>
      <c r="Q571" s="11">
        <v>2.1330686508228411</v>
      </c>
      <c r="R571" s="11">
        <f t="array" ref="R571">INDEX(Reformat[Toddler PT],MATCH(1,(Reformat[Zone]=B571)*(Reformat[Provider Type]=E571)*(Reformat[Provider Rating]=I571),0))</f>
        <v>25.71</v>
      </c>
      <c r="S571" s="11">
        <f t="shared" si="8"/>
        <v>128.55000000000001</v>
      </c>
    </row>
    <row r="572" spans="1:19" x14ac:dyDescent="0.25">
      <c r="A572" t="s">
        <v>51</v>
      </c>
      <c r="B572" t="s">
        <v>74</v>
      </c>
      <c r="D572" t="s">
        <v>53</v>
      </c>
      <c r="E572" t="s">
        <v>113</v>
      </c>
      <c r="F572" t="s">
        <v>60</v>
      </c>
      <c r="G572" t="s">
        <v>126</v>
      </c>
      <c r="H572" t="s">
        <v>63</v>
      </c>
      <c r="I572" t="s">
        <v>132</v>
      </c>
      <c r="J572" t="s">
        <v>56</v>
      </c>
      <c r="K572" t="s">
        <v>57</v>
      </c>
      <c r="M572" s="11">
        <v>120.60000000000001</v>
      </c>
      <c r="N572" s="11">
        <v>2.2437686811097657</v>
      </c>
      <c r="P572" s="11">
        <v>120.60000000000001</v>
      </c>
      <c r="Q572" s="11">
        <v>2.2437686811097657</v>
      </c>
      <c r="R572" s="11">
        <f t="array" ref="R572">INDEX(Reformat[Preschool FT],MATCH(1,(Reformat[Zone]=B572)*(Reformat[Provider Type]=E572)*(Reformat[Provider Rating]=I572),0))</f>
        <v>26.35</v>
      </c>
      <c r="S572" s="11">
        <f t="shared" si="8"/>
        <v>131.75</v>
      </c>
    </row>
    <row r="573" spans="1:19" x14ac:dyDescent="0.25">
      <c r="A573" t="s">
        <v>51</v>
      </c>
      <c r="B573" t="s">
        <v>74</v>
      </c>
      <c r="D573" t="s">
        <v>53</v>
      </c>
      <c r="E573" t="s">
        <v>113</v>
      </c>
      <c r="F573" t="s">
        <v>60</v>
      </c>
      <c r="G573" t="s">
        <v>127</v>
      </c>
      <c r="H573" t="s">
        <v>63</v>
      </c>
      <c r="I573" t="s">
        <v>132</v>
      </c>
      <c r="J573" t="s">
        <v>58</v>
      </c>
      <c r="K573" t="s">
        <v>57</v>
      </c>
      <c r="M573" s="11">
        <v>94.05</v>
      </c>
      <c r="N573" s="11">
        <v>1.7498046804176903</v>
      </c>
      <c r="P573" s="11">
        <v>94.05</v>
      </c>
      <c r="Q573" s="11">
        <v>1.7498046804176903</v>
      </c>
      <c r="R573" s="11">
        <f t="array" ref="R573">INDEX(Reformat[Preschool PT],MATCH(1,(Reformat[Zone]=B573)*(Reformat[Provider Type]=E573)*(Reformat[Provider Rating]=I573),0))</f>
        <v>20.7</v>
      </c>
      <c r="S573" s="11">
        <f t="shared" si="8"/>
        <v>103.5</v>
      </c>
    </row>
    <row r="574" spans="1:19" x14ac:dyDescent="0.25">
      <c r="A574" t="s">
        <v>51</v>
      </c>
      <c r="B574" t="s">
        <v>74</v>
      </c>
      <c r="D574" t="s">
        <v>53</v>
      </c>
      <c r="E574" t="s">
        <v>113</v>
      </c>
      <c r="F574" t="s">
        <v>61</v>
      </c>
      <c r="G574" t="s">
        <v>128</v>
      </c>
      <c r="H574" t="s">
        <v>63</v>
      </c>
      <c r="I574" t="s">
        <v>132</v>
      </c>
      <c r="J574" t="s">
        <v>56</v>
      </c>
      <c r="K574" t="s">
        <v>57</v>
      </c>
      <c r="M574" s="11">
        <v>114.60000000000001</v>
      </c>
      <c r="N574" s="11">
        <v>2.1321383984674886</v>
      </c>
      <c r="P574" s="11">
        <v>114.60000000000001</v>
      </c>
      <c r="Q574" s="11">
        <v>2.1321383984674886</v>
      </c>
      <c r="R574" s="11">
        <f t="array" ref="R574">INDEX(Reformat[School-age FT],MATCH(1,(Reformat[Zone]=B574)*(Reformat[Provider Type]=E574)*(Reformat[Provider Rating]=I574),0))</f>
        <v>24.85</v>
      </c>
      <c r="S574" s="11">
        <f t="shared" si="8"/>
        <v>124.25</v>
      </c>
    </row>
    <row r="575" spans="1:19" x14ac:dyDescent="0.25">
      <c r="A575" t="s">
        <v>51</v>
      </c>
      <c r="B575" t="s">
        <v>74</v>
      </c>
      <c r="D575" t="s">
        <v>53</v>
      </c>
      <c r="E575" t="s">
        <v>113</v>
      </c>
      <c r="F575" t="s">
        <v>61</v>
      </c>
      <c r="G575" t="s">
        <v>129</v>
      </c>
      <c r="H575" t="s">
        <v>63</v>
      </c>
      <c r="I575" t="s">
        <v>132</v>
      </c>
      <c r="J575" t="s">
        <v>58</v>
      </c>
      <c r="K575" t="s">
        <v>57</v>
      </c>
      <c r="M575" s="11">
        <v>86.449999999999989</v>
      </c>
      <c r="N575" s="11">
        <v>1.6084063224041394</v>
      </c>
      <c r="P575" s="11">
        <v>86.449999999999989</v>
      </c>
      <c r="Q575" s="11">
        <v>1.6084063224041394</v>
      </c>
      <c r="R575" s="11">
        <f t="array" ref="R575">INDEX(Reformat[School-age PT],MATCH(1,(Reformat[Zone]=B575)*(Reformat[Provider Type]=E575)*(Reformat[Provider Rating]=I575),0))</f>
        <v>19.260000000000002</v>
      </c>
      <c r="S575" s="11">
        <f t="shared" si="8"/>
        <v>96.300000000000011</v>
      </c>
    </row>
    <row r="576" spans="1:19" x14ac:dyDescent="0.25">
      <c r="A576" t="s">
        <v>51</v>
      </c>
      <c r="B576" t="s">
        <v>74</v>
      </c>
      <c r="D576" t="s">
        <v>53</v>
      </c>
      <c r="E576" t="s">
        <v>113</v>
      </c>
      <c r="F576" t="s">
        <v>54</v>
      </c>
      <c r="G576" t="s">
        <v>122</v>
      </c>
      <c r="H576" t="s">
        <v>64</v>
      </c>
      <c r="I576" t="s">
        <v>133</v>
      </c>
      <c r="J576" t="s">
        <v>56</v>
      </c>
      <c r="K576" t="s">
        <v>57</v>
      </c>
      <c r="M576" s="11">
        <v>154.75</v>
      </c>
      <c r="N576" s="11">
        <v>2.8791310398153915</v>
      </c>
      <c r="P576" s="11">
        <v>154.75</v>
      </c>
      <c r="Q576" s="11">
        <v>2.8791310398153915</v>
      </c>
      <c r="R576" s="11">
        <f t="array" ref="R576">INDEX(Reformat[Infant FT],MATCH(1,(Reformat[Zone]=B576)*(Reformat[Provider Type]=E576)*(Reformat[Provider Rating]=I576),0))</f>
        <v>35</v>
      </c>
      <c r="S576" s="11">
        <f t="shared" si="8"/>
        <v>175</v>
      </c>
    </row>
    <row r="577" spans="1:19" x14ac:dyDescent="0.25">
      <c r="A577" t="s">
        <v>51</v>
      </c>
      <c r="B577" t="s">
        <v>74</v>
      </c>
      <c r="D577" t="s">
        <v>53</v>
      </c>
      <c r="E577" t="s">
        <v>113</v>
      </c>
      <c r="F577" t="s">
        <v>54</v>
      </c>
      <c r="G577" t="s">
        <v>123</v>
      </c>
      <c r="H577" t="s">
        <v>64</v>
      </c>
      <c r="I577" t="s">
        <v>133</v>
      </c>
      <c r="J577" t="s">
        <v>58</v>
      </c>
      <c r="K577" t="s">
        <v>57</v>
      </c>
      <c r="M577" s="11">
        <v>137.89999999999998</v>
      </c>
      <c r="N577" s="11">
        <v>2.5656359960616637</v>
      </c>
      <c r="P577" s="11">
        <v>137.89999999999998</v>
      </c>
      <c r="Q577" s="11">
        <v>2.5656359960616637</v>
      </c>
      <c r="R577" s="11">
        <f t="array" ref="R577">INDEX(Reformat[Infant PT],MATCH(1,(Reformat[Zone]=B577)*(Reformat[Provider Type]=E577)*(Reformat[Provider Rating]=I577),0))</f>
        <v>31.8</v>
      </c>
      <c r="S577" s="11">
        <f t="shared" si="8"/>
        <v>159</v>
      </c>
    </row>
    <row r="578" spans="1:19" x14ac:dyDescent="0.25">
      <c r="A578" t="s">
        <v>51</v>
      </c>
      <c r="B578" t="s">
        <v>74</v>
      </c>
      <c r="D578" t="s">
        <v>53</v>
      </c>
      <c r="E578" t="s">
        <v>113</v>
      </c>
      <c r="F578" t="s">
        <v>59</v>
      </c>
      <c r="G578" t="s">
        <v>124</v>
      </c>
      <c r="H578" t="s">
        <v>64</v>
      </c>
      <c r="I578" t="s">
        <v>133</v>
      </c>
      <c r="J578" t="s">
        <v>56</v>
      </c>
      <c r="K578" t="s">
        <v>57</v>
      </c>
      <c r="M578" s="11">
        <v>143.4</v>
      </c>
      <c r="N578" s="11">
        <v>2.6679637551504181</v>
      </c>
      <c r="P578" s="11">
        <v>143.4</v>
      </c>
      <c r="Q578" s="11">
        <v>2.6679637551504181</v>
      </c>
      <c r="R578" s="11">
        <f t="array" ref="R578">INDEX(Reformat[Toddler FT],MATCH(1,(Reformat[Zone]=B578)*(Reformat[Provider Type]=E578)*(Reformat[Provider Rating]=I578),0))</f>
        <v>31.6</v>
      </c>
      <c r="S578" s="11">
        <f t="shared" si="8"/>
        <v>158</v>
      </c>
    </row>
    <row r="579" spans="1:19" x14ac:dyDescent="0.25">
      <c r="A579" t="s">
        <v>51</v>
      </c>
      <c r="B579" t="s">
        <v>74</v>
      </c>
      <c r="D579" t="s">
        <v>53</v>
      </c>
      <c r="E579" t="s">
        <v>113</v>
      </c>
      <c r="F579" t="s">
        <v>59</v>
      </c>
      <c r="G579" t="s">
        <v>125</v>
      </c>
      <c r="H579" t="s">
        <v>64</v>
      </c>
      <c r="I579" t="s">
        <v>133</v>
      </c>
      <c r="J579" t="s">
        <v>58</v>
      </c>
      <c r="K579" t="s">
        <v>57</v>
      </c>
      <c r="M579" s="11">
        <v>127.35</v>
      </c>
      <c r="N579" s="11">
        <v>2.369352749082327</v>
      </c>
      <c r="P579" s="11">
        <v>127.35</v>
      </c>
      <c r="Q579" s="11">
        <v>2.369352749082327</v>
      </c>
      <c r="R579" s="11">
        <f t="array" ref="R579">INDEX(Reformat[Toddler PT],MATCH(1,(Reformat[Zone]=B579)*(Reformat[Provider Type]=E579)*(Reformat[Provider Rating]=I579),0))</f>
        <v>28.4</v>
      </c>
      <c r="S579" s="11">
        <f t="shared" ref="S579:S642" si="9">R579*5</f>
        <v>142</v>
      </c>
    </row>
    <row r="580" spans="1:19" x14ac:dyDescent="0.25">
      <c r="A580" t="s">
        <v>51</v>
      </c>
      <c r="B580" t="s">
        <v>74</v>
      </c>
      <c r="D580" t="s">
        <v>53</v>
      </c>
      <c r="E580" t="s">
        <v>113</v>
      </c>
      <c r="F580" t="s">
        <v>60</v>
      </c>
      <c r="G580" t="s">
        <v>126</v>
      </c>
      <c r="H580" t="s">
        <v>64</v>
      </c>
      <c r="I580" t="s">
        <v>133</v>
      </c>
      <c r="J580" t="s">
        <v>56</v>
      </c>
      <c r="K580" t="s">
        <v>57</v>
      </c>
      <c r="M580" s="11">
        <v>134</v>
      </c>
      <c r="N580" s="11">
        <v>2.4930763123441841</v>
      </c>
      <c r="P580" s="11">
        <v>134</v>
      </c>
      <c r="Q580" s="11">
        <v>2.4930763123441841</v>
      </c>
      <c r="R580" s="11">
        <f t="array" ref="R580">INDEX(Reformat[Preschool FT],MATCH(1,(Reformat[Zone]=B580)*(Reformat[Provider Type]=E580)*(Reformat[Provider Rating]=I580),0))</f>
        <v>28.6</v>
      </c>
      <c r="S580" s="11">
        <f t="shared" si="9"/>
        <v>143</v>
      </c>
    </row>
    <row r="581" spans="1:19" x14ac:dyDescent="0.25">
      <c r="A581" t="s">
        <v>51</v>
      </c>
      <c r="B581" t="s">
        <v>74</v>
      </c>
      <c r="D581" t="s">
        <v>53</v>
      </c>
      <c r="E581" t="s">
        <v>113</v>
      </c>
      <c r="F581" t="s">
        <v>60</v>
      </c>
      <c r="G581" t="s">
        <v>127</v>
      </c>
      <c r="H581" t="s">
        <v>64</v>
      </c>
      <c r="I581" t="s">
        <v>133</v>
      </c>
      <c r="J581" t="s">
        <v>58</v>
      </c>
      <c r="K581" t="s">
        <v>57</v>
      </c>
      <c r="M581" s="11">
        <v>104.5</v>
      </c>
      <c r="N581" s="11">
        <v>1.9442274226863225</v>
      </c>
      <c r="P581" s="11">
        <v>104.5</v>
      </c>
      <c r="Q581" s="11">
        <v>1.9442274226863225</v>
      </c>
      <c r="R581" s="11">
        <f t="array" ref="R581">INDEX(Reformat[Preschool PT],MATCH(1,(Reformat[Zone]=B581)*(Reformat[Provider Type]=E581)*(Reformat[Provider Rating]=I581),0))</f>
        <v>23</v>
      </c>
      <c r="S581" s="11">
        <f t="shared" si="9"/>
        <v>115</v>
      </c>
    </row>
    <row r="582" spans="1:19" x14ac:dyDescent="0.25">
      <c r="A582" t="s">
        <v>51</v>
      </c>
      <c r="B582" t="s">
        <v>74</v>
      </c>
      <c r="D582" t="s">
        <v>53</v>
      </c>
      <c r="E582" t="s">
        <v>113</v>
      </c>
      <c r="F582" t="s">
        <v>61</v>
      </c>
      <c r="G582" t="s">
        <v>128</v>
      </c>
      <c r="H582" t="s">
        <v>64</v>
      </c>
      <c r="I582" t="s">
        <v>133</v>
      </c>
      <c r="J582" t="s">
        <v>56</v>
      </c>
      <c r="K582" t="s">
        <v>57</v>
      </c>
      <c r="M582" s="11">
        <v>127.30000000000001</v>
      </c>
      <c r="N582" s="11">
        <v>2.3684224967269749</v>
      </c>
      <c r="P582" s="11">
        <v>127.30000000000001</v>
      </c>
      <c r="Q582" s="11">
        <v>2.3684224967269749</v>
      </c>
      <c r="R582" s="11">
        <f t="array" ref="R582">INDEX(Reformat[School-age FT],MATCH(1,(Reformat[Zone]=B582)*(Reformat[Provider Type]=E582)*(Reformat[Provider Rating]=I582),0))</f>
        <v>27.2</v>
      </c>
      <c r="S582" s="11">
        <f t="shared" si="9"/>
        <v>136</v>
      </c>
    </row>
    <row r="583" spans="1:19" x14ac:dyDescent="0.25">
      <c r="A583" t="s">
        <v>51</v>
      </c>
      <c r="B583" t="s">
        <v>74</v>
      </c>
      <c r="D583" t="s">
        <v>53</v>
      </c>
      <c r="E583" t="s">
        <v>113</v>
      </c>
      <c r="F583" t="s">
        <v>61</v>
      </c>
      <c r="G583" t="s">
        <v>129</v>
      </c>
      <c r="H583" t="s">
        <v>64</v>
      </c>
      <c r="I583" t="s">
        <v>133</v>
      </c>
      <c r="J583" t="s">
        <v>58</v>
      </c>
      <c r="K583" t="s">
        <v>57</v>
      </c>
      <c r="M583" s="11">
        <v>96.050000000000011</v>
      </c>
      <c r="N583" s="11">
        <v>1.7870147746317828</v>
      </c>
      <c r="P583" s="11">
        <v>96.050000000000011</v>
      </c>
      <c r="Q583" s="11">
        <v>1.7870147746317828</v>
      </c>
      <c r="R583" s="11">
        <f t="array" ref="R583">INDEX(Reformat[School-age PT],MATCH(1,(Reformat[Zone]=B583)*(Reformat[Provider Type]=E583)*(Reformat[Provider Rating]=I583),0))</f>
        <v>21.4</v>
      </c>
      <c r="S583" s="11">
        <f t="shared" si="9"/>
        <v>107</v>
      </c>
    </row>
    <row r="584" spans="1:19" x14ac:dyDescent="0.25">
      <c r="A584" t="s">
        <v>51</v>
      </c>
      <c r="B584" t="s">
        <v>74</v>
      </c>
      <c r="D584" t="s">
        <v>53</v>
      </c>
      <c r="E584" t="s">
        <v>113</v>
      </c>
      <c r="F584" t="s">
        <v>60</v>
      </c>
      <c r="G584" t="s">
        <v>126</v>
      </c>
      <c r="H584" t="s">
        <v>65</v>
      </c>
      <c r="I584" t="s">
        <v>134</v>
      </c>
      <c r="J584" t="s">
        <v>56</v>
      </c>
      <c r="K584" t="s">
        <v>57</v>
      </c>
      <c r="M584" s="11">
        <v>103.55000000000001</v>
      </c>
      <c r="N584" s="11">
        <v>1.926552627934629</v>
      </c>
      <c r="P584" s="11">
        <v>103.55000000000001</v>
      </c>
      <c r="Q584" s="11">
        <v>1.926552627934629</v>
      </c>
      <c r="R584" s="11">
        <f t="array" ref="R584">INDEX(Reformat[Preschool FT],MATCH(1,(Reformat[Zone]=B584)*(Reformat[Provider Type]=E584)*(Reformat[Provider Rating]=I584),0))</f>
        <v>25.83</v>
      </c>
      <c r="S584" s="11">
        <f t="shared" si="9"/>
        <v>129.14999999999998</v>
      </c>
    </row>
    <row r="585" spans="1:19" x14ac:dyDescent="0.25">
      <c r="A585" t="s">
        <v>51</v>
      </c>
      <c r="B585" t="s">
        <v>74</v>
      </c>
      <c r="D585" t="s">
        <v>53</v>
      </c>
      <c r="E585" t="s">
        <v>113</v>
      </c>
      <c r="F585" t="s">
        <v>60</v>
      </c>
      <c r="G585" t="s">
        <v>127</v>
      </c>
      <c r="H585" t="s">
        <v>65</v>
      </c>
      <c r="I585" t="s">
        <v>134</v>
      </c>
      <c r="J585" t="s">
        <v>58</v>
      </c>
      <c r="K585" t="s">
        <v>57</v>
      </c>
      <c r="M585" s="11">
        <v>77.25</v>
      </c>
      <c r="N585" s="11">
        <v>1.437239889019315</v>
      </c>
      <c r="P585" s="11">
        <v>77.25</v>
      </c>
      <c r="Q585" s="11">
        <v>1.437239889019315</v>
      </c>
      <c r="R585" s="11">
        <f t="array" ref="R585">INDEX(Reformat[Preschool PT],MATCH(1,(Reformat[Zone]=B585)*(Reformat[Provider Type]=E585)*(Reformat[Provider Rating]=I585),0))</f>
        <v>20.16</v>
      </c>
      <c r="S585" s="11">
        <f t="shared" si="9"/>
        <v>100.8</v>
      </c>
    </row>
    <row r="586" spans="1:19" x14ac:dyDescent="0.25">
      <c r="A586" t="s">
        <v>51</v>
      </c>
      <c r="B586" t="s">
        <v>74</v>
      </c>
      <c r="D586" t="s">
        <v>66</v>
      </c>
      <c r="E586" t="s">
        <v>114</v>
      </c>
      <c r="F586" t="s">
        <v>54</v>
      </c>
      <c r="G586" t="s">
        <v>122</v>
      </c>
      <c r="H586" t="s">
        <v>55</v>
      </c>
      <c r="I586" t="s">
        <v>130</v>
      </c>
      <c r="J586" t="s">
        <v>56</v>
      </c>
      <c r="K586" t="s">
        <v>57</v>
      </c>
      <c r="M586" s="11">
        <v>101.55</v>
      </c>
      <c r="N586" s="11">
        <v>1.8893425337205365</v>
      </c>
      <c r="P586" s="11">
        <v>101.55</v>
      </c>
      <c r="Q586" s="11">
        <v>1.8893425337205365</v>
      </c>
      <c r="R586" s="11">
        <f t="array" ref="R586">INDEX(Reformat[Infant FT],MATCH(1,(Reformat[Zone]=B586)*(Reformat[Provider Type]=E586)*(Reformat[Provider Rating]=I586),0))</f>
        <v>26.6</v>
      </c>
      <c r="S586" s="11">
        <f t="shared" si="9"/>
        <v>133</v>
      </c>
    </row>
    <row r="587" spans="1:19" x14ac:dyDescent="0.25">
      <c r="A587" t="s">
        <v>51</v>
      </c>
      <c r="B587" t="s">
        <v>74</v>
      </c>
      <c r="D587" t="s">
        <v>66</v>
      </c>
      <c r="E587" t="s">
        <v>114</v>
      </c>
      <c r="F587" t="s">
        <v>54</v>
      </c>
      <c r="G587" t="s">
        <v>123</v>
      </c>
      <c r="H587" t="s">
        <v>55</v>
      </c>
      <c r="I587" t="s">
        <v>130</v>
      </c>
      <c r="J587" t="s">
        <v>58</v>
      </c>
      <c r="K587" t="s">
        <v>57</v>
      </c>
      <c r="M587" s="11">
        <v>90.5</v>
      </c>
      <c r="N587" s="11">
        <v>1.6837567631876764</v>
      </c>
      <c r="P587" s="11">
        <v>90.5</v>
      </c>
      <c r="Q587" s="11">
        <v>1.6837567631876764</v>
      </c>
      <c r="R587" s="11">
        <f t="array" ref="R587">INDEX(Reformat[Infant PT],MATCH(1,(Reformat[Zone]=B587)*(Reformat[Provider Type]=E587)*(Reformat[Provider Rating]=I587),0))</f>
        <v>24</v>
      </c>
      <c r="S587" s="11">
        <f t="shared" si="9"/>
        <v>120</v>
      </c>
    </row>
    <row r="588" spans="1:19" x14ac:dyDescent="0.25">
      <c r="A588" t="s">
        <v>51</v>
      </c>
      <c r="B588" t="s">
        <v>74</v>
      </c>
      <c r="D588" t="s">
        <v>66</v>
      </c>
      <c r="E588" t="s">
        <v>114</v>
      </c>
      <c r="F588" t="s">
        <v>59</v>
      </c>
      <c r="G588" t="s">
        <v>124</v>
      </c>
      <c r="H588" t="s">
        <v>55</v>
      </c>
      <c r="I588" t="s">
        <v>130</v>
      </c>
      <c r="J588" t="s">
        <v>56</v>
      </c>
      <c r="K588" t="s">
        <v>57</v>
      </c>
      <c r="M588" s="11">
        <v>96.300000000000011</v>
      </c>
      <c r="N588" s="11">
        <v>1.7916660364085444</v>
      </c>
      <c r="P588" s="11">
        <v>96.300000000000011</v>
      </c>
      <c r="Q588" s="11">
        <v>1.7916660364085444</v>
      </c>
      <c r="R588" s="11">
        <f t="array" ref="R588">INDEX(Reformat[Toddler FT],MATCH(1,(Reformat[Zone]=B588)*(Reformat[Provider Type]=E588)*(Reformat[Provider Rating]=I588),0))</f>
        <v>24.6</v>
      </c>
      <c r="S588" s="11">
        <f t="shared" si="9"/>
        <v>123</v>
      </c>
    </row>
    <row r="589" spans="1:19" x14ac:dyDescent="0.25">
      <c r="A589" t="s">
        <v>51</v>
      </c>
      <c r="B589" t="s">
        <v>74</v>
      </c>
      <c r="D589" t="s">
        <v>66</v>
      </c>
      <c r="E589" t="s">
        <v>114</v>
      </c>
      <c r="F589" t="s">
        <v>59</v>
      </c>
      <c r="G589" t="s">
        <v>125</v>
      </c>
      <c r="H589" t="s">
        <v>55</v>
      </c>
      <c r="I589" t="s">
        <v>130</v>
      </c>
      <c r="J589" t="s">
        <v>58</v>
      </c>
      <c r="K589" t="s">
        <v>57</v>
      </c>
      <c r="M589" s="11">
        <v>85.1</v>
      </c>
      <c r="N589" s="11">
        <v>1.5832895088096273</v>
      </c>
      <c r="P589" s="11">
        <v>85.1</v>
      </c>
      <c r="Q589" s="11">
        <v>1.5832895088096273</v>
      </c>
      <c r="R589" s="11">
        <f t="array" ref="R589">INDEX(Reformat[Toddler PT],MATCH(1,(Reformat[Zone]=B589)*(Reformat[Provider Type]=E589)*(Reformat[Provider Rating]=I589),0))</f>
        <v>22</v>
      </c>
      <c r="S589" s="11">
        <f t="shared" si="9"/>
        <v>110</v>
      </c>
    </row>
    <row r="590" spans="1:19" x14ac:dyDescent="0.25">
      <c r="A590" t="s">
        <v>51</v>
      </c>
      <c r="B590" t="s">
        <v>74</v>
      </c>
      <c r="D590" t="s">
        <v>66</v>
      </c>
      <c r="E590" t="s">
        <v>114</v>
      </c>
      <c r="F590" t="s">
        <v>60</v>
      </c>
      <c r="G590" t="s">
        <v>126</v>
      </c>
      <c r="H590" t="s">
        <v>55</v>
      </c>
      <c r="I590" t="s">
        <v>130</v>
      </c>
      <c r="J590" t="s">
        <v>56</v>
      </c>
      <c r="K590" t="s">
        <v>57</v>
      </c>
      <c r="M590" s="11">
        <v>90.9</v>
      </c>
      <c r="N590" s="11">
        <v>1.691198782030495</v>
      </c>
      <c r="P590" s="11">
        <v>90.9</v>
      </c>
      <c r="Q590" s="11">
        <v>1.691198782030495</v>
      </c>
      <c r="R590" s="11">
        <f t="array" ref="R590">INDEX(Reformat[Preschool FT],MATCH(1,(Reformat[Zone]=B590)*(Reformat[Provider Type]=E590)*(Reformat[Provider Rating]=I590),0))</f>
        <v>22.8</v>
      </c>
      <c r="S590" s="11">
        <f t="shared" si="9"/>
        <v>114</v>
      </c>
    </row>
    <row r="591" spans="1:19" x14ac:dyDescent="0.25">
      <c r="A591" t="s">
        <v>51</v>
      </c>
      <c r="B591" t="s">
        <v>74</v>
      </c>
      <c r="D591" t="s">
        <v>66</v>
      </c>
      <c r="E591" t="s">
        <v>114</v>
      </c>
      <c r="F591" t="s">
        <v>60</v>
      </c>
      <c r="G591" t="s">
        <v>127</v>
      </c>
      <c r="H591" t="s">
        <v>55</v>
      </c>
      <c r="I591" t="s">
        <v>130</v>
      </c>
      <c r="J591" t="s">
        <v>58</v>
      </c>
      <c r="K591" t="s">
        <v>57</v>
      </c>
      <c r="M591" s="11">
        <v>75.650000000000006</v>
      </c>
      <c r="N591" s="11">
        <v>1.4074718136480413</v>
      </c>
      <c r="P591" s="11">
        <v>75.650000000000006</v>
      </c>
      <c r="Q591" s="11">
        <v>1.4074718136480413</v>
      </c>
      <c r="R591" s="11">
        <f t="array" ref="R591">INDEX(Reformat[Preschool PT],MATCH(1,(Reformat[Zone]=B591)*(Reformat[Provider Type]=E591)*(Reformat[Provider Rating]=I591),0))</f>
        <v>19</v>
      </c>
      <c r="S591" s="11">
        <f t="shared" si="9"/>
        <v>95</v>
      </c>
    </row>
    <row r="592" spans="1:19" x14ac:dyDescent="0.25">
      <c r="A592" t="s">
        <v>51</v>
      </c>
      <c r="B592" t="s">
        <v>74</v>
      </c>
      <c r="D592" t="s">
        <v>66</v>
      </c>
      <c r="E592" t="s">
        <v>114</v>
      </c>
      <c r="F592" t="s">
        <v>61</v>
      </c>
      <c r="G592" t="s">
        <v>128</v>
      </c>
      <c r="H592" t="s">
        <v>55</v>
      </c>
      <c r="I592" t="s">
        <v>130</v>
      </c>
      <c r="J592" t="s">
        <v>56</v>
      </c>
      <c r="K592" t="s">
        <v>57</v>
      </c>
      <c r="M592" s="11">
        <v>81.25</v>
      </c>
      <c r="N592" s="11">
        <v>1.5116600774474995</v>
      </c>
      <c r="P592" s="11">
        <v>81.25</v>
      </c>
      <c r="Q592" s="11">
        <v>1.5116600774474995</v>
      </c>
      <c r="R592" s="11">
        <f t="array" ref="R592">INDEX(Reformat[School-age FT],MATCH(1,(Reformat[Zone]=B592)*(Reformat[Provider Type]=E592)*(Reformat[Provider Rating]=I592),0))</f>
        <v>20.6</v>
      </c>
      <c r="S592" s="11">
        <f t="shared" si="9"/>
        <v>103</v>
      </c>
    </row>
    <row r="593" spans="1:19" x14ac:dyDescent="0.25">
      <c r="A593" t="s">
        <v>51</v>
      </c>
      <c r="B593" t="s">
        <v>74</v>
      </c>
      <c r="D593" t="s">
        <v>66</v>
      </c>
      <c r="E593" t="s">
        <v>114</v>
      </c>
      <c r="F593" t="s">
        <v>61</v>
      </c>
      <c r="G593" t="s">
        <v>129</v>
      </c>
      <c r="H593" t="s">
        <v>55</v>
      </c>
      <c r="I593" t="s">
        <v>130</v>
      </c>
      <c r="J593" t="s">
        <v>58</v>
      </c>
      <c r="K593" t="s">
        <v>57</v>
      </c>
      <c r="M593" s="11">
        <v>67.150000000000006</v>
      </c>
      <c r="N593" s="11">
        <v>1.2493289132381491</v>
      </c>
      <c r="P593" s="11">
        <v>67.150000000000006</v>
      </c>
      <c r="Q593" s="11">
        <v>1.2493289132381491</v>
      </c>
      <c r="R593" s="11">
        <f t="array" ref="R593">INDEX(Reformat[School-age PT],MATCH(1,(Reformat[Zone]=B593)*(Reformat[Provider Type]=E593)*(Reformat[Provider Rating]=I593),0))</f>
        <v>17.8</v>
      </c>
      <c r="S593" s="11">
        <f t="shared" si="9"/>
        <v>89</v>
      </c>
    </row>
    <row r="594" spans="1:19" x14ac:dyDescent="0.25">
      <c r="A594" t="s">
        <v>51</v>
      </c>
      <c r="B594" t="s">
        <v>74</v>
      </c>
      <c r="D594" t="s">
        <v>66</v>
      </c>
      <c r="E594" t="s">
        <v>114</v>
      </c>
      <c r="F594" t="s">
        <v>54</v>
      </c>
      <c r="G594" t="s">
        <v>122</v>
      </c>
      <c r="H594" t="s">
        <v>62</v>
      </c>
      <c r="I594" t="s">
        <v>131</v>
      </c>
      <c r="J594" t="s">
        <v>56</v>
      </c>
      <c r="K594" t="s">
        <v>57</v>
      </c>
      <c r="M594" s="11">
        <v>111.35</v>
      </c>
      <c r="N594" s="11">
        <v>2.0716719953695888</v>
      </c>
      <c r="P594" s="11">
        <v>111.35</v>
      </c>
      <c r="Q594" s="11">
        <v>2.0716719953695888</v>
      </c>
      <c r="R594" s="11">
        <f t="array" ref="R594">INDEX(Reformat[Infant FT],MATCH(1,(Reformat[Zone]=B594)*(Reformat[Provider Type]=E594)*(Reformat[Provider Rating]=I594),0))</f>
        <v>27.93</v>
      </c>
      <c r="S594" s="11">
        <f t="shared" si="9"/>
        <v>139.65</v>
      </c>
    </row>
    <row r="595" spans="1:19" x14ac:dyDescent="0.25">
      <c r="A595" t="s">
        <v>51</v>
      </c>
      <c r="B595" t="s">
        <v>74</v>
      </c>
      <c r="D595" t="s">
        <v>66</v>
      </c>
      <c r="E595" t="s">
        <v>114</v>
      </c>
      <c r="F595" t="s">
        <v>54</v>
      </c>
      <c r="G595" t="s">
        <v>123</v>
      </c>
      <c r="H595" t="s">
        <v>62</v>
      </c>
      <c r="I595" t="s">
        <v>131</v>
      </c>
      <c r="J595" t="s">
        <v>58</v>
      </c>
      <c r="K595" t="s">
        <v>57</v>
      </c>
      <c r="M595" s="11">
        <v>100.9</v>
      </c>
      <c r="N595" s="11">
        <v>1.8772492531009566</v>
      </c>
      <c r="P595" s="11">
        <v>100.9</v>
      </c>
      <c r="Q595" s="11">
        <v>1.8772492531009566</v>
      </c>
      <c r="R595" s="11">
        <f t="array" ref="R595">INDEX(Reformat[Infant PT],MATCH(1,(Reformat[Zone]=B595)*(Reformat[Provider Type]=E595)*(Reformat[Provider Rating]=I595),0))</f>
        <v>25.2</v>
      </c>
      <c r="S595" s="11">
        <f t="shared" si="9"/>
        <v>126</v>
      </c>
    </row>
    <row r="596" spans="1:19" x14ac:dyDescent="0.25">
      <c r="A596" t="s">
        <v>51</v>
      </c>
      <c r="B596" t="s">
        <v>74</v>
      </c>
      <c r="D596" t="s">
        <v>66</v>
      </c>
      <c r="E596" t="s">
        <v>114</v>
      </c>
      <c r="F596" t="s">
        <v>59</v>
      </c>
      <c r="G596" t="s">
        <v>124</v>
      </c>
      <c r="H596" t="s">
        <v>62</v>
      </c>
      <c r="I596" t="s">
        <v>131</v>
      </c>
      <c r="J596" t="s">
        <v>56</v>
      </c>
      <c r="K596" t="s">
        <v>57</v>
      </c>
      <c r="M596" s="11">
        <v>106.4</v>
      </c>
      <c r="N596" s="11">
        <v>1.9795770121897105</v>
      </c>
      <c r="P596" s="11">
        <v>106.4</v>
      </c>
      <c r="Q596" s="11">
        <v>1.9795770121897105</v>
      </c>
      <c r="R596" s="11">
        <f t="array" ref="R596">INDEX(Reformat[Toddler FT],MATCH(1,(Reformat[Zone]=B596)*(Reformat[Provider Type]=E596)*(Reformat[Provider Rating]=I596),0))</f>
        <v>25.83</v>
      </c>
      <c r="S596" s="11">
        <f t="shared" si="9"/>
        <v>129.14999999999998</v>
      </c>
    </row>
    <row r="597" spans="1:19" x14ac:dyDescent="0.25">
      <c r="A597" t="s">
        <v>51</v>
      </c>
      <c r="B597" t="s">
        <v>74</v>
      </c>
      <c r="D597" t="s">
        <v>66</v>
      </c>
      <c r="E597" t="s">
        <v>114</v>
      </c>
      <c r="F597" t="s">
        <v>59</v>
      </c>
      <c r="G597" t="s">
        <v>125</v>
      </c>
      <c r="H597" t="s">
        <v>62</v>
      </c>
      <c r="I597" t="s">
        <v>131</v>
      </c>
      <c r="J597" t="s">
        <v>58</v>
      </c>
      <c r="K597" t="s">
        <v>57</v>
      </c>
      <c r="M597" s="11">
        <v>95.75</v>
      </c>
      <c r="N597" s="11">
        <v>1.7814332604996688</v>
      </c>
      <c r="P597" s="11">
        <v>95.75</v>
      </c>
      <c r="Q597" s="11">
        <v>1.7814332604996688</v>
      </c>
      <c r="R597" s="11">
        <f t="array" ref="R597">INDEX(Reformat[Toddler PT],MATCH(1,(Reformat[Zone]=B597)*(Reformat[Provider Type]=E597)*(Reformat[Provider Rating]=I597),0))</f>
        <v>23.1</v>
      </c>
      <c r="S597" s="11">
        <f t="shared" si="9"/>
        <v>115.5</v>
      </c>
    </row>
    <row r="598" spans="1:19" x14ac:dyDescent="0.25">
      <c r="A598" t="s">
        <v>51</v>
      </c>
      <c r="B598" t="s">
        <v>74</v>
      </c>
      <c r="D598" t="s">
        <v>66</v>
      </c>
      <c r="E598" t="s">
        <v>114</v>
      </c>
      <c r="F598" t="s">
        <v>60</v>
      </c>
      <c r="G598" t="s">
        <v>126</v>
      </c>
      <c r="H598" t="s">
        <v>62</v>
      </c>
      <c r="I598" t="s">
        <v>131</v>
      </c>
      <c r="J598" t="s">
        <v>56</v>
      </c>
      <c r="K598" t="s">
        <v>57</v>
      </c>
      <c r="M598" s="11">
        <v>101.25</v>
      </c>
      <c r="N598" s="11">
        <v>1.8837610195884227</v>
      </c>
      <c r="P598" s="11">
        <v>101.25</v>
      </c>
      <c r="Q598" s="11">
        <v>1.8837610195884227</v>
      </c>
      <c r="R598" s="11">
        <f t="array" ref="R598">INDEX(Reformat[Preschool FT],MATCH(1,(Reformat[Zone]=B598)*(Reformat[Provider Type]=E598)*(Reformat[Provider Rating]=I598),0))</f>
        <v>23.94</v>
      </c>
      <c r="S598" s="11">
        <f t="shared" si="9"/>
        <v>119.7</v>
      </c>
    </row>
    <row r="599" spans="1:19" x14ac:dyDescent="0.25">
      <c r="A599" t="s">
        <v>51</v>
      </c>
      <c r="B599" t="s">
        <v>74</v>
      </c>
      <c r="D599" t="s">
        <v>66</v>
      </c>
      <c r="E599" t="s">
        <v>114</v>
      </c>
      <c r="F599" t="s">
        <v>60</v>
      </c>
      <c r="G599" t="s">
        <v>127</v>
      </c>
      <c r="H599" t="s">
        <v>62</v>
      </c>
      <c r="I599" t="s">
        <v>131</v>
      </c>
      <c r="J599" t="s">
        <v>58</v>
      </c>
      <c r="K599" t="s">
        <v>57</v>
      </c>
      <c r="M599" s="11">
        <v>86.7</v>
      </c>
      <c r="N599" s="11">
        <v>1.6130575841809012</v>
      </c>
      <c r="P599" s="11">
        <v>86.7</v>
      </c>
      <c r="Q599" s="11">
        <v>1.6130575841809012</v>
      </c>
      <c r="R599" s="11">
        <f t="array" ref="R599">INDEX(Reformat[Preschool PT],MATCH(1,(Reformat[Zone]=B599)*(Reformat[Provider Type]=E599)*(Reformat[Provider Rating]=I599),0))</f>
        <v>19.95</v>
      </c>
      <c r="S599" s="11">
        <f t="shared" si="9"/>
        <v>99.75</v>
      </c>
    </row>
    <row r="600" spans="1:19" x14ac:dyDescent="0.25">
      <c r="A600" t="s">
        <v>51</v>
      </c>
      <c r="B600" t="s">
        <v>74</v>
      </c>
      <c r="D600" t="s">
        <v>66</v>
      </c>
      <c r="E600" t="s">
        <v>114</v>
      </c>
      <c r="F600" t="s">
        <v>61</v>
      </c>
      <c r="G600" t="s">
        <v>128</v>
      </c>
      <c r="H600" t="s">
        <v>62</v>
      </c>
      <c r="I600" t="s">
        <v>131</v>
      </c>
      <c r="J600" t="s">
        <v>56</v>
      </c>
      <c r="K600" t="s">
        <v>57</v>
      </c>
      <c r="M600" s="11">
        <v>92.100000000000009</v>
      </c>
      <c r="N600" s="11">
        <v>1.7135248385589505</v>
      </c>
      <c r="P600" s="11">
        <v>92.100000000000009</v>
      </c>
      <c r="Q600" s="11">
        <v>1.7135248385589505</v>
      </c>
      <c r="R600" s="11">
        <f t="array" ref="R600">INDEX(Reformat[School-age FT],MATCH(1,(Reformat[Zone]=B600)*(Reformat[Provider Type]=E600)*(Reformat[Provider Rating]=I600),0))</f>
        <v>21.63</v>
      </c>
      <c r="S600" s="11">
        <f t="shared" si="9"/>
        <v>108.14999999999999</v>
      </c>
    </row>
    <row r="601" spans="1:19" x14ac:dyDescent="0.25">
      <c r="A601" t="s">
        <v>51</v>
      </c>
      <c r="B601" t="s">
        <v>74</v>
      </c>
      <c r="D601" t="s">
        <v>66</v>
      </c>
      <c r="E601" t="s">
        <v>114</v>
      </c>
      <c r="F601" t="s">
        <v>61</v>
      </c>
      <c r="G601" t="s">
        <v>129</v>
      </c>
      <c r="H601" t="s">
        <v>62</v>
      </c>
      <c r="I601" t="s">
        <v>131</v>
      </c>
      <c r="J601" t="s">
        <v>58</v>
      </c>
      <c r="K601" t="s">
        <v>57</v>
      </c>
      <c r="M601" s="11">
        <v>78.45</v>
      </c>
      <c r="N601" s="11">
        <v>1.4595659455477705</v>
      </c>
      <c r="P601" s="11">
        <v>78.45</v>
      </c>
      <c r="Q601" s="11">
        <v>1.4595659455477705</v>
      </c>
      <c r="R601" s="11">
        <f t="array" ref="R601">INDEX(Reformat[School-age PT],MATCH(1,(Reformat[Zone]=B601)*(Reformat[Provider Type]=E601)*(Reformat[Provider Rating]=I601),0))</f>
        <v>18.690000000000001</v>
      </c>
      <c r="S601" s="11">
        <f t="shared" si="9"/>
        <v>93.45</v>
      </c>
    </row>
    <row r="602" spans="1:19" x14ac:dyDescent="0.25">
      <c r="A602" t="s">
        <v>51</v>
      </c>
      <c r="B602" t="s">
        <v>74</v>
      </c>
      <c r="D602" t="s">
        <v>66</v>
      </c>
      <c r="E602" t="s">
        <v>114</v>
      </c>
      <c r="F602" t="s">
        <v>54</v>
      </c>
      <c r="G602" t="s">
        <v>122</v>
      </c>
      <c r="H602" t="s">
        <v>63</v>
      </c>
      <c r="I602" t="s">
        <v>132</v>
      </c>
      <c r="J602" t="s">
        <v>56</v>
      </c>
      <c r="K602" t="s">
        <v>57</v>
      </c>
      <c r="M602" s="11">
        <v>123.75</v>
      </c>
      <c r="N602" s="11">
        <v>2.302374579496961</v>
      </c>
      <c r="P602" s="11">
        <v>123.75</v>
      </c>
      <c r="Q602" s="11">
        <v>2.302374579496961</v>
      </c>
      <c r="R602" s="11">
        <f t="array" ref="R602">INDEX(Reformat[Infant FT],MATCH(1,(Reformat[Zone]=B602)*(Reformat[Provider Type]=E602)*(Reformat[Provider Rating]=I602),0))</f>
        <v>28.49</v>
      </c>
      <c r="S602" s="11">
        <f t="shared" si="9"/>
        <v>142.44999999999999</v>
      </c>
    </row>
    <row r="603" spans="1:19" x14ac:dyDescent="0.25">
      <c r="A603" t="s">
        <v>51</v>
      </c>
      <c r="B603" t="s">
        <v>74</v>
      </c>
      <c r="D603" t="s">
        <v>66</v>
      </c>
      <c r="E603" t="s">
        <v>114</v>
      </c>
      <c r="F603" t="s">
        <v>54</v>
      </c>
      <c r="G603" t="s">
        <v>123</v>
      </c>
      <c r="H603" t="s">
        <v>63</v>
      </c>
      <c r="I603" t="s">
        <v>132</v>
      </c>
      <c r="J603" t="s">
        <v>58</v>
      </c>
      <c r="K603" t="s">
        <v>57</v>
      </c>
      <c r="M603" s="11">
        <v>112.10000000000001</v>
      </c>
      <c r="N603" s="11">
        <v>2.0856257806998735</v>
      </c>
      <c r="P603" s="11">
        <v>112.10000000000001</v>
      </c>
      <c r="Q603" s="11">
        <v>2.0856257806998735</v>
      </c>
      <c r="R603" s="11">
        <f t="array" ref="R603">INDEX(Reformat[Infant PT],MATCH(1,(Reformat[Zone]=B603)*(Reformat[Provider Type]=E603)*(Reformat[Provider Rating]=I603),0))</f>
        <v>25.92</v>
      </c>
      <c r="S603" s="11">
        <f t="shared" si="9"/>
        <v>129.60000000000002</v>
      </c>
    </row>
    <row r="604" spans="1:19" x14ac:dyDescent="0.25">
      <c r="A604" t="s">
        <v>51</v>
      </c>
      <c r="B604" t="s">
        <v>74</v>
      </c>
      <c r="D604" t="s">
        <v>66</v>
      </c>
      <c r="E604" t="s">
        <v>114</v>
      </c>
      <c r="F604" t="s">
        <v>59</v>
      </c>
      <c r="G604" t="s">
        <v>124</v>
      </c>
      <c r="H604" t="s">
        <v>63</v>
      </c>
      <c r="I604" t="s">
        <v>132</v>
      </c>
      <c r="J604" t="s">
        <v>56</v>
      </c>
      <c r="K604" t="s">
        <v>57</v>
      </c>
      <c r="M604" s="11">
        <v>118.2</v>
      </c>
      <c r="N604" s="11">
        <v>2.199116568052855</v>
      </c>
      <c r="P604" s="11">
        <v>118.2</v>
      </c>
      <c r="Q604" s="11">
        <v>2.199116568052855</v>
      </c>
      <c r="R604" s="11">
        <f t="array" ref="R604">INDEX(Reformat[Toddler FT],MATCH(1,(Reformat[Zone]=B604)*(Reformat[Provider Type]=E604)*(Reformat[Provider Rating]=I604),0))</f>
        <v>26.35</v>
      </c>
      <c r="S604" s="11">
        <f t="shared" si="9"/>
        <v>131.75</v>
      </c>
    </row>
    <row r="605" spans="1:19" x14ac:dyDescent="0.25">
      <c r="A605" t="s">
        <v>51</v>
      </c>
      <c r="B605" t="s">
        <v>74</v>
      </c>
      <c r="D605" t="s">
        <v>66</v>
      </c>
      <c r="E605" t="s">
        <v>114</v>
      </c>
      <c r="F605" t="s">
        <v>59</v>
      </c>
      <c r="G605" t="s">
        <v>125</v>
      </c>
      <c r="H605" t="s">
        <v>63</v>
      </c>
      <c r="I605" t="s">
        <v>132</v>
      </c>
      <c r="J605" t="s">
        <v>58</v>
      </c>
      <c r="K605" t="s">
        <v>57</v>
      </c>
      <c r="M605" s="11">
        <v>106.4</v>
      </c>
      <c r="N605" s="11">
        <v>1.9795770121897105</v>
      </c>
      <c r="P605" s="11">
        <v>106.4</v>
      </c>
      <c r="Q605" s="11">
        <v>1.9795770121897105</v>
      </c>
      <c r="R605" s="11">
        <f t="array" ref="R605">INDEX(Reformat[Toddler PT],MATCH(1,(Reformat[Zone]=B605)*(Reformat[Provider Type]=E605)*(Reformat[Provider Rating]=I605),0))</f>
        <v>23.58</v>
      </c>
      <c r="S605" s="11">
        <f t="shared" si="9"/>
        <v>117.89999999999999</v>
      </c>
    </row>
    <row r="606" spans="1:19" x14ac:dyDescent="0.25">
      <c r="A606" t="s">
        <v>51</v>
      </c>
      <c r="B606" t="s">
        <v>74</v>
      </c>
      <c r="D606" t="s">
        <v>66</v>
      </c>
      <c r="E606" t="s">
        <v>114</v>
      </c>
      <c r="F606" t="s">
        <v>60</v>
      </c>
      <c r="G606" t="s">
        <v>126</v>
      </c>
      <c r="H606" t="s">
        <v>63</v>
      </c>
      <c r="I606" t="s">
        <v>132</v>
      </c>
      <c r="J606" t="s">
        <v>56</v>
      </c>
      <c r="K606" t="s">
        <v>57</v>
      </c>
      <c r="M606" s="11">
        <v>112.5</v>
      </c>
      <c r="N606" s="11">
        <v>2.0930677995426916</v>
      </c>
      <c r="P606" s="11">
        <v>112.5</v>
      </c>
      <c r="Q606" s="11">
        <v>2.0930677995426916</v>
      </c>
      <c r="R606" s="11">
        <f t="array" ref="R606">INDEX(Reformat[Preschool FT],MATCH(1,(Reformat[Zone]=B606)*(Reformat[Provider Type]=E606)*(Reformat[Provider Rating]=I606),0))</f>
        <v>24.42</v>
      </c>
      <c r="S606" s="11">
        <f t="shared" si="9"/>
        <v>122.10000000000001</v>
      </c>
    </row>
    <row r="607" spans="1:19" x14ac:dyDescent="0.25">
      <c r="A607" t="s">
        <v>51</v>
      </c>
      <c r="B607" t="s">
        <v>74</v>
      </c>
      <c r="D607" t="s">
        <v>66</v>
      </c>
      <c r="E607" t="s">
        <v>114</v>
      </c>
      <c r="F607" t="s">
        <v>60</v>
      </c>
      <c r="G607" t="s">
        <v>127</v>
      </c>
      <c r="H607" t="s">
        <v>63</v>
      </c>
      <c r="I607" t="s">
        <v>132</v>
      </c>
      <c r="J607" t="s">
        <v>58</v>
      </c>
      <c r="K607" t="s">
        <v>57</v>
      </c>
      <c r="M607" s="11">
        <v>96.300000000000011</v>
      </c>
      <c r="N607" s="11">
        <v>1.7916660364085444</v>
      </c>
      <c r="P607" s="11">
        <v>96.300000000000011</v>
      </c>
      <c r="Q607" s="11">
        <v>1.7916660364085444</v>
      </c>
      <c r="R607" s="11">
        <f t="array" ref="R607">INDEX(Reformat[Preschool PT],MATCH(1,(Reformat[Zone]=B607)*(Reformat[Provider Type]=E607)*(Reformat[Provider Rating]=I607),0))</f>
        <v>20.52</v>
      </c>
      <c r="S607" s="11">
        <f t="shared" si="9"/>
        <v>102.6</v>
      </c>
    </row>
    <row r="608" spans="1:19" x14ac:dyDescent="0.25">
      <c r="A608" t="s">
        <v>51</v>
      </c>
      <c r="B608" t="s">
        <v>74</v>
      </c>
      <c r="D608" t="s">
        <v>66</v>
      </c>
      <c r="E608" t="s">
        <v>114</v>
      </c>
      <c r="F608" t="s">
        <v>61</v>
      </c>
      <c r="G608" t="s">
        <v>128</v>
      </c>
      <c r="H608" t="s">
        <v>63</v>
      </c>
      <c r="I608" t="s">
        <v>132</v>
      </c>
      <c r="J608" t="s">
        <v>56</v>
      </c>
      <c r="K608" t="s">
        <v>57</v>
      </c>
      <c r="M608" s="11">
        <v>102.30000000000001</v>
      </c>
      <c r="N608" s="11">
        <v>1.9032963190508212</v>
      </c>
      <c r="P608" s="11">
        <v>102.30000000000001</v>
      </c>
      <c r="Q608" s="11">
        <v>1.9032963190508212</v>
      </c>
      <c r="R608" s="11">
        <f t="array" ref="R608">INDEX(Reformat[School-age FT],MATCH(1,(Reformat[Zone]=B608)*(Reformat[Provider Type]=E608)*(Reformat[Provider Rating]=I608),0))</f>
        <v>22.07</v>
      </c>
      <c r="S608" s="11">
        <f t="shared" si="9"/>
        <v>110.35</v>
      </c>
    </row>
    <row r="609" spans="1:19" x14ac:dyDescent="0.25">
      <c r="A609" t="s">
        <v>51</v>
      </c>
      <c r="B609" t="s">
        <v>74</v>
      </c>
      <c r="D609" t="s">
        <v>66</v>
      </c>
      <c r="E609" t="s">
        <v>114</v>
      </c>
      <c r="F609" t="s">
        <v>61</v>
      </c>
      <c r="G609" t="s">
        <v>129</v>
      </c>
      <c r="H609" t="s">
        <v>63</v>
      </c>
      <c r="I609" t="s">
        <v>132</v>
      </c>
      <c r="J609" t="s">
        <v>58</v>
      </c>
      <c r="K609" t="s">
        <v>57</v>
      </c>
      <c r="M609" s="11">
        <v>87.15</v>
      </c>
      <c r="N609" s="11">
        <v>1.621429855379072</v>
      </c>
      <c r="P609" s="11">
        <v>87.15</v>
      </c>
      <c r="Q609" s="11">
        <v>1.621429855379072</v>
      </c>
      <c r="R609" s="11">
        <f t="array" ref="R609">INDEX(Reformat[School-age PT],MATCH(1,(Reformat[Zone]=B609)*(Reformat[Provider Type]=E609)*(Reformat[Provider Rating]=I609),0))</f>
        <v>19.260000000000002</v>
      </c>
      <c r="S609" s="11">
        <f t="shared" si="9"/>
        <v>96.300000000000011</v>
      </c>
    </row>
    <row r="610" spans="1:19" x14ac:dyDescent="0.25">
      <c r="A610" t="s">
        <v>51</v>
      </c>
      <c r="B610" t="s">
        <v>74</v>
      </c>
      <c r="D610" t="s">
        <v>66</v>
      </c>
      <c r="E610" t="s">
        <v>114</v>
      </c>
      <c r="F610" t="s">
        <v>54</v>
      </c>
      <c r="G610" t="s">
        <v>122</v>
      </c>
      <c r="H610" t="s">
        <v>64</v>
      </c>
      <c r="I610" t="s">
        <v>133</v>
      </c>
      <c r="J610" t="s">
        <v>56</v>
      </c>
      <c r="K610" t="s">
        <v>57</v>
      </c>
      <c r="M610" s="11">
        <v>137.44999999999999</v>
      </c>
      <c r="N610" s="11">
        <v>2.5572637248634931</v>
      </c>
      <c r="P610" s="11">
        <v>137.44999999999999</v>
      </c>
      <c r="Q610" s="11">
        <v>2.5572637248634931</v>
      </c>
      <c r="R610" s="11">
        <f t="array" ref="R610">INDEX(Reformat[Infant FT],MATCH(1,(Reformat[Zone]=B610)*(Reformat[Provider Type]=E610)*(Reformat[Provider Rating]=I610),0))</f>
        <v>31.6</v>
      </c>
      <c r="S610" s="11">
        <f t="shared" si="9"/>
        <v>158</v>
      </c>
    </row>
    <row r="611" spans="1:19" x14ac:dyDescent="0.25">
      <c r="A611" t="s">
        <v>51</v>
      </c>
      <c r="B611" t="s">
        <v>74</v>
      </c>
      <c r="D611" t="s">
        <v>66</v>
      </c>
      <c r="E611" t="s">
        <v>114</v>
      </c>
      <c r="F611" t="s">
        <v>54</v>
      </c>
      <c r="G611" t="s">
        <v>123</v>
      </c>
      <c r="H611" t="s">
        <v>64</v>
      </c>
      <c r="I611" t="s">
        <v>133</v>
      </c>
      <c r="J611" t="s">
        <v>58</v>
      </c>
      <c r="K611" t="s">
        <v>57</v>
      </c>
      <c r="M611" s="11">
        <v>124.55</v>
      </c>
      <c r="N611" s="11">
        <v>2.3172586171825977</v>
      </c>
      <c r="P611" s="11">
        <v>124.55</v>
      </c>
      <c r="Q611" s="11">
        <v>2.3172586171825977</v>
      </c>
      <c r="R611" s="11">
        <f t="array" ref="R611">INDEX(Reformat[Infant PT],MATCH(1,(Reformat[Zone]=B611)*(Reformat[Provider Type]=E611)*(Reformat[Provider Rating]=I611),0))</f>
        <v>28.8</v>
      </c>
      <c r="S611" s="11">
        <f t="shared" si="9"/>
        <v>144</v>
      </c>
    </row>
    <row r="612" spans="1:19" x14ac:dyDescent="0.25">
      <c r="A612" t="s">
        <v>51</v>
      </c>
      <c r="B612" t="s">
        <v>74</v>
      </c>
      <c r="D612" t="s">
        <v>66</v>
      </c>
      <c r="E612" t="s">
        <v>114</v>
      </c>
      <c r="F612" t="s">
        <v>59</v>
      </c>
      <c r="G612" t="s">
        <v>124</v>
      </c>
      <c r="H612" t="s">
        <v>64</v>
      </c>
      <c r="I612" t="s">
        <v>133</v>
      </c>
      <c r="J612" t="s">
        <v>56</v>
      </c>
      <c r="K612" t="s">
        <v>57</v>
      </c>
      <c r="M612" s="11">
        <v>131.30000000000001</v>
      </c>
      <c r="N612" s="11">
        <v>2.4428426851551595</v>
      </c>
      <c r="P612" s="11">
        <v>131.30000000000001</v>
      </c>
      <c r="Q612" s="11">
        <v>2.4428426851551595</v>
      </c>
      <c r="R612" s="11">
        <f t="array" ref="R612">INDEX(Reformat[Toddler FT],MATCH(1,(Reformat[Zone]=B612)*(Reformat[Provider Type]=E612)*(Reformat[Provider Rating]=I612),0))</f>
        <v>29</v>
      </c>
      <c r="S612" s="11">
        <f t="shared" si="9"/>
        <v>145</v>
      </c>
    </row>
    <row r="613" spans="1:19" x14ac:dyDescent="0.25">
      <c r="A613" t="s">
        <v>51</v>
      </c>
      <c r="B613" t="s">
        <v>74</v>
      </c>
      <c r="D613" t="s">
        <v>66</v>
      </c>
      <c r="E613" t="s">
        <v>114</v>
      </c>
      <c r="F613" t="s">
        <v>59</v>
      </c>
      <c r="G613" t="s">
        <v>125</v>
      </c>
      <c r="H613" t="s">
        <v>64</v>
      </c>
      <c r="I613" t="s">
        <v>133</v>
      </c>
      <c r="J613" t="s">
        <v>58</v>
      </c>
      <c r="K613" t="s">
        <v>57</v>
      </c>
      <c r="M613" s="11">
        <v>118.2</v>
      </c>
      <c r="N613" s="11">
        <v>2.199116568052855</v>
      </c>
      <c r="P613" s="11">
        <v>118.2</v>
      </c>
      <c r="Q613" s="11">
        <v>2.199116568052855</v>
      </c>
      <c r="R613" s="11">
        <f t="array" ref="R613">INDEX(Reformat[Toddler PT],MATCH(1,(Reformat[Zone]=B613)*(Reformat[Provider Type]=E613)*(Reformat[Provider Rating]=I613),0))</f>
        <v>26.2</v>
      </c>
      <c r="S613" s="11">
        <f t="shared" si="9"/>
        <v>131</v>
      </c>
    </row>
    <row r="614" spans="1:19" x14ac:dyDescent="0.25">
      <c r="A614" t="s">
        <v>51</v>
      </c>
      <c r="B614" t="s">
        <v>74</v>
      </c>
      <c r="D614" t="s">
        <v>66</v>
      </c>
      <c r="E614" t="s">
        <v>114</v>
      </c>
      <c r="F614" t="s">
        <v>60</v>
      </c>
      <c r="G614" t="s">
        <v>126</v>
      </c>
      <c r="H614" t="s">
        <v>64</v>
      </c>
      <c r="I614" t="s">
        <v>133</v>
      </c>
      <c r="J614" t="s">
        <v>56</v>
      </c>
      <c r="K614" t="s">
        <v>57</v>
      </c>
      <c r="M614" s="11">
        <v>125</v>
      </c>
      <c r="N614" s="11">
        <v>2.3256308883807688</v>
      </c>
      <c r="P614" s="11">
        <v>125</v>
      </c>
      <c r="Q614" s="11">
        <v>2.3256308883807688</v>
      </c>
      <c r="R614" s="11">
        <f t="array" ref="R614">INDEX(Reformat[Preschool FT],MATCH(1,(Reformat[Zone]=B614)*(Reformat[Provider Type]=E614)*(Reformat[Provider Rating]=I614),0))</f>
        <v>26.8</v>
      </c>
      <c r="S614" s="11">
        <f t="shared" si="9"/>
        <v>134</v>
      </c>
    </row>
    <row r="615" spans="1:19" x14ac:dyDescent="0.25">
      <c r="A615" t="s">
        <v>51</v>
      </c>
      <c r="B615" t="s">
        <v>74</v>
      </c>
      <c r="D615" t="s">
        <v>66</v>
      </c>
      <c r="E615" t="s">
        <v>114</v>
      </c>
      <c r="F615" t="s">
        <v>60</v>
      </c>
      <c r="G615" t="s">
        <v>127</v>
      </c>
      <c r="H615" t="s">
        <v>64</v>
      </c>
      <c r="I615" t="s">
        <v>133</v>
      </c>
      <c r="J615" t="s">
        <v>58</v>
      </c>
      <c r="K615" t="s">
        <v>57</v>
      </c>
      <c r="M615" s="11">
        <v>107</v>
      </c>
      <c r="N615" s="11">
        <v>1.9907400404539379</v>
      </c>
      <c r="P615" s="11">
        <v>107</v>
      </c>
      <c r="Q615" s="11">
        <v>1.9907400404539379</v>
      </c>
      <c r="R615" s="11">
        <f t="array" ref="R615">INDEX(Reformat[Preschool PT],MATCH(1,(Reformat[Zone]=B615)*(Reformat[Provider Type]=E615)*(Reformat[Provider Rating]=I615),0))</f>
        <v>22.8</v>
      </c>
      <c r="S615" s="11">
        <f t="shared" si="9"/>
        <v>114</v>
      </c>
    </row>
    <row r="616" spans="1:19" x14ac:dyDescent="0.25">
      <c r="A616" t="s">
        <v>51</v>
      </c>
      <c r="B616" t="s">
        <v>74</v>
      </c>
      <c r="D616" t="s">
        <v>66</v>
      </c>
      <c r="E616" t="s">
        <v>114</v>
      </c>
      <c r="F616" t="s">
        <v>61</v>
      </c>
      <c r="G616" t="s">
        <v>128</v>
      </c>
      <c r="H616" t="s">
        <v>64</v>
      </c>
      <c r="I616" t="s">
        <v>133</v>
      </c>
      <c r="J616" t="s">
        <v>56</v>
      </c>
      <c r="K616" t="s">
        <v>57</v>
      </c>
      <c r="M616" s="11">
        <v>113.65</v>
      </c>
      <c r="N616" s="11">
        <v>2.1144636037157949</v>
      </c>
      <c r="P616" s="11">
        <v>113.65</v>
      </c>
      <c r="Q616" s="11">
        <v>2.1144636037157949</v>
      </c>
      <c r="R616" s="11">
        <f t="array" ref="R616">INDEX(Reformat[School-age FT],MATCH(1,(Reformat[Zone]=B616)*(Reformat[Provider Type]=E616)*(Reformat[Provider Rating]=I616),0))</f>
        <v>24.4</v>
      </c>
      <c r="S616" s="11">
        <f t="shared" si="9"/>
        <v>122</v>
      </c>
    </row>
    <row r="617" spans="1:19" x14ac:dyDescent="0.25">
      <c r="A617" t="s">
        <v>51</v>
      </c>
      <c r="B617" t="s">
        <v>74</v>
      </c>
      <c r="D617" t="s">
        <v>66</v>
      </c>
      <c r="E617" t="s">
        <v>114</v>
      </c>
      <c r="F617" t="s">
        <v>61</v>
      </c>
      <c r="G617" t="s">
        <v>129</v>
      </c>
      <c r="H617" t="s">
        <v>64</v>
      </c>
      <c r="I617" t="s">
        <v>133</v>
      </c>
      <c r="J617" t="s">
        <v>58</v>
      </c>
      <c r="K617" t="s">
        <v>57</v>
      </c>
      <c r="M617" s="11">
        <v>96.8</v>
      </c>
      <c r="N617" s="11">
        <v>1.8009685599620673</v>
      </c>
      <c r="P617" s="11">
        <v>96.8</v>
      </c>
      <c r="Q617" s="11">
        <v>1.8009685599620673</v>
      </c>
      <c r="R617" s="11">
        <f t="array" ref="R617">INDEX(Reformat[School-age PT],MATCH(1,(Reformat[Zone]=B617)*(Reformat[Provider Type]=E617)*(Reformat[Provider Rating]=I617),0))</f>
        <v>21.4</v>
      </c>
      <c r="S617" s="11">
        <f t="shared" si="9"/>
        <v>107</v>
      </c>
    </row>
    <row r="618" spans="1:19" x14ac:dyDescent="0.25">
      <c r="A618" t="s">
        <v>51</v>
      </c>
      <c r="B618" t="s">
        <v>74</v>
      </c>
      <c r="D618" t="s">
        <v>66</v>
      </c>
      <c r="E618" t="s">
        <v>114</v>
      </c>
      <c r="F618" t="s">
        <v>60</v>
      </c>
      <c r="G618" t="s">
        <v>126</v>
      </c>
      <c r="H618" t="s">
        <v>65</v>
      </c>
      <c r="I618" t="s">
        <v>134</v>
      </c>
      <c r="J618" t="s">
        <v>56</v>
      </c>
      <c r="K618" t="s">
        <v>57</v>
      </c>
      <c r="M618" s="11">
        <v>95.45</v>
      </c>
      <c r="N618" s="11">
        <v>1.7758517463675549</v>
      </c>
      <c r="P618" s="11">
        <v>95.45</v>
      </c>
      <c r="Q618" s="11">
        <v>1.7758517463675549</v>
      </c>
      <c r="R618" s="11">
        <f t="array" ref="R618">INDEX(Reformat[Preschool FT],MATCH(1,(Reformat[Zone]=B618)*(Reformat[Provider Type]=E618)*(Reformat[Provider Rating]=I618),0))</f>
        <v>23.94</v>
      </c>
      <c r="S618" s="11">
        <f t="shared" si="9"/>
        <v>119.7</v>
      </c>
    </row>
    <row r="619" spans="1:19" x14ac:dyDescent="0.25">
      <c r="A619" t="s">
        <v>51</v>
      </c>
      <c r="B619" t="s">
        <v>74</v>
      </c>
      <c r="D619" t="s">
        <v>66</v>
      </c>
      <c r="E619" t="s">
        <v>114</v>
      </c>
      <c r="F619" t="s">
        <v>60</v>
      </c>
      <c r="G619" t="s">
        <v>127</v>
      </c>
      <c r="H619" t="s">
        <v>65</v>
      </c>
      <c r="I619" t="s">
        <v>134</v>
      </c>
      <c r="J619" t="s">
        <v>58</v>
      </c>
      <c r="K619" t="s">
        <v>57</v>
      </c>
      <c r="M619" s="11">
        <v>79.45</v>
      </c>
      <c r="N619" s="11">
        <v>1.4781709926548166</v>
      </c>
      <c r="P619" s="11">
        <v>79.45</v>
      </c>
      <c r="Q619" s="11">
        <v>1.4781709926548166</v>
      </c>
      <c r="R619" s="11">
        <f t="array" ref="R619">INDEX(Reformat[Preschool PT],MATCH(1,(Reformat[Zone]=B619)*(Reformat[Provider Type]=E619)*(Reformat[Provider Rating]=I619),0))</f>
        <v>19.95</v>
      </c>
      <c r="S619" s="11">
        <f t="shared" si="9"/>
        <v>99.75</v>
      </c>
    </row>
    <row r="620" spans="1:19" x14ac:dyDescent="0.25">
      <c r="A620" t="s">
        <v>51</v>
      </c>
      <c r="B620" t="s">
        <v>74</v>
      </c>
      <c r="D620" t="s">
        <v>67</v>
      </c>
      <c r="E620" t="s">
        <v>115</v>
      </c>
      <c r="F620" t="s">
        <v>54</v>
      </c>
      <c r="G620" t="s">
        <v>122</v>
      </c>
      <c r="H620" t="s">
        <v>55</v>
      </c>
      <c r="I620" t="s">
        <v>130</v>
      </c>
      <c r="J620" t="s">
        <v>56</v>
      </c>
      <c r="K620" t="s">
        <v>57</v>
      </c>
      <c r="M620" s="11">
        <v>98.5</v>
      </c>
      <c r="N620" s="11">
        <v>1.8325971400440457</v>
      </c>
      <c r="P620" s="11">
        <v>98.5</v>
      </c>
      <c r="Q620" s="11">
        <v>1.8325971400440457</v>
      </c>
      <c r="R620" s="11">
        <f t="array" ref="R620">INDEX(Reformat[Infant FT],MATCH(1,(Reformat[Zone]=B620)*(Reformat[Provider Type]=E620)*(Reformat[Provider Rating]=I620),0))</f>
        <v>25.4</v>
      </c>
      <c r="S620" s="11">
        <f t="shared" si="9"/>
        <v>127</v>
      </c>
    </row>
    <row r="621" spans="1:19" x14ac:dyDescent="0.25">
      <c r="A621" t="s">
        <v>51</v>
      </c>
      <c r="B621" t="s">
        <v>74</v>
      </c>
      <c r="D621" t="s">
        <v>67</v>
      </c>
      <c r="E621" t="s">
        <v>115</v>
      </c>
      <c r="F621" t="s">
        <v>54</v>
      </c>
      <c r="G621" t="s">
        <v>123</v>
      </c>
      <c r="H621" t="s">
        <v>55</v>
      </c>
      <c r="I621" t="s">
        <v>130</v>
      </c>
      <c r="J621" t="s">
        <v>58</v>
      </c>
      <c r="K621" t="s">
        <v>57</v>
      </c>
      <c r="M621" s="11">
        <v>84.3</v>
      </c>
      <c r="N621" s="11">
        <v>1.5684054711239903</v>
      </c>
      <c r="P621" s="11">
        <v>84.3</v>
      </c>
      <c r="Q621" s="11">
        <v>1.5684054711239903</v>
      </c>
      <c r="R621" s="11">
        <f t="array" ref="R621">INDEX(Reformat[Infant PT],MATCH(1,(Reformat[Zone]=B621)*(Reformat[Provider Type]=E621)*(Reformat[Provider Rating]=I621),0))</f>
        <v>22.4</v>
      </c>
      <c r="S621" s="11">
        <f t="shared" si="9"/>
        <v>112</v>
      </c>
    </row>
    <row r="622" spans="1:19" x14ac:dyDescent="0.25">
      <c r="A622" t="s">
        <v>51</v>
      </c>
      <c r="B622" t="s">
        <v>74</v>
      </c>
      <c r="D622" t="s">
        <v>67</v>
      </c>
      <c r="E622" t="s">
        <v>115</v>
      </c>
      <c r="F622" t="s">
        <v>59</v>
      </c>
      <c r="G622" t="s">
        <v>124</v>
      </c>
      <c r="H622" t="s">
        <v>55</v>
      </c>
      <c r="I622" t="s">
        <v>130</v>
      </c>
      <c r="J622" t="s">
        <v>56</v>
      </c>
      <c r="K622" t="s">
        <v>57</v>
      </c>
      <c r="M622" s="11">
        <v>93.149999999999991</v>
      </c>
      <c r="N622" s="11">
        <v>1.7330601380213486</v>
      </c>
      <c r="P622" s="11">
        <v>93.149999999999991</v>
      </c>
      <c r="Q622" s="11">
        <v>1.7330601380213486</v>
      </c>
      <c r="R622" s="11">
        <f t="array" ref="R622">INDEX(Reformat[Toddler FT],MATCH(1,(Reformat[Zone]=B622)*(Reformat[Provider Type]=E622)*(Reformat[Provider Rating]=I622),0))</f>
        <v>23.4</v>
      </c>
      <c r="S622" s="11">
        <f t="shared" si="9"/>
        <v>117</v>
      </c>
    </row>
    <row r="623" spans="1:19" x14ac:dyDescent="0.25">
      <c r="A623" t="s">
        <v>51</v>
      </c>
      <c r="B623" t="s">
        <v>74</v>
      </c>
      <c r="D623" t="s">
        <v>67</v>
      </c>
      <c r="E623" t="s">
        <v>115</v>
      </c>
      <c r="F623" t="s">
        <v>59</v>
      </c>
      <c r="G623" t="s">
        <v>125</v>
      </c>
      <c r="H623" t="s">
        <v>55</v>
      </c>
      <c r="I623" t="s">
        <v>130</v>
      </c>
      <c r="J623" t="s">
        <v>58</v>
      </c>
      <c r="K623" t="s">
        <v>57</v>
      </c>
      <c r="M623" s="11">
        <v>77.849999999999994</v>
      </c>
      <c r="N623" s="11">
        <v>1.4484029172835426</v>
      </c>
      <c r="P623" s="11">
        <v>77.849999999999994</v>
      </c>
      <c r="Q623" s="11">
        <v>1.4484029172835426</v>
      </c>
      <c r="R623" s="11">
        <f t="array" ref="R623">INDEX(Reformat[Toddler PT],MATCH(1,(Reformat[Zone]=B623)*(Reformat[Provider Type]=E623)*(Reformat[Provider Rating]=I623),0))</f>
        <v>20.2</v>
      </c>
      <c r="S623" s="11">
        <f t="shared" si="9"/>
        <v>101</v>
      </c>
    </row>
    <row r="624" spans="1:19" x14ac:dyDescent="0.25">
      <c r="A624" t="s">
        <v>51</v>
      </c>
      <c r="B624" t="s">
        <v>74</v>
      </c>
      <c r="D624" t="s">
        <v>67</v>
      </c>
      <c r="E624" t="s">
        <v>115</v>
      </c>
      <c r="F624" t="s">
        <v>60</v>
      </c>
      <c r="G624" t="s">
        <v>126</v>
      </c>
      <c r="H624" t="s">
        <v>55</v>
      </c>
      <c r="I624" t="s">
        <v>130</v>
      </c>
      <c r="J624" t="s">
        <v>56</v>
      </c>
      <c r="K624" t="s">
        <v>57</v>
      </c>
      <c r="M624" s="11">
        <v>85.55</v>
      </c>
      <c r="N624" s="11">
        <v>1.5916617800077981</v>
      </c>
      <c r="P624" s="11">
        <v>85.55</v>
      </c>
      <c r="Q624" s="11">
        <v>1.5916617800077981</v>
      </c>
      <c r="R624" s="11">
        <f t="array" ref="R624">INDEX(Reformat[Preschool FT],MATCH(1,(Reformat[Zone]=B624)*(Reformat[Provider Type]=E624)*(Reformat[Provider Rating]=I624),0))</f>
        <v>21</v>
      </c>
      <c r="S624" s="11">
        <f t="shared" si="9"/>
        <v>105</v>
      </c>
    </row>
    <row r="625" spans="1:19" x14ac:dyDescent="0.25">
      <c r="A625" t="s">
        <v>51</v>
      </c>
      <c r="B625" t="s">
        <v>74</v>
      </c>
      <c r="D625" t="s">
        <v>67</v>
      </c>
      <c r="E625" t="s">
        <v>115</v>
      </c>
      <c r="F625" t="s">
        <v>60</v>
      </c>
      <c r="G625" t="s">
        <v>127</v>
      </c>
      <c r="H625" t="s">
        <v>55</v>
      </c>
      <c r="I625" t="s">
        <v>130</v>
      </c>
      <c r="J625" t="s">
        <v>58</v>
      </c>
      <c r="K625" t="s">
        <v>57</v>
      </c>
      <c r="M625" s="11">
        <v>68.849999999999994</v>
      </c>
      <c r="N625" s="11">
        <v>1.2809574933201273</v>
      </c>
      <c r="P625" s="11">
        <v>68.849999999999994</v>
      </c>
      <c r="Q625" s="11">
        <v>1.2809574933201273</v>
      </c>
      <c r="R625" s="11">
        <f t="array" ref="R625">INDEX(Reformat[Preschool PT],MATCH(1,(Reformat[Zone]=B625)*(Reformat[Provider Type]=E625)*(Reformat[Provider Rating]=I625),0))</f>
        <v>17</v>
      </c>
      <c r="S625" s="11">
        <f t="shared" si="9"/>
        <v>85</v>
      </c>
    </row>
    <row r="626" spans="1:19" x14ac:dyDescent="0.25">
      <c r="A626" t="s">
        <v>51</v>
      </c>
      <c r="B626" t="s">
        <v>74</v>
      </c>
      <c r="D626" t="s">
        <v>67</v>
      </c>
      <c r="E626" t="s">
        <v>115</v>
      </c>
      <c r="F626" t="s">
        <v>61</v>
      </c>
      <c r="G626" t="s">
        <v>128</v>
      </c>
      <c r="H626" t="s">
        <v>55</v>
      </c>
      <c r="I626" t="s">
        <v>130</v>
      </c>
      <c r="J626" t="s">
        <v>56</v>
      </c>
      <c r="K626" t="s">
        <v>57</v>
      </c>
      <c r="M626" s="11">
        <v>81.5</v>
      </c>
      <c r="N626" s="11">
        <v>1.5163113392242611</v>
      </c>
      <c r="P626" s="11">
        <v>81.5</v>
      </c>
      <c r="Q626" s="11">
        <v>1.5163113392242611</v>
      </c>
      <c r="R626" s="11">
        <f t="array" ref="R626">INDEX(Reformat[School-age FT],MATCH(1,(Reformat[Zone]=B626)*(Reformat[Provider Type]=E626)*(Reformat[Provider Rating]=I626),0))</f>
        <v>18.600000000000001</v>
      </c>
      <c r="S626" s="11">
        <f t="shared" si="9"/>
        <v>93</v>
      </c>
    </row>
    <row r="627" spans="1:19" x14ac:dyDescent="0.25">
      <c r="A627" t="s">
        <v>51</v>
      </c>
      <c r="B627" t="s">
        <v>74</v>
      </c>
      <c r="D627" t="s">
        <v>67</v>
      </c>
      <c r="E627" t="s">
        <v>115</v>
      </c>
      <c r="F627" t="s">
        <v>61</v>
      </c>
      <c r="G627" t="s">
        <v>129</v>
      </c>
      <c r="H627" t="s">
        <v>55</v>
      </c>
      <c r="I627" t="s">
        <v>130</v>
      </c>
      <c r="J627" t="s">
        <v>58</v>
      </c>
      <c r="K627" t="s">
        <v>57</v>
      </c>
      <c r="M627" s="11">
        <v>61.2</v>
      </c>
      <c r="N627" s="11">
        <v>1.1386288829512243</v>
      </c>
      <c r="P627" s="11">
        <v>61.2</v>
      </c>
      <c r="Q627" s="11">
        <v>1.1386288829512243</v>
      </c>
      <c r="R627" s="11">
        <f t="array" ref="R627">INDEX(Reformat[School-age PT],MATCH(1,(Reformat[Zone]=B627)*(Reformat[Provider Type]=E627)*(Reformat[Provider Rating]=I627),0))</f>
        <v>15.4</v>
      </c>
      <c r="S627" s="11">
        <f t="shared" si="9"/>
        <v>77</v>
      </c>
    </row>
    <row r="628" spans="1:19" x14ac:dyDescent="0.25">
      <c r="A628" t="s">
        <v>51</v>
      </c>
      <c r="B628" t="s">
        <v>74</v>
      </c>
      <c r="D628" t="s">
        <v>67</v>
      </c>
      <c r="E628" t="s">
        <v>115</v>
      </c>
      <c r="F628" t="s">
        <v>54</v>
      </c>
      <c r="G628" t="s">
        <v>122</v>
      </c>
      <c r="H628" t="s">
        <v>62</v>
      </c>
      <c r="I628" t="s">
        <v>131</v>
      </c>
      <c r="J628" t="s">
        <v>56</v>
      </c>
      <c r="K628" t="s">
        <v>57</v>
      </c>
      <c r="M628" s="11">
        <v>108.5</v>
      </c>
      <c r="N628" s="11">
        <v>2.0186476111145071</v>
      </c>
      <c r="P628" s="11">
        <v>108.5</v>
      </c>
      <c r="Q628" s="11">
        <v>2.0186476111145071</v>
      </c>
      <c r="R628" s="11">
        <f t="array" ref="R628">INDEX(Reformat[Infant FT],MATCH(1,(Reformat[Zone]=B628)*(Reformat[Provider Type]=E628)*(Reformat[Provider Rating]=I628),0))</f>
        <v>26.67</v>
      </c>
      <c r="S628" s="11">
        <f t="shared" si="9"/>
        <v>133.35000000000002</v>
      </c>
    </row>
    <row r="629" spans="1:19" x14ac:dyDescent="0.25">
      <c r="A629" t="s">
        <v>51</v>
      </c>
      <c r="B629" t="s">
        <v>74</v>
      </c>
      <c r="D629" t="s">
        <v>67</v>
      </c>
      <c r="E629" t="s">
        <v>115</v>
      </c>
      <c r="F629" t="s">
        <v>54</v>
      </c>
      <c r="G629" t="s">
        <v>123</v>
      </c>
      <c r="H629" t="s">
        <v>62</v>
      </c>
      <c r="I629" t="s">
        <v>131</v>
      </c>
      <c r="J629" t="s">
        <v>58</v>
      </c>
      <c r="K629" t="s">
        <v>57</v>
      </c>
      <c r="M629" s="11">
        <v>95</v>
      </c>
      <c r="N629" s="11">
        <v>1.7674794751693841</v>
      </c>
      <c r="P629" s="11">
        <v>95</v>
      </c>
      <c r="Q629" s="11">
        <v>1.7674794751693841</v>
      </c>
      <c r="R629" s="11">
        <f t="array" ref="R629">INDEX(Reformat[Infant PT],MATCH(1,(Reformat[Zone]=B629)*(Reformat[Provider Type]=E629)*(Reformat[Provider Rating]=I629),0))</f>
        <v>23.52</v>
      </c>
      <c r="S629" s="11">
        <f t="shared" si="9"/>
        <v>117.6</v>
      </c>
    </row>
    <row r="630" spans="1:19" x14ac:dyDescent="0.25">
      <c r="A630" t="s">
        <v>51</v>
      </c>
      <c r="B630" t="s">
        <v>74</v>
      </c>
      <c r="D630" t="s">
        <v>67</v>
      </c>
      <c r="E630" t="s">
        <v>115</v>
      </c>
      <c r="F630" t="s">
        <v>59</v>
      </c>
      <c r="G630" t="s">
        <v>124</v>
      </c>
      <c r="H630" t="s">
        <v>62</v>
      </c>
      <c r="I630" t="s">
        <v>131</v>
      </c>
      <c r="J630" t="s">
        <v>56</v>
      </c>
      <c r="K630" t="s">
        <v>57</v>
      </c>
      <c r="M630" s="11">
        <v>103.4</v>
      </c>
      <c r="N630" s="11">
        <v>1.923761870868572</v>
      </c>
      <c r="P630" s="11">
        <v>103.4</v>
      </c>
      <c r="Q630" s="11">
        <v>1.923761870868572</v>
      </c>
      <c r="R630" s="11">
        <f t="array" ref="R630">INDEX(Reformat[Toddler FT],MATCH(1,(Reformat[Zone]=B630)*(Reformat[Provider Type]=E630)*(Reformat[Provider Rating]=I630),0))</f>
        <v>24.57</v>
      </c>
      <c r="S630" s="11">
        <f t="shared" si="9"/>
        <v>122.85</v>
      </c>
    </row>
    <row r="631" spans="1:19" x14ac:dyDescent="0.25">
      <c r="A631" t="s">
        <v>51</v>
      </c>
      <c r="B631" t="s">
        <v>74</v>
      </c>
      <c r="D631" t="s">
        <v>67</v>
      </c>
      <c r="E631" t="s">
        <v>115</v>
      </c>
      <c r="F631" t="s">
        <v>59</v>
      </c>
      <c r="G631" t="s">
        <v>125</v>
      </c>
      <c r="H631" t="s">
        <v>62</v>
      </c>
      <c r="I631" t="s">
        <v>131</v>
      </c>
      <c r="J631" t="s">
        <v>58</v>
      </c>
      <c r="K631" t="s">
        <v>57</v>
      </c>
      <c r="M631" s="11">
        <v>88.800000000000011</v>
      </c>
      <c r="N631" s="11">
        <v>1.6521281831056982</v>
      </c>
      <c r="P631" s="11">
        <v>88.800000000000011</v>
      </c>
      <c r="Q631" s="11">
        <v>1.6521281831056982</v>
      </c>
      <c r="R631" s="11">
        <f t="array" ref="R631">INDEX(Reformat[Toddler PT],MATCH(1,(Reformat[Zone]=B631)*(Reformat[Provider Type]=E631)*(Reformat[Provider Rating]=I631),0))</f>
        <v>21.21</v>
      </c>
      <c r="S631" s="11">
        <f t="shared" si="9"/>
        <v>106.05000000000001</v>
      </c>
    </row>
    <row r="632" spans="1:19" x14ac:dyDescent="0.25">
      <c r="A632" t="s">
        <v>51</v>
      </c>
      <c r="B632" t="s">
        <v>74</v>
      </c>
      <c r="D632" t="s">
        <v>67</v>
      </c>
      <c r="E632" t="s">
        <v>115</v>
      </c>
      <c r="F632" t="s">
        <v>60</v>
      </c>
      <c r="G632" t="s">
        <v>126</v>
      </c>
      <c r="H632" t="s">
        <v>62</v>
      </c>
      <c r="I632" t="s">
        <v>131</v>
      </c>
      <c r="J632" t="s">
        <v>56</v>
      </c>
      <c r="K632" t="s">
        <v>57</v>
      </c>
      <c r="M632" s="11">
        <v>96.199999999999989</v>
      </c>
      <c r="N632" s="11">
        <v>1.7898055316978394</v>
      </c>
      <c r="P632" s="11">
        <v>96.199999999999989</v>
      </c>
      <c r="Q632" s="11">
        <v>1.7898055316978394</v>
      </c>
      <c r="R632" s="11">
        <f t="array" ref="R632">INDEX(Reformat[Preschool FT],MATCH(1,(Reformat[Zone]=B632)*(Reformat[Provider Type]=E632)*(Reformat[Provider Rating]=I632),0))</f>
        <v>22.05</v>
      </c>
      <c r="S632" s="11">
        <f t="shared" si="9"/>
        <v>110.25</v>
      </c>
    </row>
    <row r="633" spans="1:19" x14ac:dyDescent="0.25">
      <c r="A633" t="s">
        <v>51</v>
      </c>
      <c r="B633" t="s">
        <v>74</v>
      </c>
      <c r="D633" t="s">
        <v>67</v>
      </c>
      <c r="E633" t="s">
        <v>115</v>
      </c>
      <c r="F633" t="s">
        <v>60</v>
      </c>
      <c r="G633" t="s">
        <v>127</v>
      </c>
      <c r="H633" t="s">
        <v>62</v>
      </c>
      <c r="I633" t="s">
        <v>131</v>
      </c>
      <c r="J633" t="s">
        <v>58</v>
      </c>
      <c r="K633" t="s">
        <v>57</v>
      </c>
      <c r="M633" s="11">
        <v>78.25</v>
      </c>
      <c r="N633" s="11">
        <v>1.4558449361263612</v>
      </c>
      <c r="P633" s="11">
        <v>78.25</v>
      </c>
      <c r="Q633" s="11">
        <v>1.4558449361263612</v>
      </c>
      <c r="R633" s="11">
        <f t="array" ref="R633">INDEX(Reformat[Preschool PT],MATCH(1,(Reformat[Zone]=B633)*(Reformat[Provider Type]=E633)*(Reformat[Provider Rating]=I633),0))</f>
        <v>17.850000000000001</v>
      </c>
      <c r="S633" s="11">
        <f t="shared" si="9"/>
        <v>89.25</v>
      </c>
    </row>
    <row r="634" spans="1:19" x14ac:dyDescent="0.25">
      <c r="A634" t="s">
        <v>51</v>
      </c>
      <c r="B634" t="s">
        <v>74</v>
      </c>
      <c r="D634" t="s">
        <v>67</v>
      </c>
      <c r="E634" t="s">
        <v>115</v>
      </c>
      <c r="F634" t="s">
        <v>61</v>
      </c>
      <c r="G634" t="s">
        <v>128</v>
      </c>
      <c r="H634" t="s">
        <v>62</v>
      </c>
      <c r="I634" t="s">
        <v>131</v>
      </c>
      <c r="J634" t="s">
        <v>56</v>
      </c>
      <c r="K634" t="s">
        <v>57</v>
      </c>
      <c r="M634" s="11">
        <v>85.600000000000009</v>
      </c>
      <c r="N634" s="11">
        <v>1.5925920323631506</v>
      </c>
      <c r="P634" s="11">
        <v>85.600000000000009</v>
      </c>
      <c r="Q634" s="11">
        <v>1.5925920323631506</v>
      </c>
      <c r="R634" s="11">
        <f t="array" ref="R634">INDEX(Reformat[School-age FT],MATCH(1,(Reformat[Zone]=B634)*(Reformat[Provider Type]=E634)*(Reformat[Provider Rating]=I634),0))</f>
        <v>19.53</v>
      </c>
      <c r="S634" s="11">
        <f t="shared" si="9"/>
        <v>97.65</v>
      </c>
    </row>
    <row r="635" spans="1:19" x14ac:dyDescent="0.25">
      <c r="A635" t="s">
        <v>51</v>
      </c>
      <c r="B635" t="s">
        <v>74</v>
      </c>
      <c r="D635" t="s">
        <v>67</v>
      </c>
      <c r="E635" t="s">
        <v>115</v>
      </c>
      <c r="F635" t="s">
        <v>61</v>
      </c>
      <c r="G635" t="s">
        <v>129</v>
      </c>
      <c r="H635" t="s">
        <v>62</v>
      </c>
      <c r="I635" t="s">
        <v>131</v>
      </c>
      <c r="J635" t="s">
        <v>58</v>
      </c>
      <c r="K635" t="s">
        <v>57</v>
      </c>
      <c r="M635" s="11">
        <v>69.099999999999994</v>
      </c>
      <c r="N635" s="11">
        <v>1.2856087550968889</v>
      </c>
      <c r="P635" s="11">
        <v>69.099999999999994</v>
      </c>
      <c r="Q635" s="11">
        <v>1.2856087550968889</v>
      </c>
      <c r="R635" s="11">
        <f t="array" ref="R635">INDEX(Reformat[School-age PT],MATCH(1,(Reformat[Zone]=B635)*(Reformat[Provider Type]=E635)*(Reformat[Provider Rating]=I635),0))</f>
        <v>16.170000000000002</v>
      </c>
      <c r="S635" s="11">
        <f t="shared" si="9"/>
        <v>80.850000000000009</v>
      </c>
    </row>
    <row r="636" spans="1:19" x14ac:dyDescent="0.25">
      <c r="A636" t="s">
        <v>51</v>
      </c>
      <c r="B636" t="s">
        <v>74</v>
      </c>
      <c r="D636" t="s">
        <v>67</v>
      </c>
      <c r="E636" t="s">
        <v>115</v>
      </c>
      <c r="F636" t="s">
        <v>54</v>
      </c>
      <c r="G636" t="s">
        <v>122</v>
      </c>
      <c r="H636" t="s">
        <v>63</v>
      </c>
      <c r="I636" t="s">
        <v>132</v>
      </c>
      <c r="J636" t="s">
        <v>56</v>
      </c>
      <c r="K636" t="s">
        <v>57</v>
      </c>
      <c r="M636" s="11">
        <v>120.55</v>
      </c>
      <c r="N636" s="11">
        <v>2.2428384287544132</v>
      </c>
      <c r="P636" s="11">
        <v>120.55</v>
      </c>
      <c r="Q636" s="11">
        <v>2.2428384287544132</v>
      </c>
      <c r="R636" s="11">
        <f t="array" ref="R636">INDEX(Reformat[Infant FT],MATCH(1,(Reformat[Zone]=B636)*(Reformat[Provider Type]=E636)*(Reformat[Provider Rating]=I636),0))</f>
        <v>27.36</v>
      </c>
      <c r="S636" s="11">
        <f t="shared" si="9"/>
        <v>136.80000000000001</v>
      </c>
    </row>
    <row r="637" spans="1:19" x14ac:dyDescent="0.25">
      <c r="A637" t="s">
        <v>51</v>
      </c>
      <c r="B637" t="s">
        <v>74</v>
      </c>
      <c r="D637" t="s">
        <v>67</v>
      </c>
      <c r="E637" t="s">
        <v>115</v>
      </c>
      <c r="F637" t="s">
        <v>54</v>
      </c>
      <c r="G637" t="s">
        <v>123</v>
      </c>
      <c r="H637" t="s">
        <v>63</v>
      </c>
      <c r="I637" t="s">
        <v>132</v>
      </c>
      <c r="J637" t="s">
        <v>58</v>
      </c>
      <c r="K637" t="s">
        <v>57</v>
      </c>
      <c r="M637" s="11">
        <v>105.55</v>
      </c>
      <c r="N637" s="11">
        <v>1.9637627221487211</v>
      </c>
      <c r="P637" s="11">
        <v>105.55</v>
      </c>
      <c r="Q637" s="11">
        <v>1.9637627221487211</v>
      </c>
      <c r="R637" s="11">
        <f t="array" ref="R637">INDEX(Reformat[Infant PT],MATCH(1,(Reformat[Zone]=B637)*(Reformat[Provider Type]=E637)*(Reformat[Provider Rating]=I637),0))</f>
        <v>24.48</v>
      </c>
      <c r="S637" s="11">
        <f t="shared" si="9"/>
        <v>122.4</v>
      </c>
    </row>
    <row r="638" spans="1:19" x14ac:dyDescent="0.25">
      <c r="A638" t="s">
        <v>51</v>
      </c>
      <c r="B638" t="s">
        <v>74</v>
      </c>
      <c r="D638" t="s">
        <v>67</v>
      </c>
      <c r="E638" t="s">
        <v>115</v>
      </c>
      <c r="F638" t="s">
        <v>59</v>
      </c>
      <c r="G638" t="s">
        <v>124</v>
      </c>
      <c r="H638" t="s">
        <v>63</v>
      </c>
      <c r="I638" t="s">
        <v>132</v>
      </c>
      <c r="J638" t="s">
        <v>56</v>
      </c>
      <c r="K638" t="s">
        <v>57</v>
      </c>
      <c r="M638" s="11">
        <v>114.85</v>
      </c>
      <c r="N638" s="11">
        <v>2.1367896602442502</v>
      </c>
      <c r="P638" s="11">
        <v>114.85</v>
      </c>
      <c r="Q638" s="11">
        <v>2.1367896602442502</v>
      </c>
      <c r="R638" s="11">
        <f t="array" ref="R638">INDEX(Reformat[Toddler FT],MATCH(1,(Reformat[Zone]=B638)*(Reformat[Provider Type]=E638)*(Reformat[Provider Rating]=I638),0))</f>
        <v>25.07</v>
      </c>
      <c r="S638" s="11">
        <f t="shared" si="9"/>
        <v>125.35</v>
      </c>
    </row>
    <row r="639" spans="1:19" x14ac:dyDescent="0.25">
      <c r="A639" t="s">
        <v>51</v>
      </c>
      <c r="B639" t="s">
        <v>74</v>
      </c>
      <c r="D639" t="s">
        <v>67</v>
      </c>
      <c r="E639" t="s">
        <v>115</v>
      </c>
      <c r="F639" t="s">
        <v>59</v>
      </c>
      <c r="G639" t="s">
        <v>125</v>
      </c>
      <c r="H639" t="s">
        <v>63</v>
      </c>
      <c r="I639" t="s">
        <v>132</v>
      </c>
      <c r="J639" t="s">
        <v>58</v>
      </c>
      <c r="K639" t="s">
        <v>57</v>
      </c>
      <c r="M639" s="11">
        <v>98.65</v>
      </c>
      <c r="N639" s="11">
        <v>1.8353878971101028</v>
      </c>
      <c r="P639" s="11">
        <v>98.65</v>
      </c>
      <c r="Q639" s="11">
        <v>1.8353878971101028</v>
      </c>
      <c r="R639" s="11">
        <f t="array" ref="R639">INDEX(Reformat[Toddler PT],MATCH(1,(Reformat[Zone]=B639)*(Reformat[Provider Type]=E639)*(Reformat[Provider Rating]=I639),0))</f>
        <v>21.96</v>
      </c>
      <c r="S639" s="11">
        <f t="shared" si="9"/>
        <v>109.80000000000001</v>
      </c>
    </row>
    <row r="640" spans="1:19" x14ac:dyDescent="0.25">
      <c r="A640" t="s">
        <v>51</v>
      </c>
      <c r="B640" t="s">
        <v>74</v>
      </c>
      <c r="D640" t="s">
        <v>67</v>
      </c>
      <c r="E640" t="s">
        <v>115</v>
      </c>
      <c r="F640" t="s">
        <v>60</v>
      </c>
      <c r="G640" t="s">
        <v>126</v>
      </c>
      <c r="H640" t="s">
        <v>63</v>
      </c>
      <c r="I640" t="s">
        <v>132</v>
      </c>
      <c r="J640" t="s">
        <v>56</v>
      </c>
      <c r="K640" t="s">
        <v>57</v>
      </c>
      <c r="M640" s="11">
        <v>106.89999999999999</v>
      </c>
      <c r="N640" s="11">
        <v>1.9888795357432332</v>
      </c>
      <c r="P640" s="11">
        <v>106.89999999999999</v>
      </c>
      <c r="Q640" s="11">
        <v>1.9888795357432332</v>
      </c>
      <c r="R640" s="11">
        <f t="array" ref="R640">INDEX(Reformat[Preschool FT],MATCH(1,(Reformat[Zone]=B640)*(Reformat[Provider Type]=E640)*(Reformat[Provider Rating]=I640),0))</f>
        <v>22.5</v>
      </c>
      <c r="S640" s="11">
        <f t="shared" si="9"/>
        <v>112.5</v>
      </c>
    </row>
    <row r="641" spans="1:19" x14ac:dyDescent="0.25">
      <c r="A641" t="s">
        <v>51</v>
      </c>
      <c r="B641" t="s">
        <v>74</v>
      </c>
      <c r="D641" t="s">
        <v>67</v>
      </c>
      <c r="E641" t="s">
        <v>115</v>
      </c>
      <c r="F641" t="s">
        <v>60</v>
      </c>
      <c r="G641" t="s">
        <v>127</v>
      </c>
      <c r="H641" t="s">
        <v>63</v>
      </c>
      <c r="I641" t="s">
        <v>132</v>
      </c>
      <c r="J641" t="s">
        <v>58</v>
      </c>
      <c r="K641" t="s">
        <v>57</v>
      </c>
      <c r="M641" s="11">
        <v>86.95</v>
      </c>
      <c r="N641" s="11">
        <v>1.6177088459576627</v>
      </c>
      <c r="P641" s="11">
        <v>86.95</v>
      </c>
      <c r="Q641" s="11">
        <v>1.6177088459576627</v>
      </c>
      <c r="R641" s="11">
        <f t="array" ref="R641">INDEX(Reformat[Preschool PT],MATCH(1,(Reformat[Zone]=B641)*(Reformat[Provider Type]=E641)*(Reformat[Provider Rating]=I641),0))</f>
        <v>18.54</v>
      </c>
      <c r="S641" s="11">
        <f t="shared" si="9"/>
        <v>92.699999999999989</v>
      </c>
    </row>
    <row r="642" spans="1:19" x14ac:dyDescent="0.25">
      <c r="A642" t="s">
        <v>51</v>
      </c>
      <c r="B642" t="s">
        <v>74</v>
      </c>
      <c r="D642" t="s">
        <v>67</v>
      </c>
      <c r="E642" t="s">
        <v>115</v>
      </c>
      <c r="F642" t="s">
        <v>61</v>
      </c>
      <c r="G642" t="s">
        <v>128</v>
      </c>
      <c r="H642" t="s">
        <v>63</v>
      </c>
      <c r="I642" t="s">
        <v>132</v>
      </c>
      <c r="J642" t="s">
        <v>56</v>
      </c>
      <c r="K642" t="s">
        <v>57</v>
      </c>
      <c r="M642" s="11">
        <v>94.75</v>
      </c>
      <c r="N642" s="11">
        <v>1.7628282133926227</v>
      </c>
      <c r="P642" s="11">
        <v>94.75</v>
      </c>
      <c r="Q642" s="11">
        <v>1.7628282133926227</v>
      </c>
      <c r="R642" s="11">
        <f t="array" ref="R642">INDEX(Reformat[School-age FT],MATCH(1,(Reformat[Zone]=B642)*(Reformat[Provider Type]=E642)*(Reformat[Provider Rating]=I642),0))</f>
        <v>19.98</v>
      </c>
      <c r="S642" s="11">
        <f t="shared" si="9"/>
        <v>99.9</v>
      </c>
    </row>
    <row r="643" spans="1:19" x14ac:dyDescent="0.25">
      <c r="A643" t="s">
        <v>51</v>
      </c>
      <c r="B643" t="s">
        <v>74</v>
      </c>
      <c r="D643" t="s">
        <v>67</v>
      </c>
      <c r="E643" t="s">
        <v>115</v>
      </c>
      <c r="F643" t="s">
        <v>61</v>
      </c>
      <c r="G643" t="s">
        <v>129</v>
      </c>
      <c r="H643" t="s">
        <v>63</v>
      </c>
      <c r="I643" t="s">
        <v>132</v>
      </c>
      <c r="J643" t="s">
        <v>58</v>
      </c>
      <c r="K643" t="s">
        <v>57</v>
      </c>
      <c r="M643" s="11">
        <v>76.75</v>
      </c>
      <c r="N643" s="11">
        <v>1.4279373654657919</v>
      </c>
      <c r="P643" s="11">
        <v>76.75</v>
      </c>
      <c r="Q643" s="11">
        <v>1.4279373654657919</v>
      </c>
      <c r="R643" s="11">
        <f t="array" ref="R643">INDEX(Reformat[School-age PT],MATCH(1,(Reformat[Zone]=B643)*(Reformat[Provider Type]=E643)*(Reformat[Provider Rating]=I643),0))</f>
        <v>16.920000000000002</v>
      </c>
      <c r="S643" s="11">
        <f t="shared" ref="S643:S706" si="10">R643*5</f>
        <v>84.600000000000009</v>
      </c>
    </row>
    <row r="644" spans="1:19" x14ac:dyDescent="0.25">
      <c r="A644" t="s">
        <v>51</v>
      </c>
      <c r="B644" t="s">
        <v>74</v>
      </c>
      <c r="D644" t="s">
        <v>67</v>
      </c>
      <c r="E644" t="s">
        <v>115</v>
      </c>
      <c r="F644" t="s">
        <v>54</v>
      </c>
      <c r="G644" t="s">
        <v>122</v>
      </c>
      <c r="H644" t="s">
        <v>64</v>
      </c>
      <c r="I644" t="s">
        <v>133</v>
      </c>
      <c r="J644" t="s">
        <v>56</v>
      </c>
      <c r="K644" t="s">
        <v>57</v>
      </c>
      <c r="M644" s="11">
        <v>133.9</v>
      </c>
      <c r="N644" s="11">
        <v>2.4912158076334796</v>
      </c>
      <c r="P644" s="11">
        <v>133.9</v>
      </c>
      <c r="Q644" s="11">
        <v>2.4912158076334796</v>
      </c>
      <c r="R644" s="11">
        <f t="array" ref="R644">INDEX(Reformat[Infant FT],MATCH(1,(Reformat[Zone]=B644)*(Reformat[Provider Type]=E644)*(Reformat[Provider Rating]=I644),0))</f>
        <v>30.4</v>
      </c>
      <c r="S644" s="11">
        <f t="shared" si="10"/>
        <v>152</v>
      </c>
    </row>
    <row r="645" spans="1:19" x14ac:dyDescent="0.25">
      <c r="A645" t="s">
        <v>51</v>
      </c>
      <c r="B645" t="s">
        <v>74</v>
      </c>
      <c r="D645" t="s">
        <v>67</v>
      </c>
      <c r="E645" t="s">
        <v>115</v>
      </c>
      <c r="F645" t="s">
        <v>54</v>
      </c>
      <c r="G645" t="s">
        <v>123</v>
      </c>
      <c r="H645" t="s">
        <v>64</v>
      </c>
      <c r="I645" t="s">
        <v>133</v>
      </c>
      <c r="J645" t="s">
        <v>58</v>
      </c>
      <c r="K645" t="s">
        <v>57</v>
      </c>
      <c r="M645" s="11">
        <v>117.25</v>
      </c>
      <c r="N645" s="11">
        <v>2.1814417733011608</v>
      </c>
      <c r="P645" s="11">
        <v>117.25</v>
      </c>
      <c r="Q645" s="11">
        <v>2.1814417733011608</v>
      </c>
      <c r="R645" s="11">
        <f t="array" ref="R645">INDEX(Reformat[Infant PT],MATCH(1,(Reformat[Zone]=B645)*(Reformat[Provider Type]=E645)*(Reformat[Provider Rating]=I645),0))</f>
        <v>27.2</v>
      </c>
      <c r="S645" s="11">
        <f t="shared" si="10"/>
        <v>136</v>
      </c>
    </row>
    <row r="646" spans="1:19" x14ac:dyDescent="0.25">
      <c r="A646" t="s">
        <v>51</v>
      </c>
      <c r="B646" t="s">
        <v>74</v>
      </c>
      <c r="D646" t="s">
        <v>67</v>
      </c>
      <c r="E646" t="s">
        <v>115</v>
      </c>
      <c r="F646" t="s">
        <v>59</v>
      </c>
      <c r="G646" t="s">
        <v>124</v>
      </c>
      <c r="H646" t="s">
        <v>64</v>
      </c>
      <c r="I646" t="s">
        <v>133</v>
      </c>
      <c r="J646" t="s">
        <v>56</v>
      </c>
      <c r="K646" t="s">
        <v>57</v>
      </c>
      <c r="M646" s="11">
        <v>127.6</v>
      </c>
      <c r="N646" s="11">
        <v>2.3740040108590885</v>
      </c>
      <c r="P646" s="11">
        <v>127.6</v>
      </c>
      <c r="Q646" s="11">
        <v>2.3740040108590885</v>
      </c>
      <c r="R646" s="11">
        <f t="array" ref="R646">INDEX(Reformat[Toddler FT],MATCH(1,(Reformat[Zone]=B646)*(Reformat[Provider Type]=E646)*(Reformat[Provider Rating]=I646),0))</f>
        <v>27.8</v>
      </c>
      <c r="S646" s="11">
        <f t="shared" si="10"/>
        <v>139</v>
      </c>
    </row>
    <row r="647" spans="1:19" x14ac:dyDescent="0.25">
      <c r="A647" t="s">
        <v>51</v>
      </c>
      <c r="B647" t="s">
        <v>74</v>
      </c>
      <c r="D647" t="s">
        <v>67</v>
      </c>
      <c r="E647" t="s">
        <v>115</v>
      </c>
      <c r="F647" t="s">
        <v>59</v>
      </c>
      <c r="G647" t="s">
        <v>125</v>
      </c>
      <c r="H647" t="s">
        <v>64</v>
      </c>
      <c r="I647" t="s">
        <v>133</v>
      </c>
      <c r="J647" t="s">
        <v>58</v>
      </c>
      <c r="K647" t="s">
        <v>57</v>
      </c>
      <c r="M647" s="11">
        <v>109.60000000000001</v>
      </c>
      <c r="N647" s="11">
        <v>2.0391131629322583</v>
      </c>
      <c r="P647" s="11">
        <v>109.60000000000001</v>
      </c>
      <c r="Q647" s="11">
        <v>2.0391131629322583</v>
      </c>
      <c r="R647" s="11">
        <f t="array" ref="R647">INDEX(Reformat[Toddler PT],MATCH(1,(Reformat[Zone]=B647)*(Reformat[Provider Type]=E647)*(Reformat[Provider Rating]=I647),0))</f>
        <v>24.4</v>
      </c>
      <c r="S647" s="11">
        <f t="shared" si="10"/>
        <v>122</v>
      </c>
    </row>
    <row r="648" spans="1:19" x14ac:dyDescent="0.25">
      <c r="A648" t="s">
        <v>51</v>
      </c>
      <c r="B648" t="s">
        <v>74</v>
      </c>
      <c r="D648" t="s">
        <v>67</v>
      </c>
      <c r="E648" t="s">
        <v>115</v>
      </c>
      <c r="F648" t="s">
        <v>60</v>
      </c>
      <c r="G648" t="s">
        <v>126</v>
      </c>
      <c r="H648" t="s">
        <v>64</v>
      </c>
      <c r="I648" t="s">
        <v>133</v>
      </c>
      <c r="J648" t="s">
        <v>56</v>
      </c>
      <c r="K648" t="s">
        <v>57</v>
      </c>
      <c r="M648" s="11">
        <v>118.75</v>
      </c>
      <c r="N648" s="11">
        <v>2.2093493439617302</v>
      </c>
      <c r="P648" s="11">
        <v>118.75</v>
      </c>
      <c r="Q648" s="11">
        <v>2.2093493439617302</v>
      </c>
      <c r="R648" s="11">
        <f t="array" ref="R648">INDEX(Reformat[Preschool FT],MATCH(1,(Reformat[Zone]=B648)*(Reformat[Provider Type]=E648)*(Reformat[Provider Rating]=I648),0))</f>
        <v>24.8</v>
      </c>
      <c r="S648" s="11">
        <f t="shared" si="10"/>
        <v>124</v>
      </c>
    </row>
    <row r="649" spans="1:19" x14ac:dyDescent="0.25">
      <c r="A649" t="s">
        <v>51</v>
      </c>
      <c r="B649" t="s">
        <v>74</v>
      </c>
      <c r="D649" t="s">
        <v>67</v>
      </c>
      <c r="E649" t="s">
        <v>115</v>
      </c>
      <c r="F649" t="s">
        <v>60</v>
      </c>
      <c r="G649" t="s">
        <v>127</v>
      </c>
      <c r="H649" t="s">
        <v>64</v>
      </c>
      <c r="I649" t="s">
        <v>133</v>
      </c>
      <c r="J649" t="s">
        <v>58</v>
      </c>
      <c r="K649" t="s">
        <v>57</v>
      </c>
      <c r="M649" s="11">
        <v>96.6</v>
      </c>
      <c r="N649" s="11">
        <v>1.797247550540658</v>
      </c>
      <c r="P649" s="11">
        <v>96.6</v>
      </c>
      <c r="Q649" s="11">
        <v>1.797247550540658</v>
      </c>
      <c r="R649" s="11">
        <f t="array" ref="R649">INDEX(Reformat[Preschool PT],MATCH(1,(Reformat[Zone]=B649)*(Reformat[Provider Type]=E649)*(Reformat[Provider Rating]=I649),0))</f>
        <v>20.6</v>
      </c>
      <c r="S649" s="11">
        <f t="shared" si="10"/>
        <v>103</v>
      </c>
    </row>
    <row r="650" spans="1:19" x14ac:dyDescent="0.25">
      <c r="A650" t="s">
        <v>51</v>
      </c>
      <c r="B650" t="s">
        <v>74</v>
      </c>
      <c r="D650" t="s">
        <v>67</v>
      </c>
      <c r="E650" t="s">
        <v>115</v>
      </c>
      <c r="F650" t="s">
        <v>61</v>
      </c>
      <c r="G650" t="s">
        <v>128</v>
      </c>
      <c r="H650" t="s">
        <v>64</v>
      </c>
      <c r="I650" t="s">
        <v>133</v>
      </c>
      <c r="J650" t="s">
        <v>56</v>
      </c>
      <c r="K650" t="s">
        <v>57</v>
      </c>
      <c r="M650" s="11">
        <v>105.25</v>
      </c>
      <c r="N650" s="11">
        <v>1.9581812080166072</v>
      </c>
      <c r="P650" s="11">
        <v>105.25</v>
      </c>
      <c r="Q650" s="11">
        <v>1.9581812080166072</v>
      </c>
      <c r="R650" s="11">
        <f t="array" ref="R650">INDEX(Reformat[School-age FT],MATCH(1,(Reformat[Zone]=B650)*(Reformat[Provider Type]=E650)*(Reformat[Provider Rating]=I650),0))</f>
        <v>22.2</v>
      </c>
      <c r="S650" s="11">
        <f t="shared" si="10"/>
        <v>111</v>
      </c>
    </row>
    <row r="651" spans="1:19" x14ac:dyDescent="0.25">
      <c r="A651" t="s">
        <v>51</v>
      </c>
      <c r="B651" t="s">
        <v>74</v>
      </c>
      <c r="D651" t="s">
        <v>67</v>
      </c>
      <c r="E651" t="s">
        <v>115</v>
      </c>
      <c r="F651" t="s">
        <v>61</v>
      </c>
      <c r="G651" t="s">
        <v>129</v>
      </c>
      <c r="H651" t="s">
        <v>64</v>
      </c>
      <c r="I651" t="s">
        <v>133</v>
      </c>
      <c r="J651" t="s">
        <v>58</v>
      </c>
      <c r="K651" t="s">
        <v>57</v>
      </c>
      <c r="M651" s="11">
        <v>85.25</v>
      </c>
      <c r="N651" s="11">
        <v>1.5860802658756843</v>
      </c>
      <c r="P651" s="11">
        <v>85.25</v>
      </c>
      <c r="Q651" s="11">
        <v>1.5860802658756843</v>
      </c>
      <c r="R651" s="11">
        <f t="array" ref="R651">INDEX(Reformat[School-age PT],MATCH(1,(Reformat[Zone]=B651)*(Reformat[Provider Type]=E651)*(Reformat[Provider Rating]=I651),0))</f>
        <v>18.8</v>
      </c>
      <c r="S651" s="11">
        <f t="shared" si="10"/>
        <v>94</v>
      </c>
    </row>
    <row r="652" spans="1:19" x14ac:dyDescent="0.25">
      <c r="A652" t="s">
        <v>51</v>
      </c>
      <c r="B652" t="s">
        <v>74</v>
      </c>
      <c r="D652" t="s">
        <v>67</v>
      </c>
      <c r="E652" t="s">
        <v>115</v>
      </c>
      <c r="F652" t="s">
        <v>60</v>
      </c>
      <c r="G652" t="s">
        <v>126</v>
      </c>
      <c r="H652" t="s">
        <v>65</v>
      </c>
      <c r="I652" t="s">
        <v>134</v>
      </c>
      <c r="J652" t="s">
        <v>56</v>
      </c>
      <c r="K652" t="s">
        <v>57</v>
      </c>
      <c r="M652" s="11">
        <v>89.85</v>
      </c>
      <c r="N652" s="11">
        <v>1.6716634825680965</v>
      </c>
      <c r="P652" s="11">
        <v>89.85</v>
      </c>
      <c r="Q652" s="11">
        <v>1.6716634825680965</v>
      </c>
      <c r="R652" s="11">
        <f t="array" ref="R652">INDEX(Reformat[Preschool FT],MATCH(1,(Reformat[Zone]=B652)*(Reformat[Provider Type]=E652)*(Reformat[Provider Rating]=I652),0))</f>
        <v>22.05</v>
      </c>
      <c r="S652" s="11">
        <f t="shared" si="10"/>
        <v>110.25</v>
      </c>
    </row>
    <row r="653" spans="1:19" x14ac:dyDescent="0.25">
      <c r="A653" t="s">
        <v>51</v>
      </c>
      <c r="B653" t="s">
        <v>74</v>
      </c>
      <c r="D653" t="s">
        <v>67</v>
      </c>
      <c r="E653" t="s">
        <v>115</v>
      </c>
      <c r="F653" t="s">
        <v>60</v>
      </c>
      <c r="G653" t="s">
        <v>127</v>
      </c>
      <c r="H653" t="s">
        <v>65</v>
      </c>
      <c r="I653" t="s">
        <v>134</v>
      </c>
      <c r="J653" t="s">
        <v>58</v>
      </c>
      <c r="K653" t="s">
        <v>57</v>
      </c>
      <c r="M653" s="11">
        <v>72.300000000000011</v>
      </c>
      <c r="N653" s="11">
        <v>1.3451449058394369</v>
      </c>
      <c r="P653" s="11">
        <v>72.300000000000011</v>
      </c>
      <c r="Q653" s="11">
        <v>1.3451449058394369</v>
      </c>
      <c r="R653" s="11">
        <f t="array" ref="R653">INDEX(Reformat[Preschool PT],MATCH(1,(Reformat[Zone]=B653)*(Reformat[Provider Type]=E653)*(Reformat[Provider Rating]=I653),0))</f>
        <v>17.850000000000001</v>
      </c>
      <c r="S653" s="11">
        <f t="shared" si="10"/>
        <v>89.25</v>
      </c>
    </row>
    <row r="654" spans="1:19" x14ac:dyDescent="0.25">
      <c r="A654" t="s">
        <v>51</v>
      </c>
      <c r="B654" t="s">
        <v>74</v>
      </c>
      <c r="D654" t="s">
        <v>68</v>
      </c>
      <c r="E654" t="s">
        <v>68</v>
      </c>
      <c r="F654" t="s">
        <v>54</v>
      </c>
      <c r="G654" t="s">
        <v>122</v>
      </c>
      <c r="H654" t="s">
        <v>69</v>
      </c>
      <c r="I654" t="s">
        <v>69</v>
      </c>
      <c r="J654" t="s">
        <v>56</v>
      </c>
      <c r="K654" t="s">
        <v>57</v>
      </c>
      <c r="M654" s="11">
        <v>57.35</v>
      </c>
      <c r="N654" s="11">
        <v>1.0669994515890966</v>
      </c>
      <c r="P654" s="11">
        <v>57.35</v>
      </c>
      <c r="Q654" s="11">
        <v>1.0669994515890966</v>
      </c>
      <c r="R654" s="11">
        <f t="array" ref="R654">INDEX(Reformat[Infant FT],MATCH(1,(Reformat[Zone]=B654)*(Reformat[Provider Type]=E654)*(Reformat[Provider Rating]=I654),0))</f>
        <v>11.47</v>
      </c>
      <c r="S654" s="11">
        <f t="shared" si="10"/>
        <v>57.35</v>
      </c>
    </row>
    <row r="655" spans="1:19" x14ac:dyDescent="0.25">
      <c r="A655" t="s">
        <v>51</v>
      </c>
      <c r="B655" t="s">
        <v>74</v>
      </c>
      <c r="D655" t="s">
        <v>68</v>
      </c>
      <c r="E655" t="s">
        <v>68</v>
      </c>
      <c r="F655" t="s">
        <v>54</v>
      </c>
      <c r="G655" t="s">
        <v>123</v>
      </c>
      <c r="H655" t="s">
        <v>69</v>
      </c>
      <c r="I655" t="s">
        <v>69</v>
      </c>
      <c r="J655" t="s">
        <v>58</v>
      </c>
      <c r="K655" t="s">
        <v>57</v>
      </c>
      <c r="M655" s="11">
        <v>50.75</v>
      </c>
      <c r="N655" s="11">
        <v>0.94420614068259212</v>
      </c>
      <c r="P655" s="11">
        <v>50.75</v>
      </c>
      <c r="Q655" s="11">
        <v>0.94420614068259212</v>
      </c>
      <c r="R655" s="11">
        <f t="array" ref="R655">INDEX(Reformat[Infant PT],MATCH(1,(Reformat[Zone]=B655)*(Reformat[Provider Type]=E655)*(Reformat[Provider Rating]=I655),0))</f>
        <v>10.15</v>
      </c>
      <c r="S655" s="11">
        <f t="shared" si="10"/>
        <v>50.75</v>
      </c>
    </row>
    <row r="656" spans="1:19" x14ac:dyDescent="0.25">
      <c r="A656" t="s">
        <v>51</v>
      </c>
      <c r="B656" t="s">
        <v>74</v>
      </c>
      <c r="D656" t="s">
        <v>68</v>
      </c>
      <c r="E656" t="s">
        <v>68</v>
      </c>
      <c r="F656" t="s">
        <v>59</v>
      </c>
      <c r="G656" t="s">
        <v>124</v>
      </c>
      <c r="H656" t="s">
        <v>69</v>
      </c>
      <c r="I656" t="s">
        <v>69</v>
      </c>
      <c r="J656" t="s">
        <v>56</v>
      </c>
      <c r="K656" t="s">
        <v>57</v>
      </c>
      <c r="M656" s="11">
        <v>57.35</v>
      </c>
      <c r="N656" s="11">
        <v>1.0669994515890966</v>
      </c>
      <c r="P656" s="11">
        <v>57.35</v>
      </c>
      <c r="Q656" s="11">
        <v>1.0669994515890966</v>
      </c>
      <c r="R656" s="11">
        <f t="array" ref="R656">INDEX(Reformat[Toddler FT],MATCH(1,(Reformat[Zone]=B656)*(Reformat[Provider Type]=E656)*(Reformat[Provider Rating]=I656),0))</f>
        <v>11.47</v>
      </c>
      <c r="S656" s="11">
        <f t="shared" si="10"/>
        <v>57.35</v>
      </c>
    </row>
    <row r="657" spans="1:19" x14ac:dyDescent="0.25">
      <c r="A657" t="s">
        <v>51</v>
      </c>
      <c r="B657" t="s">
        <v>74</v>
      </c>
      <c r="D657" t="s">
        <v>68</v>
      </c>
      <c r="E657" t="s">
        <v>68</v>
      </c>
      <c r="F657" t="s">
        <v>59</v>
      </c>
      <c r="G657" t="s">
        <v>125</v>
      </c>
      <c r="H657" t="s">
        <v>69</v>
      </c>
      <c r="I657" t="s">
        <v>69</v>
      </c>
      <c r="J657" t="s">
        <v>58</v>
      </c>
      <c r="K657" t="s">
        <v>57</v>
      </c>
      <c r="M657" s="11">
        <v>46.849999999999994</v>
      </c>
      <c r="N657" s="11">
        <v>0.871646456965112</v>
      </c>
      <c r="P657" s="11">
        <v>46.849999999999994</v>
      </c>
      <c r="Q657" s="11">
        <v>0.871646456965112</v>
      </c>
      <c r="R657" s="11">
        <f t="array" ref="R657">INDEX(Reformat[Toddler PT],MATCH(1,(Reformat[Zone]=B657)*(Reformat[Provider Type]=E657)*(Reformat[Provider Rating]=I657),0))</f>
        <v>9.3699999999999992</v>
      </c>
      <c r="S657" s="11">
        <f t="shared" si="10"/>
        <v>46.849999999999994</v>
      </c>
    </row>
    <row r="658" spans="1:19" x14ac:dyDescent="0.25">
      <c r="A658" t="s">
        <v>51</v>
      </c>
      <c r="B658" t="s">
        <v>74</v>
      </c>
      <c r="D658" t="s">
        <v>68</v>
      </c>
      <c r="E658" t="s">
        <v>68</v>
      </c>
      <c r="F658" t="s">
        <v>60</v>
      </c>
      <c r="G658" t="s">
        <v>126</v>
      </c>
      <c r="H658" t="s">
        <v>69</v>
      </c>
      <c r="I658" t="s">
        <v>69</v>
      </c>
      <c r="J658" t="s">
        <v>56</v>
      </c>
      <c r="K658" t="s">
        <v>57</v>
      </c>
      <c r="M658" s="11">
        <v>57.35</v>
      </c>
      <c r="N658" s="11">
        <v>1.0669994515890966</v>
      </c>
      <c r="P658" s="11">
        <v>57.35</v>
      </c>
      <c r="Q658" s="11">
        <v>1.0669994515890966</v>
      </c>
      <c r="R658" s="11">
        <f t="array" ref="R658">INDEX(Reformat[Preschool FT],MATCH(1,(Reformat[Zone]=B658)*(Reformat[Provider Type]=E658)*(Reformat[Provider Rating]=I658),0))</f>
        <v>11.47</v>
      </c>
      <c r="S658" s="11">
        <f t="shared" si="10"/>
        <v>57.35</v>
      </c>
    </row>
    <row r="659" spans="1:19" x14ac:dyDescent="0.25">
      <c r="A659" t="s">
        <v>51</v>
      </c>
      <c r="B659" t="s">
        <v>74</v>
      </c>
      <c r="D659" t="s">
        <v>68</v>
      </c>
      <c r="E659" t="s">
        <v>68</v>
      </c>
      <c r="F659" t="s">
        <v>60</v>
      </c>
      <c r="G659" t="s">
        <v>127</v>
      </c>
      <c r="H659" t="s">
        <v>69</v>
      </c>
      <c r="I659" t="s">
        <v>69</v>
      </c>
      <c r="J659" t="s">
        <v>58</v>
      </c>
      <c r="K659" t="s">
        <v>57</v>
      </c>
      <c r="M659" s="11">
        <v>43.5</v>
      </c>
      <c r="N659" s="11">
        <v>0.8093195491565075</v>
      </c>
      <c r="P659" s="11">
        <v>43.5</v>
      </c>
      <c r="Q659" s="11">
        <v>0.8093195491565075</v>
      </c>
      <c r="R659" s="11">
        <f t="array" ref="R659">INDEX(Reformat[Preschool PT],MATCH(1,(Reformat[Zone]=B659)*(Reformat[Provider Type]=E659)*(Reformat[Provider Rating]=I659),0))</f>
        <v>8.6999999999999993</v>
      </c>
      <c r="S659" s="11">
        <f t="shared" si="10"/>
        <v>43.5</v>
      </c>
    </row>
    <row r="660" spans="1:19" x14ac:dyDescent="0.25">
      <c r="A660" t="s">
        <v>51</v>
      </c>
      <c r="B660" t="s">
        <v>74</v>
      </c>
      <c r="D660" t="s">
        <v>68</v>
      </c>
      <c r="E660" t="s">
        <v>68</v>
      </c>
      <c r="F660" t="s">
        <v>61</v>
      </c>
      <c r="G660" t="s">
        <v>128</v>
      </c>
      <c r="H660" t="s">
        <v>69</v>
      </c>
      <c r="I660" t="s">
        <v>69</v>
      </c>
      <c r="J660" t="s">
        <v>56</v>
      </c>
      <c r="K660" t="s">
        <v>57</v>
      </c>
      <c r="M660" s="11">
        <v>57.35</v>
      </c>
      <c r="N660" s="11">
        <v>1.0669994515890966</v>
      </c>
      <c r="P660" s="11">
        <v>57.35</v>
      </c>
      <c r="Q660" s="11">
        <v>1.0669994515890966</v>
      </c>
      <c r="R660" s="11">
        <f t="array" ref="R660">INDEX(Reformat[School-age FT],MATCH(1,(Reformat[Zone]=B660)*(Reformat[Provider Type]=E660)*(Reformat[Provider Rating]=I660),0))</f>
        <v>11.47</v>
      </c>
      <c r="S660" s="11">
        <f t="shared" si="10"/>
        <v>57.35</v>
      </c>
    </row>
    <row r="661" spans="1:19" x14ac:dyDescent="0.25">
      <c r="A661" t="s">
        <v>51</v>
      </c>
      <c r="B661" t="s">
        <v>74</v>
      </c>
      <c r="D661" t="s">
        <v>68</v>
      </c>
      <c r="E661" t="s">
        <v>68</v>
      </c>
      <c r="F661" t="s">
        <v>61</v>
      </c>
      <c r="G661" t="s">
        <v>129</v>
      </c>
      <c r="H661" t="s">
        <v>69</v>
      </c>
      <c r="I661" t="s">
        <v>69</v>
      </c>
      <c r="J661" t="s">
        <v>58</v>
      </c>
      <c r="K661" t="s">
        <v>57</v>
      </c>
      <c r="M661" s="11">
        <v>32.799999999999997</v>
      </c>
      <c r="N661" s="11">
        <v>0.61024554511111362</v>
      </c>
      <c r="P661" s="11">
        <v>32.799999999999997</v>
      </c>
      <c r="Q661" s="11">
        <v>0.61024554511111362</v>
      </c>
      <c r="R661" s="11">
        <f t="array" ref="R661">INDEX(Reformat[School-age PT],MATCH(1,(Reformat[Zone]=B661)*(Reformat[Provider Type]=E661)*(Reformat[Provider Rating]=I661),0))</f>
        <v>6.56</v>
      </c>
      <c r="S661" s="11">
        <f t="shared" si="10"/>
        <v>32.799999999999997</v>
      </c>
    </row>
    <row r="662" spans="1:19" x14ac:dyDescent="0.25">
      <c r="A662" t="s">
        <v>51</v>
      </c>
      <c r="B662" t="s">
        <v>75</v>
      </c>
      <c r="D662" t="s">
        <v>53</v>
      </c>
      <c r="E662" t="s">
        <v>113</v>
      </c>
      <c r="F662" t="s">
        <v>54</v>
      </c>
      <c r="G662" t="s">
        <v>122</v>
      </c>
      <c r="H662" t="s">
        <v>55</v>
      </c>
      <c r="I662" t="s">
        <v>130</v>
      </c>
      <c r="J662" t="s">
        <v>56</v>
      </c>
      <c r="K662" t="s">
        <v>57</v>
      </c>
      <c r="M662" s="11">
        <v>134.30000000000001</v>
      </c>
      <c r="N662" s="11">
        <v>2.8055085077939621</v>
      </c>
      <c r="P662" s="11">
        <v>134.30000000000001</v>
      </c>
      <c r="Q662" s="11">
        <v>2.8055085077939621</v>
      </c>
      <c r="R662" s="11">
        <f t="array" ref="R662">INDEX(Reformat[Infant FT],MATCH(1,(Reformat[Zone]=B662)*(Reformat[Provider Type]=E662)*(Reformat[Provider Rating]=I662),0))</f>
        <v>35.799999999999997</v>
      </c>
      <c r="S662" s="11">
        <f t="shared" si="10"/>
        <v>179</v>
      </c>
    </row>
    <row r="663" spans="1:19" x14ac:dyDescent="0.25">
      <c r="A663" t="s">
        <v>51</v>
      </c>
      <c r="B663" t="s">
        <v>75</v>
      </c>
      <c r="D663" t="s">
        <v>53</v>
      </c>
      <c r="E663" t="s">
        <v>113</v>
      </c>
      <c r="F663" t="s">
        <v>54</v>
      </c>
      <c r="G663" t="s">
        <v>123</v>
      </c>
      <c r="H663" t="s">
        <v>55</v>
      </c>
      <c r="I663" t="s">
        <v>130</v>
      </c>
      <c r="J663" t="s">
        <v>58</v>
      </c>
      <c r="K663" t="s">
        <v>57</v>
      </c>
      <c r="M663" s="11">
        <v>116.1</v>
      </c>
      <c r="N663" s="11">
        <v>2.4253130138114591</v>
      </c>
      <c r="P663" s="11">
        <v>116.1</v>
      </c>
      <c r="Q663" s="11">
        <v>2.4253130138114591</v>
      </c>
      <c r="R663" s="11">
        <f t="array" ref="R663">INDEX(Reformat[Infant PT],MATCH(1,(Reformat[Zone]=B663)*(Reformat[Provider Type]=E663)*(Reformat[Provider Rating]=I663),0))</f>
        <v>32</v>
      </c>
      <c r="S663" s="11">
        <f t="shared" si="10"/>
        <v>160</v>
      </c>
    </row>
    <row r="664" spans="1:19" x14ac:dyDescent="0.25">
      <c r="A664" t="s">
        <v>51</v>
      </c>
      <c r="B664" t="s">
        <v>75</v>
      </c>
      <c r="D664" t="s">
        <v>53</v>
      </c>
      <c r="E664" t="s">
        <v>113</v>
      </c>
      <c r="F664" t="s">
        <v>59</v>
      </c>
      <c r="G664" t="s">
        <v>124</v>
      </c>
      <c r="H664" t="s">
        <v>55</v>
      </c>
      <c r="I664" t="s">
        <v>130</v>
      </c>
      <c r="J664" t="s">
        <v>56</v>
      </c>
      <c r="K664" t="s">
        <v>57</v>
      </c>
      <c r="M664" s="11">
        <v>122</v>
      </c>
      <c r="N664" s="11">
        <v>2.5485632014211714</v>
      </c>
      <c r="P664" s="11">
        <v>122</v>
      </c>
      <c r="Q664" s="11">
        <v>2.5485632014211714</v>
      </c>
      <c r="R664" s="11">
        <f t="array" ref="R664">INDEX(Reformat[Toddler FT],MATCH(1,(Reformat[Zone]=B664)*(Reformat[Provider Type]=E664)*(Reformat[Provider Rating]=I664),0))</f>
        <v>32.200000000000003</v>
      </c>
      <c r="S664" s="11">
        <f t="shared" si="10"/>
        <v>161</v>
      </c>
    </row>
    <row r="665" spans="1:19" x14ac:dyDescent="0.25">
      <c r="A665" t="s">
        <v>51</v>
      </c>
      <c r="B665" t="s">
        <v>75</v>
      </c>
      <c r="D665" t="s">
        <v>53</v>
      </c>
      <c r="E665" t="s">
        <v>113</v>
      </c>
      <c r="F665" t="s">
        <v>59</v>
      </c>
      <c r="G665" t="s">
        <v>125</v>
      </c>
      <c r="H665" t="s">
        <v>55</v>
      </c>
      <c r="I665" t="s">
        <v>130</v>
      </c>
      <c r="J665" t="s">
        <v>58</v>
      </c>
      <c r="K665" t="s">
        <v>57</v>
      </c>
      <c r="M665" s="11">
        <v>104.80000000000001</v>
      </c>
      <c r="N665" s="11">
        <v>2.1892575697454002</v>
      </c>
      <c r="P665" s="11">
        <v>104.80000000000001</v>
      </c>
      <c r="Q665" s="11">
        <v>2.1892575697454002</v>
      </c>
      <c r="R665" s="11">
        <f t="array" ref="R665">INDEX(Reformat[Toddler PT],MATCH(1,(Reformat[Zone]=B665)*(Reformat[Provider Type]=E665)*(Reformat[Provider Rating]=I665),0))</f>
        <v>28.6</v>
      </c>
      <c r="S665" s="11">
        <f t="shared" si="10"/>
        <v>143</v>
      </c>
    </row>
    <row r="666" spans="1:19" x14ac:dyDescent="0.25">
      <c r="A666" t="s">
        <v>51</v>
      </c>
      <c r="B666" t="s">
        <v>75</v>
      </c>
      <c r="D666" t="s">
        <v>53</v>
      </c>
      <c r="E666" t="s">
        <v>113</v>
      </c>
      <c r="F666" t="s">
        <v>60</v>
      </c>
      <c r="G666" t="s">
        <v>126</v>
      </c>
      <c r="H666" t="s">
        <v>55</v>
      </c>
      <c r="I666" t="s">
        <v>130</v>
      </c>
      <c r="J666" t="s">
        <v>56</v>
      </c>
      <c r="K666" t="s">
        <v>57</v>
      </c>
      <c r="M666" s="11">
        <v>111.89999999999999</v>
      </c>
      <c r="N666" s="11">
        <v>2.3375755921231889</v>
      </c>
      <c r="P666" s="11">
        <v>111.89999999999999</v>
      </c>
      <c r="Q666" s="11">
        <v>2.3375755921231889</v>
      </c>
      <c r="R666" s="11">
        <f t="array" ref="R666">INDEX(Reformat[Preschool FT],MATCH(1,(Reformat[Zone]=B666)*(Reformat[Provider Type]=E666)*(Reformat[Provider Rating]=I666),0))</f>
        <v>29.2</v>
      </c>
      <c r="S666" s="11">
        <f t="shared" si="10"/>
        <v>146</v>
      </c>
    </row>
    <row r="667" spans="1:19" x14ac:dyDescent="0.25">
      <c r="A667" t="s">
        <v>51</v>
      </c>
      <c r="B667" t="s">
        <v>75</v>
      </c>
      <c r="D667" t="s">
        <v>53</v>
      </c>
      <c r="E667" t="s">
        <v>113</v>
      </c>
      <c r="F667" t="s">
        <v>60</v>
      </c>
      <c r="G667" t="s">
        <v>127</v>
      </c>
      <c r="H667" t="s">
        <v>55</v>
      </c>
      <c r="I667" t="s">
        <v>130</v>
      </c>
      <c r="J667" t="s">
        <v>58</v>
      </c>
      <c r="K667" t="s">
        <v>57</v>
      </c>
      <c r="M667" s="11">
        <v>80.95</v>
      </c>
      <c r="N667" s="11">
        <v>1.6910343537298675</v>
      </c>
      <c r="P667" s="11">
        <v>80.95</v>
      </c>
      <c r="Q667" s="11">
        <v>1.6910343537298675</v>
      </c>
      <c r="R667" s="11">
        <f t="array" ref="R667">INDEX(Reformat[Preschool PT],MATCH(1,(Reformat[Zone]=B667)*(Reformat[Provider Type]=E667)*(Reformat[Provider Rating]=I667),0))</f>
        <v>22.6</v>
      </c>
      <c r="S667" s="11">
        <f t="shared" si="10"/>
        <v>113</v>
      </c>
    </row>
    <row r="668" spans="1:19" x14ac:dyDescent="0.25">
      <c r="A668" t="s">
        <v>51</v>
      </c>
      <c r="B668" t="s">
        <v>75</v>
      </c>
      <c r="D668" t="s">
        <v>53</v>
      </c>
      <c r="E668" t="s">
        <v>113</v>
      </c>
      <c r="F668" t="s">
        <v>61</v>
      </c>
      <c r="G668" t="s">
        <v>128</v>
      </c>
      <c r="H668" t="s">
        <v>55</v>
      </c>
      <c r="I668" t="s">
        <v>130</v>
      </c>
      <c r="J668" t="s">
        <v>56</v>
      </c>
      <c r="K668" t="s">
        <v>57</v>
      </c>
      <c r="M668" s="11">
        <v>104.75</v>
      </c>
      <c r="N668" s="11">
        <v>2.1882130766300634</v>
      </c>
      <c r="P668" s="11">
        <v>104.75</v>
      </c>
      <c r="Q668" s="11">
        <v>2.1882130766300634</v>
      </c>
      <c r="R668" s="11">
        <f t="array" ref="R668">INDEX(Reformat[School-age FT],MATCH(1,(Reformat[Zone]=B668)*(Reformat[Provider Type]=E668)*(Reformat[Provider Rating]=I668),0))</f>
        <v>27.6</v>
      </c>
      <c r="S668" s="11">
        <f t="shared" si="10"/>
        <v>138</v>
      </c>
    </row>
    <row r="669" spans="1:19" x14ac:dyDescent="0.25">
      <c r="A669" t="s">
        <v>51</v>
      </c>
      <c r="B669" t="s">
        <v>75</v>
      </c>
      <c r="D669" t="s">
        <v>53</v>
      </c>
      <c r="E669" t="s">
        <v>113</v>
      </c>
      <c r="F669" t="s">
        <v>61</v>
      </c>
      <c r="G669" t="s">
        <v>129</v>
      </c>
      <c r="H669" t="s">
        <v>55</v>
      </c>
      <c r="I669" t="s">
        <v>130</v>
      </c>
      <c r="J669" t="s">
        <v>58</v>
      </c>
      <c r="K669" t="s">
        <v>57</v>
      </c>
      <c r="M669" s="11">
        <v>78.2</v>
      </c>
      <c r="N669" s="11">
        <v>1.6335872323863576</v>
      </c>
      <c r="P669" s="11">
        <v>78.2</v>
      </c>
      <c r="Q669" s="11">
        <v>1.6335872323863576</v>
      </c>
      <c r="R669" s="11">
        <f t="array" ref="R669">INDEX(Reformat[School-age PT],MATCH(1,(Reformat[Zone]=B669)*(Reformat[Provider Type]=E669)*(Reformat[Provider Rating]=I669),0))</f>
        <v>20.6</v>
      </c>
      <c r="S669" s="11">
        <f t="shared" si="10"/>
        <v>103</v>
      </c>
    </row>
    <row r="670" spans="1:19" x14ac:dyDescent="0.25">
      <c r="A670" t="s">
        <v>51</v>
      </c>
      <c r="B670" t="s">
        <v>75</v>
      </c>
      <c r="D670" t="s">
        <v>53</v>
      </c>
      <c r="E670" t="s">
        <v>113</v>
      </c>
      <c r="F670" t="s">
        <v>54</v>
      </c>
      <c r="G670" t="s">
        <v>122</v>
      </c>
      <c r="H670" t="s">
        <v>62</v>
      </c>
      <c r="I670" t="s">
        <v>131</v>
      </c>
      <c r="J670" t="s">
        <v>56</v>
      </c>
      <c r="K670" t="s">
        <v>57</v>
      </c>
      <c r="M670" s="11">
        <v>147.94999999999999</v>
      </c>
      <c r="N670" s="11">
        <v>3.0906551282808383</v>
      </c>
      <c r="P670" s="11">
        <v>147.94999999999999</v>
      </c>
      <c r="Q670" s="11">
        <v>3.0906551282808383</v>
      </c>
      <c r="R670" s="11">
        <f t="array" ref="R670">INDEX(Reformat[Infant FT],MATCH(1,(Reformat[Zone]=B670)*(Reformat[Provider Type]=E670)*(Reformat[Provider Rating]=I670),0))</f>
        <v>37.590000000000003</v>
      </c>
      <c r="S670" s="11">
        <f t="shared" si="10"/>
        <v>187.95000000000002</v>
      </c>
    </row>
    <row r="671" spans="1:19" x14ac:dyDescent="0.25">
      <c r="A671" t="s">
        <v>51</v>
      </c>
      <c r="B671" t="s">
        <v>75</v>
      </c>
      <c r="D671" t="s">
        <v>53</v>
      </c>
      <c r="E671" t="s">
        <v>113</v>
      </c>
      <c r="F671" t="s">
        <v>54</v>
      </c>
      <c r="G671" t="s">
        <v>123</v>
      </c>
      <c r="H671" t="s">
        <v>62</v>
      </c>
      <c r="I671" t="s">
        <v>131</v>
      </c>
      <c r="J671" t="s">
        <v>58</v>
      </c>
      <c r="K671" t="s">
        <v>57</v>
      </c>
      <c r="M671" s="11">
        <v>130.65</v>
      </c>
      <c r="N671" s="11">
        <v>2.7292605103743939</v>
      </c>
      <c r="P671" s="11">
        <v>130.65</v>
      </c>
      <c r="Q671" s="11">
        <v>2.7292605103743939</v>
      </c>
      <c r="R671" s="11">
        <f t="array" ref="R671">INDEX(Reformat[Infant PT],MATCH(1,(Reformat[Zone]=B671)*(Reformat[Provider Type]=E671)*(Reformat[Provider Rating]=I671),0))</f>
        <v>33.6</v>
      </c>
      <c r="S671" s="11">
        <f t="shared" si="10"/>
        <v>168</v>
      </c>
    </row>
    <row r="672" spans="1:19" x14ac:dyDescent="0.25">
      <c r="A672" t="s">
        <v>51</v>
      </c>
      <c r="B672" t="s">
        <v>75</v>
      </c>
      <c r="D672" t="s">
        <v>53</v>
      </c>
      <c r="E672" t="s">
        <v>113</v>
      </c>
      <c r="F672" t="s">
        <v>59</v>
      </c>
      <c r="G672" t="s">
        <v>124</v>
      </c>
      <c r="H672" t="s">
        <v>62</v>
      </c>
      <c r="I672" t="s">
        <v>131</v>
      </c>
      <c r="J672" t="s">
        <v>56</v>
      </c>
      <c r="K672" t="s">
        <v>57</v>
      </c>
      <c r="M672" s="11">
        <v>136.30000000000001</v>
      </c>
      <c r="N672" s="11">
        <v>2.8472882324074238</v>
      </c>
      <c r="P672" s="11">
        <v>136.30000000000001</v>
      </c>
      <c r="Q672" s="11">
        <v>2.8472882324074238</v>
      </c>
      <c r="R672" s="11">
        <f t="array" ref="R672">INDEX(Reformat[Toddler FT],MATCH(1,(Reformat[Zone]=B672)*(Reformat[Provider Type]=E672)*(Reformat[Provider Rating]=I672),0))</f>
        <v>33.81</v>
      </c>
      <c r="S672" s="11">
        <f t="shared" si="10"/>
        <v>169.05</v>
      </c>
    </row>
    <row r="673" spans="1:19" x14ac:dyDescent="0.25">
      <c r="A673" t="s">
        <v>51</v>
      </c>
      <c r="B673" t="s">
        <v>75</v>
      </c>
      <c r="D673" t="s">
        <v>53</v>
      </c>
      <c r="E673" t="s">
        <v>113</v>
      </c>
      <c r="F673" t="s">
        <v>59</v>
      </c>
      <c r="G673" t="s">
        <v>125</v>
      </c>
      <c r="H673" t="s">
        <v>62</v>
      </c>
      <c r="I673" t="s">
        <v>131</v>
      </c>
      <c r="J673" t="s">
        <v>58</v>
      </c>
      <c r="K673" t="s">
        <v>57</v>
      </c>
      <c r="M673" s="11">
        <v>119.85</v>
      </c>
      <c r="N673" s="11">
        <v>2.5036499974616997</v>
      </c>
      <c r="P673" s="11">
        <v>119.85</v>
      </c>
      <c r="Q673" s="11">
        <v>2.5036499974616997</v>
      </c>
      <c r="R673" s="11">
        <f t="array" ref="R673">INDEX(Reformat[Toddler PT],MATCH(1,(Reformat[Zone]=B673)*(Reformat[Provider Type]=E673)*(Reformat[Provider Rating]=I673),0))</f>
        <v>30.03</v>
      </c>
      <c r="S673" s="11">
        <f t="shared" si="10"/>
        <v>150.15</v>
      </c>
    </row>
    <row r="674" spans="1:19" x14ac:dyDescent="0.25">
      <c r="A674" t="s">
        <v>51</v>
      </c>
      <c r="B674" t="s">
        <v>75</v>
      </c>
      <c r="D674" t="s">
        <v>53</v>
      </c>
      <c r="E674" t="s">
        <v>113</v>
      </c>
      <c r="F674" t="s">
        <v>60</v>
      </c>
      <c r="G674" t="s">
        <v>126</v>
      </c>
      <c r="H674" t="s">
        <v>62</v>
      </c>
      <c r="I674" t="s">
        <v>131</v>
      </c>
      <c r="J674" t="s">
        <v>56</v>
      </c>
      <c r="K674" t="s">
        <v>57</v>
      </c>
      <c r="M674" s="11">
        <v>126.64999999999999</v>
      </c>
      <c r="N674" s="11">
        <v>2.6457010611474701</v>
      </c>
      <c r="P674" s="11">
        <v>126.64999999999999</v>
      </c>
      <c r="Q674" s="11">
        <v>2.6457010611474701</v>
      </c>
      <c r="R674" s="11">
        <f t="array" ref="R674">INDEX(Reformat[Preschool FT],MATCH(1,(Reformat[Zone]=B674)*(Reformat[Provider Type]=E674)*(Reformat[Provider Rating]=I674),0))</f>
        <v>30.66</v>
      </c>
      <c r="S674" s="11">
        <f t="shared" si="10"/>
        <v>153.30000000000001</v>
      </c>
    </row>
    <row r="675" spans="1:19" x14ac:dyDescent="0.25">
      <c r="A675" t="s">
        <v>51</v>
      </c>
      <c r="B675" t="s">
        <v>75</v>
      </c>
      <c r="D675" t="s">
        <v>53</v>
      </c>
      <c r="E675" t="s">
        <v>113</v>
      </c>
      <c r="F675" t="s">
        <v>60</v>
      </c>
      <c r="G675" t="s">
        <v>127</v>
      </c>
      <c r="H675" t="s">
        <v>62</v>
      </c>
      <c r="I675" t="s">
        <v>131</v>
      </c>
      <c r="J675" t="s">
        <v>58</v>
      </c>
      <c r="K675" t="s">
        <v>57</v>
      </c>
      <c r="M675" s="11">
        <v>96.649999999999991</v>
      </c>
      <c r="N675" s="11">
        <v>2.0190051919455425</v>
      </c>
      <c r="P675" s="11">
        <v>96.649999999999991</v>
      </c>
      <c r="Q675" s="11">
        <v>2.0190051919455425</v>
      </c>
      <c r="R675" s="11">
        <f t="array" ref="R675">INDEX(Reformat[Preschool PT],MATCH(1,(Reformat[Zone]=B675)*(Reformat[Provider Type]=E675)*(Reformat[Provider Rating]=I675),0))</f>
        <v>23.73</v>
      </c>
      <c r="S675" s="11">
        <f t="shared" si="10"/>
        <v>118.65</v>
      </c>
    </row>
    <row r="676" spans="1:19" x14ac:dyDescent="0.25">
      <c r="A676" t="s">
        <v>51</v>
      </c>
      <c r="B676" t="s">
        <v>75</v>
      </c>
      <c r="D676" t="s">
        <v>53</v>
      </c>
      <c r="E676" t="s">
        <v>113</v>
      </c>
      <c r="F676" t="s">
        <v>61</v>
      </c>
      <c r="G676" t="s">
        <v>128</v>
      </c>
      <c r="H676" t="s">
        <v>62</v>
      </c>
      <c r="I676" t="s">
        <v>131</v>
      </c>
      <c r="J676" t="s">
        <v>56</v>
      </c>
      <c r="K676" t="s">
        <v>57</v>
      </c>
      <c r="M676" s="11">
        <v>119.80000000000001</v>
      </c>
      <c r="N676" s="11">
        <v>2.5026055043463638</v>
      </c>
      <c r="P676" s="11">
        <v>119.80000000000001</v>
      </c>
      <c r="Q676" s="11">
        <v>2.5026055043463638</v>
      </c>
      <c r="R676" s="11">
        <f t="array" ref="R676">INDEX(Reformat[School-age FT],MATCH(1,(Reformat[Zone]=B676)*(Reformat[Provider Type]=E676)*(Reformat[Provider Rating]=I676),0))</f>
        <v>28.98</v>
      </c>
      <c r="S676" s="11">
        <f t="shared" si="10"/>
        <v>144.9</v>
      </c>
    </row>
    <row r="677" spans="1:19" x14ac:dyDescent="0.25">
      <c r="A677" t="s">
        <v>51</v>
      </c>
      <c r="B677" t="s">
        <v>75</v>
      </c>
      <c r="D677" t="s">
        <v>53</v>
      </c>
      <c r="E677" t="s">
        <v>113</v>
      </c>
      <c r="F677" t="s">
        <v>61</v>
      </c>
      <c r="G677" t="s">
        <v>129</v>
      </c>
      <c r="H677" t="s">
        <v>62</v>
      </c>
      <c r="I677" t="s">
        <v>131</v>
      </c>
      <c r="J677" t="s">
        <v>58</v>
      </c>
      <c r="K677" t="s">
        <v>57</v>
      </c>
      <c r="M677" s="11">
        <v>88.100000000000009</v>
      </c>
      <c r="N677" s="11">
        <v>1.8403968692229937</v>
      </c>
      <c r="P677" s="11">
        <v>88.100000000000009</v>
      </c>
      <c r="Q677" s="11">
        <v>1.8403968692229937</v>
      </c>
      <c r="R677" s="11">
        <f t="array" ref="R677">INDEX(Reformat[School-age PT],MATCH(1,(Reformat[Zone]=B677)*(Reformat[Provider Type]=E677)*(Reformat[Provider Rating]=I677),0))</f>
        <v>21.63</v>
      </c>
      <c r="S677" s="11">
        <f t="shared" si="10"/>
        <v>108.14999999999999</v>
      </c>
    </row>
    <row r="678" spans="1:19" x14ac:dyDescent="0.25">
      <c r="A678" t="s">
        <v>51</v>
      </c>
      <c r="B678" t="s">
        <v>75</v>
      </c>
      <c r="D678" t="s">
        <v>53</v>
      </c>
      <c r="E678" t="s">
        <v>113</v>
      </c>
      <c r="F678" t="s">
        <v>54</v>
      </c>
      <c r="G678" t="s">
        <v>122</v>
      </c>
      <c r="H678" t="s">
        <v>63</v>
      </c>
      <c r="I678" t="s">
        <v>132</v>
      </c>
      <c r="J678" t="s">
        <v>56</v>
      </c>
      <c r="K678" t="s">
        <v>57</v>
      </c>
      <c r="M678" s="11">
        <v>164.35</v>
      </c>
      <c r="N678" s="11">
        <v>3.4332488701112256</v>
      </c>
      <c r="P678" s="11">
        <v>164.35</v>
      </c>
      <c r="Q678" s="11">
        <v>3.4332488701112256</v>
      </c>
      <c r="R678" s="11">
        <f t="array" ref="R678">INDEX(Reformat[Infant FT],MATCH(1,(Reformat[Zone]=B678)*(Reformat[Provider Type]=E678)*(Reformat[Provider Rating]=I678),0))</f>
        <v>38.35</v>
      </c>
      <c r="S678" s="11">
        <f t="shared" si="10"/>
        <v>191.75</v>
      </c>
    </row>
    <row r="679" spans="1:19" x14ac:dyDescent="0.25">
      <c r="A679" t="s">
        <v>51</v>
      </c>
      <c r="B679" t="s">
        <v>75</v>
      </c>
      <c r="D679" t="s">
        <v>53</v>
      </c>
      <c r="E679" t="s">
        <v>113</v>
      </c>
      <c r="F679" t="s">
        <v>54</v>
      </c>
      <c r="G679" t="s">
        <v>123</v>
      </c>
      <c r="H679" t="s">
        <v>63</v>
      </c>
      <c r="I679" t="s">
        <v>132</v>
      </c>
      <c r="J679" t="s">
        <v>58</v>
      </c>
      <c r="K679" t="s">
        <v>57</v>
      </c>
      <c r="M679" s="11">
        <v>145.15</v>
      </c>
      <c r="N679" s="11">
        <v>3.0321635138219922</v>
      </c>
      <c r="P679" s="11">
        <v>145.15</v>
      </c>
      <c r="Q679" s="11">
        <v>3.0321635138219922</v>
      </c>
      <c r="R679" s="11">
        <f t="array" ref="R679">INDEX(Reformat[Infant PT],MATCH(1,(Reformat[Zone]=B679)*(Reformat[Provider Type]=E679)*(Reformat[Provider Rating]=I679),0))</f>
        <v>34.56</v>
      </c>
      <c r="S679" s="11">
        <f t="shared" si="10"/>
        <v>172.8</v>
      </c>
    </row>
    <row r="680" spans="1:19" x14ac:dyDescent="0.25">
      <c r="A680" t="s">
        <v>51</v>
      </c>
      <c r="B680" t="s">
        <v>75</v>
      </c>
      <c r="D680" t="s">
        <v>53</v>
      </c>
      <c r="E680" t="s">
        <v>113</v>
      </c>
      <c r="F680" t="s">
        <v>59</v>
      </c>
      <c r="G680" t="s">
        <v>124</v>
      </c>
      <c r="H680" t="s">
        <v>63</v>
      </c>
      <c r="I680" t="s">
        <v>132</v>
      </c>
      <c r="J680" t="s">
        <v>56</v>
      </c>
      <c r="K680" t="s">
        <v>57</v>
      </c>
      <c r="M680" s="11">
        <v>151.44999999999999</v>
      </c>
      <c r="N680" s="11">
        <v>3.1637696463543965</v>
      </c>
      <c r="P680" s="11">
        <v>151.44999999999999</v>
      </c>
      <c r="Q680" s="11">
        <v>3.1637696463543965</v>
      </c>
      <c r="R680" s="11">
        <f t="array" ref="R680">INDEX(Reformat[Toddler FT],MATCH(1,(Reformat[Zone]=B680)*(Reformat[Provider Type]=E680)*(Reformat[Provider Rating]=I680),0))</f>
        <v>34.49</v>
      </c>
      <c r="S680" s="11">
        <f t="shared" si="10"/>
        <v>172.45000000000002</v>
      </c>
    </row>
    <row r="681" spans="1:19" x14ac:dyDescent="0.25">
      <c r="A681" t="s">
        <v>51</v>
      </c>
      <c r="B681" t="s">
        <v>75</v>
      </c>
      <c r="D681" t="s">
        <v>53</v>
      </c>
      <c r="E681" t="s">
        <v>113</v>
      </c>
      <c r="F681" t="s">
        <v>59</v>
      </c>
      <c r="G681" t="s">
        <v>125</v>
      </c>
      <c r="H681" t="s">
        <v>63</v>
      </c>
      <c r="I681" t="s">
        <v>132</v>
      </c>
      <c r="J681" t="s">
        <v>58</v>
      </c>
      <c r="K681" t="s">
        <v>57</v>
      </c>
      <c r="M681" s="11">
        <v>133.19999999999999</v>
      </c>
      <c r="N681" s="11">
        <v>2.7825296592565576</v>
      </c>
      <c r="P681" s="11">
        <v>133.19999999999999</v>
      </c>
      <c r="Q681" s="11">
        <v>2.7825296592565576</v>
      </c>
      <c r="R681" s="11">
        <f t="array" ref="R681">INDEX(Reformat[Toddler PT],MATCH(1,(Reformat[Zone]=B681)*(Reformat[Provider Type]=E681)*(Reformat[Provider Rating]=I681),0))</f>
        <v>30.78</v>
      </c>
      <c r="S681" s="11">
        <f t="shared" si="10"/>
        <v>153.9</v>
      </c>
    </row>
    <row r="682" spans="1:19" x14ac:dyDescent="0.25">
      <c r="A682" t="s">
        <v>51</v>
      </c>
      <c r="B682" t="s">
        <v>75</v>
      </c>
      <c r="D682" t="s">
        <v>53</v>
      </c>
      <c r="E682" t="s">
        <v>113</v>
      </c>
      <c r="F682" t="s">
        <v>60</v>
      </c>
      <c r="G682" t="s">
        <v>126</v>
      </c>
      <c r="H682" t="s">
        <v>63</v>
      </c>
      <c r="I682" t="s">
        <v>132</v>
      </c>
      <c r="J682" t="s">
        <v>56</v>
      </c>
      <c r="K682" t="s">
        <v>57</v>
      </c>
      <c r="M682" s="11">
        <v>140.69999999999999</v>
      </c>
      <c r="N682" s="11">
        <v>2.9392036265570392</v>
      </c>
      <c r="P682" s="11">
        <v>140.69999999999999</v>
      </c>
      <c r="Q682" s="11">
        <v>2.9392036265570392</v>
      </c>
      <c r="R682" s="11">
        <f t="array" ref="R682">INDEX(Reformat[Preschool FT],MATCH(1,(Reformat[Zone]=B682)*(Reformat[Provider Type]=E682)*(Reformat[Provider Rating]=I682),0))</f>
        <v>31.28</v>
      </c>
      <c r="S682" s="11">
        <f t="shared" si="10"/>
        <v>156.4</v>
      </c>
    </row>
    <row r="683" spans="1:19" x14ac:dyDescent="0.25">
      <c r="A683" t="s">
        <v>51</v>
      </c>
      <c r="B683" t="s">
        <v>75</v>
      </c>
      <c r="D683" t="s">
        <v>53</v>
      </c>
      <c r="E683" t="s">
        <v>113</v>
      </c>
      <c r="F683" t="s">
        <v>60</v>
      </c>
      <c r="G683" t="s">
        <v>127</v>
      </c>
      <c r="H683" t="s">
        <v>63</v>
      </c>
      <c r="I683" t="s">
        <v>132</v>
      </c>
      <c r="J683" t="s">
        <v>58</v>
      </c>
      <c r="K683" t="s">
        <v>57</v>
      </c>
      <c r="M683" s="11">
        <v>107.4</v>
      </c>
      <c r="N683" s="11">
        <v>2.2435712117429003</v>
      </c>
      <c r="P683" s="11">
        <v>107.4</v>
      </c>
      <c r="Q683" s="11">
        <v>2.2435712117429003</v>
      </c>
      <c r="R683" s="11">
        <f t="array" ref="R683">INDEX(Reformat[Preschool PT],MATCH(1,(Reformat[Zone]=B683)*(Reformat[Provider Type]=E683)*(Reformat[Provider Rating]=I683),0))</f>
        <v>24.48</v>
      </c>
      <c r="S683" s="11">
        <f t="shared" si="10"/>
        <v>122.4</v>
      </c>
    </row>
    <row r="684" spans="1:19" x14ac:dyDescent="0.25">
      <c r="A684" t="s">
        <v>51</v>
      </c>
      <c r="B684" t="s">
        <v>75</v>
      </c>
      <c r="D684" t="s">
        <v>53</v>
      </c>
      <c r="E684" t="s">
        <v>113</v>
      </c>
      <c r="F684" t="s">
        <v>61</v>
      </c>
      <c r="G684" t="s">
        <v>128</v>
      </c>
      <c r="H684" t="s">
        <v>63</v>
      </c>
      <c r="I684" t="s">
        <v>132</v>
      </c>
      <c r="J684" t="s">
        <v>56</v>
      </c>
      <c r="K684" t="s">
        <v>57</v>
      </c>
      <c r="M684" s="11">
        <v>133.1</v>
      </c>
      <c r="N684" s="11">
        <v>2.7804406730258844</v>
      </c>
      <c r="P684" s="11">
        <v>133.1</v>
      </c>
      <c r="Q684" s="11">
        <v>2.7804406730258844</v>
      </c>
      <c r="R684" s="11">
        <f t="array" ref="R684">INDEX(Reformat[School-age FT],MATCH(1,(Reformat[Zone]=B684)*(Reformat[Provider Type]=E684)*(Reformat[Provider Rating]=I684),0))</f>
        <v>29.56</v>
      </c>
      <c r="S684" s="11">
        <f t="shared" si="10"/>
        <v>147.79999999999998</v>
      </c>
    </row>
    <row r="685" spans="1:19" x14ac:dyDescent="0.25">
      <c r="A685" t="s">
        <v>51</v>
      </c>
      <c r="B685" t="s">
        <v>75</v>
      </c>
      <c r="D685" t="s">
        <v>53</v>
      </c>
      <c r="E685" t="s">
        <v>113</v>
      </c>
      <c r="F685" t="s">
        <v>61</v>
      </c>
      <c r="G685" t="s">
        <v>129</v>
      </c>
      <c r="H685" t="s">
        <v>63</v>
      </c>
      <c r="I685" t="s">
        <v>132</v>
      </c>
      <c r="J685" t="s">
        <v>58</v>
      </c>
      <c r="K685" t="s">
        <v>57</v>
      </c>
      <c r="M685" s="11">
        <v>97.899999999999991</v>
      </c>
      <c r="N685" s="11">
        <v>2.0451175198289562</v>
      </c>
      <c r="P685" s="11">
        <v>97.899999999999991</v>
      </c>
      <c r="Q685" s="11">
        <v>2.0451175198289562</v>
      </c>
      <c r="R685" s="11">
        <f t="array" ref="R685">INDEX(Reformat[School-age PT],MATCH(1,(Reformat[Zone]=B685)*(Reformat[Provider Type]=E685)*(Reformat[Provider Rating]=I685),0))</f>
        <v>22.68</v>
      </c>
      <c r="S685" s="11">
        <f t="shared" si="10"/>
        <v>113.4</v>
      </c>
    </row>
    <row r="686" spans="1:19" x14ac:dyDescent="0.25">
      <c r="A686" t="s">
        <v>51</v>
      </c>
      <c r="B686" t="s">
        <v>75</v>
      </c>
      <c r="D686" t="s">
        <v>53</v>
      </c>
      <c r="E686" t="s">
        <v>113</v>
      </c>
      <c r="F686" t="s">
        <v>54</v>
      </c>
      <c r="G686" t="s">
        <v>122</v>
      </c>
      <c r="H686" t="s">
        <v>64</v>
      </c>
      <c r="I686" t="s">
        <v>133</v>
      </c>
      <c r="J686" t="s">
        <v>56</v>
      </c>
      <c r="K686" t="s">
        <v>57</v>
      </c>
      <c r="M686" s="11">
        <v>182.60000000000002</v>
      </c>
      <c r="N686" s="11">
        <v>3.8144888572090654</v>
      </c>
      <c r="P686" s="11">
        <v>182.60000000000002</v>
      </c>
      <c r="Q686" s="11">
        <v>3.8144888572090654</v>
      </c>
      <c r="R686" s="11">
        <f t="array" ref="R686">INDEX(Reformat[Infant FT],MATCH(1,(Reformat[Zone]=B686)*(Reformat[Provider Type]=E686)*(Reformat[Provider Rating]=I686),0))</f>
        <v>42.6</v>
      </c>
      <c r="S686" s="11">
        <f t="shared" si="10"/>
        <v>213</v>
      </c>
    </row>
    <row r="687" spans="1:19" x14ac:dyDescent="0.25">
      <c r="A687" t="s">
        <v>51</v>
      </c>
      <c r="B687" t="s">
        <v>75</v>
      </c>
      <c r="D687" t="s">
        <v>53</v>
      </c>
      <c r="E687" t="s">
        <v>113</v>
      </c>
      <c r="F687" t="s">
        <v>54</v>
      </c>
      <c r="G687" t="s">
        <v>123</v>
      </c>
      <c r="H687" t="s">
        <v>64</v>
      </c>
      <c r="I687" t="s">
        <v>133</v>
      </c>
      <c r="J687" t="s">
        <v>58</v>
      </c>
      <c r="K687" t="s">
        <v>57</v>
      </c>
      <c r="M687" s="11">
        <v>161.25</v>
      </c>
      <c r="N687" s="11">
        <v>3.3684902969603598</v>
      </c>
      <c r="P687" s="11">
        <v>161.25</v>
      </c>
      <c r="Q687" s="11">
        <v>3.3684902969603598</v>
      </c>
      <c r="R687" s="11">
        <f t="array" ref="R687">INDEX(Reformat[Infant PT],MATCH(1,(Reformat[Zone]=B687)*(Reformat[Provider Type]=E687)*(Reformat[Provider Rating]=I687),0))</f>
        <v>38.4</v>
      </c>
      <c r="S687" s="11">
        <f t="shared" si="10"/>
        <v>192</v>
      </c>
    </row>
    <row r="688" spans="1:19" x14ac:dyDescent="0.25">
      <c r="A688" t="s">
        <v>51</v>
      </c>
      <c r="B688" t="s">
        <v>75</v>
      </c>
      <c r="D688" t="s">
        <v>53</v>
      </c>
      <c r="E688" t="s">
        <v>113</v>
      </c>
      <c r="F688" t="s">
        <v>59</v>
      </c>
      <c r="G688" t="s">
        <v>124</v>
      </c>
      <c r="H688" t="s">
        <v>64</v>
      </c>
      <c r="I688" t="s">
        <v>133</v>
      </c>
      <c r="J688" t="s">
        <v>56</v>
      </c>
      <c r="K688" t="s">
        <v>57</v>
      </c>
      <c r="M688" s="11">
        <v>168.25</v>
      </c>
      <c r="N688" s="11">
        <v>3.5147193331074762</v>
      </c>
      <c r="P688" s="11">
        <v>168.25</v>
      </c>
      <c r="Q688" s="11">
        <v>3.5147193331074762</v>
      </c>
      <c r="R688" s="11">
        <f t="array" ref="R688">INDEX(Reformat[Toddler FT],MATCH(1,(Reformat[Zone]=B688)*(Reformat[Provider Type]=E688)*(Reformat[Provider Rating]=I688),0))</f>
        <v>38.200000000000003</v>
      </c>
      <c r="S688" s="11">
        <f t="shared" si="10"/>
        <v>191</v>
      </c>
    </row>
    <row r="689" spans="1:19" x14ac:dyDescent="0.25">
      <c r="A689" t="s">
        <v>51</v>
      </c>
      <c r="B689" t="s">
        <v>75</v>
      </c>
      <c r="D689" t="s">
        <v>53</v>
      </c>
      <c r="E689" t="s">
        <v>113</v>
      </c>
      <c r="F689" t="s">
        <v>59</v>
      </c>
      <c r="G689" t="s">
        <v>125</v>
      </c>
      <c r="H689" t="s">
        <v>64</v>
      </c>
      <c r="I689" t="s">
        <v>133</v>
      </c>
      <c r="J689" t="s">
        <v>58</v>
      </c>
      <c r="K689" t="s">
        <v>57</v>
      </c>
      <c r="M689" s="11">
        <v>147.94999999999999</v>
      </c>
      <c r="N689" s="11">
        <v>3.0906551282808383</v>
      </c>
      <c r="P689" s="11">
        <v>147.94999999999999</v>
      </c>
      <c r="Q689" s="11">
        <v>3.0906551282808383</v>
      </c>
      <c r="R689" s="11">
        <f t="array" ref="R689">INDEX(Reformat[Toddler PT],MATCH(1,(Reformat[Zone]=B689)*(Reformat[Provider Type]=E689)*(Reformat[Provider Rating]=I689),0))</f>
        <v>34.200000000000003</v>
      </c>
      <c r="S689" s="11">
        <f t="shared" si="10"/>
        <v>171</v>
      </c>
    </row>
    <row r="690" spans="1:19" x14ac:dyDescent="0.25">
      <c r="A690" t="s">
        <v>51</v>
      </c>
      <c r="B690" t="s">
        <v>75</v>
      </c>
      <c r="D690" t="s">
        <v>53</v>
      </c>
      <c r="E690" t="s">
        <v>113</v>
      </c>
      <c r="F690" t="s">
        <v>60</v>
      </c>
      <c r="G690" t="s">
        <v>126</v>
      </c>
      <c r="H690" t="s">
        <v>64</v>
      </c>
      <c r="I690" t="s">
        <v>133</v>
      </c>
      <c r="J690" t="s">
        <v>56</v>
      </c>
      <c r="K690" t="s">
        <v>57</v>
      </c>
      <c r="M690" s="11">
        <v>156.30000000000001</v>
      </c>
      <c r="N690" s="11">
        <v>3.265085478542042</v>
      </c>
      <c r="P690" s="11">
        <v>156.30000000000001</v>
      </c>
      <c r="Q690" s="11">
        <v>3.265085478542042</v>
      </c>
      <c r="R690" s="11">
        <f t="array" ref="R690">INDEX(Reformat[Preschool FT],MATCH(1,(Reformat[Zone]=B690)*(Reformat[Provider Type]=E690)*(Reformat[Provider Rating]=I690),0))</f>
        <v>34.4</v>
      </c>
      <c r="S690" s="11">
        <f t="shared" si="10"/>
        <v>172</v>
      </c>
    </row>
    <row r="691" spans="1:19" x14ac:dyDescent="0.25">
      <c r="A691" t="s">
        <v>51</v>
      </c>
      <c r="B691" t="s">
        <v>75</v>
      </c>
      <c r="D691" t="s">
        <v>53</v>
      </c>
      <c r="E691" t="s">
        <v>113</v>
      </c>
      <c r="F691" t="s">
        <v>60</v>
      </c>
      <c r="G691" t="s">
        <v>127</v>
      </c>
      <c r="H691" t="s">
        <v>64</v>
      </c>
      <c r="I691" t="s">
        <v>133</v>
      </c>
      <c r="J691" t="s">
        <v>58</v>
      </c>
      <c r="K691" t="s">
        <v>57</v>
      </c>
      <c r="M691" s="11">
        <v>119.3</v>
      </c>
      <c r="N691" s="11">
        <v>2.4921605731929981</v>
      </c>
      <c r="P691" s="11">
        <v>119.3</v>
      </c>
      <c r="Q691" s="11">
        <v>2.4921605731929981</v>
      </c>
      <c r="R691" s="11">
        <f t="array" ref="R691">INDEX(Reformat[Preschool PT],MATCH(1,(Reformat[Zone]=B691)*(Reformat[Provider Type]=E691)*(Reformat[Provider Rating]=I691),0))</f>
        <v>27.2</v>
      </c>
      <c r="S691" s="11">
        <f t="shared" si="10"/>
        <v>136</v>
      </c>
    </row>
    <row r="692" spans="1:19" x14ac:dyDescent="0.25">
      <c r="A692" t="s">
        <v>51</v>
      </c>
      <c r="B692" t="s">
        <v>75</v>
      </c>
      <c r="D692" t="s">
        <v>53</v>
      </c>
      <c r="E692" t="s">
        <v>113</v>
      </c>
      <c r="F692" t="s">
        <v>61</v>
      </c>
      <c r="G692" t="s">
        <v>128</v>
      </c>
      <c r="H692" t="s">
        <v>64</v>
      </c>
      <c r="I692" t="s">
        <v>133</v>
      </c>
      <c r="J692" t="s">
        <v>56</v>
      </c>
      <c r="K692" t="s">
        <v>57</v>
      </c>
      <c r="M692" s="11">
        <v>147.85</v>
      </c>
      <c r="N692" s="11">
        <v>3.0885661420501656</v>
      </c>
      <c r="P692" s="11">
        <v>147.85</v>
      </c>
      <c r="Q692" s="11">
        <v>3.0885661420501656</v>
      </c>
      <c r="R692" s="11">
        <f t="array" ref="R692">INDEX(Reformat[School-age FT],MATCH(1,(Reformat[Zone]=B692)*(Reformat[Provider Type]=E692)*(Reformat[Provider Rating]=I692),0))</f>
        <v>32.6</v>
      </c>
      <c r="S692" s="11">
        <f t="shared" si="10"/>
        <v>163</v>
      </c>
    </row>
    <row r="693" spans="1:19" x14ac:dyDescent="0.25">
      <c r="A693" t="s">
        <v>51</v>
      </c>
      <c r="B693" t="s">
        <v>75</v>
      </c>
      <c r="D693" t="s">
        <v>53</v>
      </c>
      <c r="E693" t="s">
        <v>113</v>
      </c>
      <c r="F693" t="s">
        <v>61</v>
      </c>
      <c r="G693" t="s">
        <v>129</v>
      </c>
      <c r="H693" t="s">
        <v>64</v>
      </c>
      <c r="I693" t="s">
        <v>133</v>
      </c>
      <c r="J693" t="s">
        <v>58</v>
      </c>
      <c r="K693" t="s">
        <v>57</v>
      </c>
      <c r="M693" s="11">
        <v>108.75</v>
      </c>
      <c r="N693" s="11">
        <v>2.2717725258569867</v>
      </c>
      <c r="P693" s="11">
        <v>108.75</v>
      </c>
      <c r="Q693" s="11">
        <v>2.2717725258569867</v>
      </c>
      <c r="R693" s="11">
        <f t="array" ref="R693">INDEX(Reformat[School-age PT],MATCH(1,(Reformat[Zone]=B693)*(Reformat[Provider Type]=E693)*(Reformat[Provider Rating]=I693),0))</f>
        <v>25.2</v>
      </c>
      <c r="S693" s="11">
        <f t="shared" si="10"/>
        <v>126</v>
      </c>
    </row>
    <row r="694" spans="1:19" x14ac:dyDescent="0.25">
      <c r="A694" t="s">
        <v>51</v>
      </c>
      <c r="B694" t="s">
        <v>75</v>
      </c>
      <c r="D694" t="s">
        <v>53</v>
      </c>
      <c r="E694" t="s">
        <v>113</v>
      </c>
      <c r="F694" t="s">
        <v>60</v>
      </c>
      <c r="G694" t="s">
        <v>126</v>
      </c>
      <c r="H694" t="s">
        <v>65</v>
      </c>
      <c r="I694" t="s">
        <v>134</v>
      </c>
      <c r="J694" t="s">
        <v>56</v>
      </c>
      <c r="K694" t="s">
        <v>57</v>
      </c>
      <c r="M694" s="11">
        <v>117.5</v>
      </c>
      <c r="N694" s="11">
        <v>2.4545588210408824</v>
      </c>
      <c r="P694" s="11">
        <v>117.5</v>
      </c>
      <c r="Q694" s="11">
        <v>2.4545588210408824</v>
      </c>
      <c r="R694" s="11">
        <f t="array" ref="R694">INDEX(Reformat[Preschool FT],MATCH(1,(Reformat[Zone]=B694)*(Reformat[Provider Type]=E694)*(Reformat[Provider Rating]=I694),0))</f>
        <v>30.66</v>
      </c>
      <c r="S694" s="11">
        <f t="shared" si="10"/>
        <v>153.30000000000001</v>
      </c>
    </row>
    <row r="695" spans="1:19" x14ac:dyDescent="0.25">
      <c r="A695" t="s">
        <v>51</v>
      </c>
      <c r="B695" t="s">
        <v>75</v>
      </c>
      <c r="D695" t="s">
        <v>53</v>
      </c>
      <c r="E695" t="s">
        <v>113</v>
      </c>
      <c r="F695" t="s">
        <v>60</v>
      </c>
      <c r="G695" t="s">
        <v>127</v>
      </c>
      <c r="H695" t="s">
        <v>65</v>
      </c>
      <c r="I695" t="s">
        <v>134</v>
      </c>
      <c r="J695" t="s">
        <v>58</v>
      </c>
      <c r="K695" t="s">
        <v>57</v>
      </c>
      <c r="M695" s="11">
        <v>85</v>
      </c>
      <c r="N695" s="11">
        <v>1.7756382960721278</v>
      </c>
      <c r="P695" s="11">
        <v>85</v>
      </c>
      <c r="Q695" s="11">
        <v>1.7756382960721278</v>
      </c>
      <c r="R695" s="11">
        <f t="array" ref="R695">INDEX(Reformat[Preschool PT],MATCH(1,(Reformat[Zone]=B695)*(Reformat[Provider Type]=E695)*(Reformat[Provider Rating]=I695),0))</f>
        <v>23.73</v>
      </c>
      <c r="S695" s="11">
        <f t="shared" si="10"/>
        <v>118.65</v>
      </c>
    </row>
    <row r="696" spans="1:19" x14ac:dyDescent="0.25">
      <c r="A696" t="s">
        <v>51</v>
      </c>
      <c r="B696" t="s">
        <v>75</v>
      </c>
      <c r="D696" t="s">
        <v>66</v>
      </c>
      <c r="E696" t="s">
        <v>114</v>
      </c>
      <c r="F696" t="s">
        <v>54</v>
      </c>
      <c r="G696" t="s">
        <v>122</v>
      </c>
      <c r="H696" t="s">
        <v>55</v>
      </c>
      <c r="I696" t="s">
        <v>130</v>
      </c>
      <c r="J696" t="s">
        <v>56</v>
      </c>
      <c r="K696" t="s">
        <v>57</v>
      </c>
      <c r="M696" s="11">
        <v>115.60000000000001</v>
      </c>
      <c r="N696" s="11">
        <v>2.4148680826580939</v>
      </c>
      <c r="P696" s="11">
        <v>115.60000000000001</v>
      </c>
      <c r="Q696" s="11">
        <v>2.4148680826580939</v>
      </c>
      <c r="R696" s="11">
        <f t="array" ref="R696">INDEX(Reformat[Infant FT],MATCH(1,(Reformat[Zone]=B696)*(Reformat[Provider Type]=E696)*(Reformat[Provider Rating]=I696),0))</f>
        <v>31.8</v>
      </c>
      <c r="S696" s="11">
        <f t="shared" si="10"/>
        <v>159</v>
      </c>
    </row>
    <row r="697" spans="1:19" x14ac:dyDescent="0.25">
      <c r="A697" t="s">
        <v>51</v>
      </c>
      <c r="B697" t="s">
        <v>75</v>
      </c>
      <c r="D697" t="s">
        <v>66</v>
      </c>
      <c r="E697" t="s">
        <v>114</v>
      </c>
      <c r="F697" t="s">
        <v>54</v>
      </c>
      <c r="G697" t="s">
        <v>123</v>
      </c>
      <c r="H697" t="s">
        <v>55</v>
      </c>
      <c r="I697" t="s">
        <v>130</v>
      </c>
      <c r="J697" t="s">
        <v>58</v>
      </c>
      <c r="K697" t="s">
        <v>57</v>
      </c>
      <c r="M697" s="11">
        <v>101.85000000000001</v>
      </c>
      <c r="N697" s="11">
        <v>2.1276324759405436</v>
      </c>
      <c r="P697" s="11">
        <v>101.85000000000001</v>
      </c>
      <c r="Q697" s="11">
        <v>2.1276324759405436</v>
      </c>
      <c r="R697" s="11">
        <f t="array" ref="R697">INDEX(Reformat[Infant PT],MATCH(1,(Reformat[Zone]=B697)*(Reformat[Provider Type]=E697)*(Reformat[Provider Rating]=I697),0))</f>
        <v>28.6</v>
      </c>
      <c r="S697" s="11">
        <f t="shared" si="10"/>
        <v>143</v>
      </c>
    </row>
    <row r="698" spans="1:19" x14ac:dyDescent="0.25">
      <c r="A698" t="s">
        <v>51</v>
      </c>
      <c r="B698" t="s">
        <v>75</v>
      </c>
      <c r="D698" t="s">
        <v>66</v>
      </c>
      <c r="E698" t="s">
        <v>114</v>
      </c>
      <c r="F698" t="s">
        <v>59</v>
      </c>
      <c r="G698" t="s">
        <v>124</v>
      </c>
      <c r="H698" t="s">
        <v>55</v>
      </c>
      <c r="I698" t="s">
        <v>130</v>
      </c>
      <c r="J698" t="s">
        <v>56</v>
      </c>
      <c r="K698" t="s">
        <v>57</v>
      </c>
      <c r="M698" s="11">
        <v>109.05</v>
      </c>
      <c r="N698" s="11">
        <v>2.278039484549006</v>
      </c>
      <c r="P698" s="11">
        <v>109.05</v>
      </c>
      <c r="Q698" s="11">
        <v>2.278039484549006</v>
      </c>
      <c r="R698" s="11">
        <f t="array" ref="R698">INDEX(Reformat[Toddler FT],MATCH(1,(Reformat[Zone]=B698)*(Reformat[Provider Type]=E698)*(Reformat[Provider Rating]=I698),0))</f>
        <v>29.2</v>
      </c>
      <c r="S698" s="11">
        <f t="shared" si="10"/>
        <v>146</v>
      </c>
    </row>
    <row r="699" spans="1:19" x14ac:dyDescent="0.25">
      <c r="A699" t="s">
        <v>51</v>
      </c>
      <c r="B699" t="s">
        <v>75</v>
      </c>
      <c r="D699" t="s">
        <v>66</v>
      </c>
      <c r="E699" t="s">
        <v>114</v>
      </c>
      <c r="F699" t="s">
        <v>59</v>
      </c>
      <c r="G699" t="s">
        <v>125</v>
      </c>
      <c r="H699" t="s">
        <v>55</v>
      </c>
      <c r="I699" t="s">
        <v>130</v>
      </c>
      <c r="J699" t="s">
        <v>58</v>
      </c>
      <c r="K699" t="s">
        <v>57</v>
      </c>
      <c r="M699" s="11">
        <v>95.199999999999989</v>
      </c>
      <c r="N699" s="11">
        <v>1.9887148916007826</v>
      </c>
      <c r="P699" s="11">
        <v>95.199999999999989</v>
      </c>
      <c r="Q699" s="11">
        <v>1.9887148916007826</v>
      </c>
      <c r="R699" s="11">
        <f t="array" ref="R699">INDEX(Reformat[Toddler PT],MATCH(1,(Reformat[Zone]=B699)*(Reformat[Provider Type]=E699)*(Reformat[Provider Rating]=I699),0))</f>
        <v>26</v>
      </c>
      <c r="S699" s="11">
        <f t="shared" si="10"/>
        <v>130</v>
      </c>
    </row>
    <row r="700" spans="1:19" x14ac:dyDescent="0.25">
      <c r="A700" t="s">
        <v>51</v>
      </c>
      <c r="B700" t="s">
        <v>75</v>
      </c>
      <c r="D700" t="s">
        <v>66</v>
      </c>
      <c r="E700" t="s">
        <v>114</v>
      </c>
      <c r="F700" t="s">
        <v>60</v>
      </c>
      <c r="G700" t="s">
        <v>126</v>
      </c>
      <c r="H700" t="s">
        <v>55</v>
      </c>
      <c r="I700" t="s">
        <v>130</v>
      </c>
      <c r="J700" t="s">
        <v>56</v>
      </c>
      <c r="K700" t="s">
        <v>57</v>
      </c>
      <c r="M700" s="11">
        <v>102.35</v>
      </c>
      <c r="N700" s="11">
        <v>2.1380774070939088</v>
      </c>
      <c r="P700" s="11">
        <v>102.35</v>
      </c>
      <c r="Q700" s="11">
        <v>2.1380774070939088</v>
      </c>
      <c r="R700" s="11">
        <f t="array" ref="R700">INDEX(Reformat[Preschool FT],MATCH(1,(Reformat[Zone]=B700)*(Reformat[Provider Type]=E700)*(Reformat[Provider Rating]=I700),0))</f>
        <v>27</v>
      </c>
      <c r="S700" s="11">
        <f t="shared" si="10"/>
        <v>135</v>
      </c>
    </row>
    <row r="701" spans="1:19" x14ac:dyDescent="0.25">
      <c r="A701" t="s">
        <v>51</v>
      </c>
      <c r="B701" t="s">
        <v>75</v>
      </c>
      <c r="D701" t="s">
        <v>66</v>
      </c>
      <c r="E701" t="s">
        <v>114</v>
      </c>
      <c r="F701" t="s">
        <v>60</v>
      </c>
      <c r="G701" t="s">
        <v>127</v>
      </c>
      <c r="H701" t="s">
        <v>55</v>
      </c>
      <c r="I701" t="s">
        <v>130</v>
      </c>
      <c r="J701" t="s">
        <v>58</v>
      </c>
      <c r="K701" t="s">
        <v>57</v>
      </c>
      <c r="M701" s="11">
        <v>83.550000000000011</v>
      </c>
      <c r="N701" s="11">
        <v>1.7453479957273681</v>
      </c>
      <c r="P701" s="11">
        <v>83.550000000000011</v>
      </c>
      <c r="Q701" s="11">
        <v>1.7453479957273681</v>
      </c>
      <c r="R701" s="11">
        <f t="array" ref="R701">INDEX(Reformat[Preschool PT],MATCH(1,(Reformat[Zone]=B701)*(Reformat[Provider Type]=E701)*(Reformat[Provider Rating]=I701),0))</f>
        <v>22.2</v>
      </c>
      <c r="S701" s="11">
        <f t="shared" si="10"/>
        <v>111</v>
      </c>
    </row>
    <row r="702" spans="1:19" x14ac:dyDescent="0.25">
      <c r="A702" t="s">
        <v>51</v>
      </c>
      <c r="B702" t="s">
        <v>75</v>
      </c>
      <c r="D702" t="s">
        <v>66</v>
      </c>
      <c r="E702" t="s">
        <v>114</v>
      </c>
      <c r="F702" t="s">
        <v>61</v>
      </c>
      <c r="G702" t="s">
        <v>128</v>
      </c>
      <c r="H702" t="s">
        <v>55</v>
      </c>
      <c r="I702" t="s">
        <v>130</v>
      </c>
      <c r="J702" t="s">
        <v>56</v>
      </c>
      <c r="K702" t="s">
        <v>57</v>
      </c>
      <c r="M702" s="11">
        <v>90.399999999999991</v>
      </c>
      <c r="N702" s="11">
        <v>1.8884435525284744</v>
      </c>
      <c r="P702" s="11">
        <v>90.399999999999991</v>
      </c>
      <c r="Q702" s="11">
        <v>1.8884435525284744</v>
      </c>
      <c r="R702" s="11">
        <f t="array" ref="R702">INDEX(Reformat[School-age FT],MATCH(1,(Reformat[Zone]=B702)*(Reformat[Provider Type]=E702)*(Reformat[Provider Rating]=I702),0))</f>
        <v>24.2</v>
      </c>
      <c r="S702" s="11">
        <f t="shared" si="10"/>
        <v>121</v>
      </c>
    </row>
    <row r="703" spans="1:19" x14ac:dyDescent="0.25">
      <c r="A703" t="s">
        <v>51</v>
      </c>
      <c r="B703" t="s">
        <v>75</v>
      </c>
      <c r="D703" t="s">
        <v>66</v>
      </c>
      <c r="E703" t="s">
        <v>114</v>
      </c>
      <c r="F703" t="s">
        <v>61</v>
      </c>
      <c r="G703" t="s">
        <v>129</v>
      </c>
      <c r="H703" t="s">
        <v>55</v>
      </c>
      <c r="I703" t="s">
        <v>130</v>
      </c>
      <c r="J703" t="s">
        <v>58</v>
      </c>
      <c r="K703" t="s">
        <v>57</v>
      </c>
      <c r="M703" s="11">
        <v>101.75</v>
      </c>
      <c r="N703" s="11">
        <v>2.1255434897098704</v>
      </c>
      <c r="P703" s="11">
        <v>101.75</v>
      </c>
      <c r="Q703" s="11">
        <v>2.1255434897098704</v>
      </c>
      <c r="R703" s="11">
        <f t="array" ref="R703">INDEX(Reformat[School-age PT],MATCH(1,(Reformat[Zone]=B703)*(Reformat[Provider Type]=E703)*(Reformat[Provider Rating]=I703),0))</f>
        <v>20.6</v>
      </c>
      <c r="S703" s="11">
        <f t="shared" si="10"/>
        <v>103</v>
      </c>
    </row>
    <row r="704" spans="1:19" x14ac:dyDescent="0.25">
      <c r="A704" t="s">
        <v>51</v>
      </c>
      <c r="B704" t="s">
        <v>75</v>
      </c>
      <c r="D704" t="s">
        <v>66</v>
      </c>
      <c r="E704" t="s">
        <v>114</v>
      </c>
      <c r="F704" t="s">
        <v>54</v>
      </c>
      <c r="G704" t="s">
        <v>122</v>
      </c>
      <c r="H704" t="s">
        <v>62</v>
      </c>
      <c r="I704" t="s">
        <v>131</v>
      </c>
      <c r="J704" t="s">
        <v>56</v>
      </c>
      <c r="K704" t="s">
        <v>57</v>
      </c>
      <c r="M704" s="11">
        <v>130.19999999999999</v>
      </c>
      <c r="N704" s="11">
        <v>2.7198600723363646</v>
      </c>
      <c r="P704" s="11">
        <v>130.19999999999999</v>
      </c>
      <c r="Q704" s="11">
        <v>2.7198600723363646</v>
      </c>
      <c r="R704" s="11">
        <f t="array" ref="R704">INDEX(Reformat[Infant FT],MATCH(1,(Reformat[Zone]=B704)*(Reformat[Provider Type]=E704)*(Reformat[Provider Rating]=I704),0))</f>
        <v>33.39</v>
      </c>
      <c r="S704" s="11">
        <f t="shared" si="10"/>
        <v>166.95</v>
      </c>
    </row>
    <row r="705" spans="1:19" x14ac:dyDescent="0.25">
      <c r="A705" t="s">
        <v>51</v>
      </c>
      <c r="B705" t="s">
        <v>75</v>
      </c>
      <c r="D705" t="s">
        <v>66</v>
      </c>
      <c r="E705" t="s">
        <v>114</v>
      </c>
      <c r="F705" t="s">
        <v>54</v>
      </c>
      <c r="G705" t="s">
        <v>123</v>
      </c>
      <c r="H705" t="s">
        <v>62</v>
      </c>
      <c r="I705" t="s">
        <v>131</v>
      </c>
      <c r="J705" t="s">
        <v>58</v>
      </c>
      <c r="K705" t="s">
        <v>57</v>
      </c>
      <c r="M705" s="11">
        <v>117</v>
      </c>
      <c r="N705" s="11">
        <v>2.4441138898875168</v>
      </c>
      <c r="P705" s="11">
        <v>117</v>
      </c>
      <c r="Q705" s="11">
        <v>2.4441138898875168</v>
      </c>
      <c r="R705" s="11">
        <f t="array" ref="R705">INDEX(Reformat[Infant PT],MATCH(1,(Reformat[Zone]=B705)*(Reformat[Provider Type]=E705)*(Reformat[Provider Rating]=I705),0))</f>
        <v>30.03</v>
      </c>
      <c r="S705" s="11">
        <f t="shared" si="10"/>
        <v>150.15</v>
      </c>
    </row>
    <row r="706" spans="1:19" x14ac:dyDescent="0.25">
      <c r="A706" t="s">
        <v>51</v>
      </c>
      <c r="B706" t="s">
        <v>75</v>
      </c>
      <c r="D706" t="s">
        <v>66</v>
      </c>
      <c r="E706" t="s">
        <v>114</v>
      </c>
      <c r="F706" t="s">
        <v>59</v>
      </c>
      <c r="G706" t="s">
        <v>124</v>
      </c>
      <c r="H706" t="s">
        <v>62</v>
      </c>
      <c r="I706" t="s">
        <v>131</v>
      </c>
      <c r="J706" t="s">
        <v>56</v>
      </c>
      <c r="K706" t="s">
        <v>57</v>
      </c>
      <c r="M706" s="11">
        <v>123.9</v>
      </c>
      <c r="N706" s="11">
        <v>2.5882539398039603</v>
      </c>
      <c r="P706" s="11">
        <v>123.9</v>
      </c>
      <c r="Q706" s="11">
        <v>2.5882539398039603</v>
      </c>
      <c r="R706" s="11">
        <f t="array" ref="R706">INDEX(Reformat[Toddler FT],MATCH(1,(Reformat[Zone]=B706)*(Reformat[Provider Type]=E706)*(Reformat[Provider Rating]=I706),0))</f>
        <v>30.66</v>
      </c>
      <c r="S706" s="11">
        <f t="shared" si="10"/>
        <v>153.30000000000001</v>
      </c>
    </row>
    <row r="707" spans="1:19" x14ac:dyDescent="0.25">
      <c r="A707" t="s">
        <v>51</v>
      </c>
      <c r="B707" t="s">
        <v>75</v>
      </c>
      <c r="D707" t="s">
        <v>66</v>
      </c>
      <c r="E707" t="s">
        <v>114</v>
      </c>
      <c r="F707" t="s">
        <v>59</v>
      </c>
      <c r="G707" t="s">
        <v>125</v>
      </c>
      <c r="H707" t="s">
        <v>62</v>
      </c>
      <c r="I707" t="s">
        <v>131</v>
      </c>
      <c r="J707" t="s">
        <v>58</v>
      </c>
      <c r="K707" t="s">
        <v>57</v>
      </c>
      <c r="M707" s="11">
        <v>110.55</v>
      </c>
      <c r="N707" s="11">
        <v>2.3093742780091024</v>
      </c>
      <c r="P707" s="11">
        <v>110.55</v>
      </c>
      <c r="Q707" s="11">
        <v>2.3093742780091024</v>
      </c>
      <c r="R707" s="11">
        <f t="array" ref="R707">INDEX(Reformat[Toddler PT],MATCH(1,(Reformat[Zone]=B707)*(Reformat[Provider Type]=E707)*(Reformat[Provider Rating]=I707),0))</f>
        <v>27.3</v>
      </c>
      <c r="S707" s="11">
        <f t="shared" ref="S707:S770" si="11">R707*5</f>
        <v>136.5</v>
      </c>
    </row>
    <row r="708" spans="1:19" x14ac:dyDescent="0.25">
      <c r="A708" t="s">
        <v>51</v>
      </c>
      <c r="B708" t="s">
        <v>75</v>
      </c>
      <c r="D708" t="s">
        <v>66</v>
      </c>
      <c r="E708" t="s">
        <v>114</v>
      </c>
      <c r="F708" t="s">
        <v>60</v>
      </c>
      <c r="G708" t="s">
        <v>126</v>
      </c>
      <c r="H708" t="s">
        <v>62</v>
      </c>
      <c r="I708" t="s">
        <v>131</v>
      </c>
      <c r="J708" t="s">
        <v>56</v>
      </c>
      <c r="K708" t="s">
        <v>57</v>
      </c>
      <c r="M708" s="11">
        <v>117.44999999999999</v>
      </c>
      <c r="N708" s="11">
        <v>2.4535143279255456</v>
      </c>
      <c r="P708" s="11">
        <v>117.44999999999999</v>
      </c>
      <c r="Q708" s="11">
        <v>2.4535143279255456</v>
      </c>
      <c r="R708" s="11">
        <f t="array" ref="R708">INDEX(Reformat[Preschool FT],MATCH(1,(Reformat[Zone]=B708)*(Reformat[Provider Type]=E708)*(Reformat[Provider Rating]=I708),0))</f>
        <v>28.35</v>
      </c>
      <c r="S708" s="11">
        <f t="shared" si="11"/>
        <v>141.75</v>
      </c>
    </row>
    <row r="709" spans="1:19" x14ac:dyDescent="0.25">
      <c r="A709" t="s">
        <v>51</v>
      </c>
      <c r="B709" t="s">
        <v>75</v>
      </c>
      <c r="D709" t="s">
        <v>66</v>
      </c>
      <c r="E709" t="s">
        <v>114</v>
      </c>
      <c r="F709" t="s">
        <v>60</v>
      </c>
      <c r="G709" t="s">
        <v>127</v>
      </c>
      <c r="H709" t="s">
        <v>62</v>
      </c>
      <c r="I709" t="s">
        <v>131</v>
      </c>
      <c r="J709" t="s">
        <v>58</v>
      </c>
      <c r="K709" t="s">
        <v>57</v>
      </c>
      <c r="M709" s="11">
        <v>99.2</v>
      </c>
      <c r="N709" s="11">
        <v>2.0722743408277067</v>
      </c>
      <c r="P709" s="11">
        <v>99.2</v>
      </c>
      <c r="Q709" s="11">
        <v>2.0722743408277067</v>
      </c>
      <c r="R709" s="11">
        <f t="array" ref="R709">INDEX(Reformat[Preschool PT],MATCH(1,(Reformat[Zone]=B709)*(Reformat[Provider Type]=E709)*(Reformat[Provider Rating]=I709),0))</f>
        <v>23.31</v>
      </c>
      <c r="S709" s="11">
        <f t="shared" si="11"/>
        <v>116.55</v>
      </c>
    </row>
    <row r="710" spans="1:19" x14ac:dyDescent="0.25">
      <c r="A710" t="s">
        <v>51</v>
      </c>
      <c r="B710" t="s">
        <v>75</v>
      </c>
      <c r="D710" t="s">
        <v>66</v>
      </c>
      <c r="E710" t="s">
        <v>114</v>
      </c>
      <c r="F710" t="s">
        <v>61</v>
      </c>
      <c r="G710" t="s">
        <v>128</v>
      </c>
      <c r="H710" t="s">
        <v>62</v>
      </c>
      <c r="I710" t="s">
        <v>131</v>
      </c>
      <c r="J710" t="s">
        <v>56</v>
      </c>
      <c r="K710" t="s">
        <v>57</v>
      </c>
      <c r="M710" s="11">
        <v>105.9</v>
      </c>
      <c r="N710" s="11">
        <v>2.2122364182828038</v>
      </c>
      <c r="P710" s="11">
        <v>105.9</v>
      </c>
      <c r="Q710" s="11">
        <v>2.2122364182828038</v>
      </c>
      <c r="R710" s="11">
        <f t="array" ref="R710">INDEX(Reformat[School-age FT],MATCH(1,(Reformat[Zone]=B710)*(Reformat[Provider Type]=E710)*(Reformat[Provider Rating]=I710),0))</f>
        <v>25.41</v>
      </c>
      <c r="S710" s="11">
        <f t="shared" si="11"/>
        <v>127.05</v>
      </c>
    </row>
    <row r="711" spans="1:19" x14ac:dyDescent="0.25">
      <c r="A711" t="s">
        <v>51</v>
      </c>
      <c r="B711" t="s">
        <v>75</v>
      </c>
      <c r="D711" t="s">
        <v>66</v>
      </c>
      <c r="E711" t="s">
        <v>114</v>
      </c>
      <c r="F711" t="s">
        <v>61</v>
      </c>
      <c r="G711" t="s">
        <v>129</v>
      </c>
      <c r="H711" t="s">
        <v>62</v>
      </c>
      <c r="I711" t="s">
        <v>131</v>
      </c>
      <c r="J711" t="s">
        <v>58</v>
      </c>
      <c r="K711" t="s">
        <v>57</v>
      </c>
      <c r="M711" s="11">
        <v>106.85000000000001</v>
      </c>
      <c r="N711" s="11">
        <v>2.2320817874741983</v>
      </c>
      <c r="P711" s="11">
        <v>106.85000000000001</v>
      </c>
      <c r="Q711" s="11">
        <v>2.2320817874741983</v>
      </c>
      <c r="R711" s="11">
        <f t="array" ref="R711">INDEX(Reformat[School-age PT],MATCH(1,(Reformat[Zone]=B711)*(Reformat[Provider Type]=E711)*(Reformat[Provider Rating]=I711),0))</f>
        <v>21.63</v>
      </c>
      <c r="S711" s="11">
        <f t="shared" si="11"/>
        <v>108.14999999999999</v>
      </c>
    </row>
    <row r="712" spans="1:19" x14ac:dyDescent="0.25">
      <c r="A712" t="s">
        <v>51</v>
      </c>
      <c r="B712" t="s">
        <v>75</v>
      </c>
      <c r="D712" t="s">
        <v>66</v>
      </c>
      <c r="E712" t="s">
        <v>114</v>
      </c>
      <c r="F712" t="s">
        <v>54</v>
      </c>
      <c r="G712" t="s">
        <v>122</v>
      </c>
      <c r="H712" t="s">
        <v>63</v>
      </c>
      <c r="I712" t="s">
        <v>132</v>
      </c>
      <c r="J712" t="s">
        <v>56</v>
      </c>
      <c r="K712" t="s">
        <v>57</v>
      </c>
      <c r="M712" s="11">
        <v>144.65</v>
      </c>
      <c r="N712" s="11">
        <v>3.0217185826686266</v>
      </c>
      <c r="P712" s="11">
        <v>144.65</v>
      </c>
      <c r="Q712" s="11">
        <v>3.0217185826686266</v>
      </c>
      <c r="R712" s="11">
        <f t="array" ref="R712">INDEX(Reformat[Infant FT],MATCH(1,(Reformat[Zone]=B712)*(Reformat[Provider Type]=E712)*(Reformat[Provider Rating]=I712),0))</f>
        <v>34.380000000000003</v>
      </c>
      <c r="S712" s="11">
        <f t="shared" si="11"/>
        <v>171.9</v>
      </c>
    </row>
    <row r="713" spans="1:19" x14ac:dyDescent="0.25">
      <c r="A713" t="s">
        <v>51</v>
      </c>
      <c r="B713" t="s">
        <v>75</v>
      </c>
      <c r="D713" t="s">
        <v>66</v>
      </c>
      <c r="E713" t="s">
        <v>114</v>
      </c>
      <c r="F713" t="s">
        <v>54</v>
      </c>
      <c r="G713" t="s">
        <v>123</v>
      </c>
      <c r="H713" t="s">
        <v>63</v>
      </c>
      <c r="I713" t="s">
        <v>132</v>
      </c>
      <c r="J713" t="s">
        <v>58</v>
      </c>
      <c r="K713" t="s">
        <v>57</v>
      </c>
      <c r="M713" s="11">
        <v>130</v>
      </c>
      <c r="N713" s="11">
        <v>2.7156820998750186</v>
      </c>
      <c r="P713" s="11">
        <v>130</v>
      </c>
      <c r="Q713" s="11">
        <v>2.7156820998750186</v>
      </c>
      <c r="R713" s="11">
        <f t="array" ref="R713">INDEX(Reformat[Infant PT],MATCH(1,(Reformat[Zone]=B713)*(Reformat[Provider Type]=E713)*(Reformat[Provider Rating]=I713),0))</f>
        <v>31.14</v>
      </c>
      <c r="S713" s="11">
        <f t="shared" si="11"/>
        <v>155.69999999999999</v>
      </c>
    </row>
    <row r="714" spans="1:19" x14ac:dyDescent="0.25">
      <c r="A714" t="s">
        <v>51</v>
      </c>
      <c r="B714" t="s">
        <v>75</v>
      </c>
      <c r="D714" t="s">
        <v>66</v>
      </c>
      <c r="E714" t="s">
        <v>114</v>
      </c>
      <c r="F714" t="s">
        <v>59</v>
      </c>
      <c r="G714" t="s">
        <v>124</v>
      </c>
      <c r="H714" t="s">
        <v>63</v>
      </c>
      <c r="I714" t="s">
        <v>132</v>
      </c>
      <c r="J714" t="s">
        <v>56</v>
      </c>
      <c r="K714" t="s">
        <v>57</v>
      </c>
      <c r="M714" s="11">
        <v>137.69999999999999</v>
      </c>
      <c r="N714" s="11">
        <v>2.8765340396368466</v>
      </c>
      <c r="P714" s="11">
        <v>137.69999999999999</v>
      </c>
      <c r="Q714" s="11">
        <v>2.8765340396368466</v>
      </c>
      <c r="R714" s="11">
        <f t="array" ref="R714">INDEX(Reformat[Toddler FT],MATCH(1,(Reformat[Zone]=B714)*(Reformat[Provider Type]=E714)*(Reformat[Provider Rating]=I714),0))</f>
        <v>31.32</v>
      </c>
      <c r="S714" s="11">
        <f t="shared" si="11"/>
        <v>156.6</v>
      </c>
    </row>
    <row r="715" spans="1:19" x14ac:dyDescent="0.25">
      <c r="A715" t="s">
        <v>51</v>
      </c>
      <c r="B715" t="s">
        <v>75</v>
      </c>
      <c r="D715" t="s">
        <v>66</v>
      </c>
      <c r="E715" t="s">
        <v>114</v>
      </c>
      <c r="F715" t="s">
        <v>59</v>
      </c>
      <c r="G715" t="s">
        <v>125</v>
      </c>
      <c r="H715" t="s">
        <v>63</v>
      </c>
      <c r="I715" t="s">
        <v>132</v>
      </c>
      <c r="J715" t="s">
        <v>58</v>
      </c>
      <c r="K715" t="s">
        <v>57</v>
      </c>
      <c r="M715" s="11">
        <v>122.85</v>
      </c>
      <c r="N715" s="11">
        <v>2.5663195843818927</v>
      </c>
      <c r="P715" s="11">
        <v>122.85</v>
      </c>
      <c r="Q715" s="11">
        <v>2.5663195843818927</v>
      </c>
      <c r="R715" s="11">
        <f t="array" ref="R715">INDEX(Reformat[Toddler PT],MATCH(1,(Reformat[Zone]=B715)*(Reformat[Provider Type]=E715)*(Reformat[Provider Rating]=I715),0))</f>
        <v>28.08</v>
      </c>
      <c r="S715" s="11">
        <f t="shared" si="11"/>
        <v>140.39999999999998</v>
      </c>
    </row>
    <row r="716" spans="1:19" x14ac:dyDescent="0.25">
      <c r="A716" t="s">
        <v>51</v>
      </c>
      <c r="B716" t="s">
        <v>75</v>
      </c>
      <c r="D716" t="s">
        <v>66</v>
      </c>
      <c r="E716" t="s">
        <v>114</v>
      </c>
      <c r="F716" t="s">
        <v>60</v>
      </c>
      <c r="G716" t="s">
        <v>126</v>
      </c>
      <c r="H716" t="s">
        <v>63</v>
      </c>
      <c r="I716" t="s">
        <v>132</v>
      </c>
      <c r="J716" t="s">
        <v>56</v>
      </c>
      <c r="K716" t="s">
        <v>57</v>
      </c>
      <c r="M716" s="11">
        <v>130.5</v>
      </c>
      <c r="N716" s="11">
        <v>2.7261270310283843</v>
      </c>
      <c r="P716" s="11">
        <v>130.5</v>
      </c>
      <c r="Q716" s="11">
        <v>2.7261270310283843</v>
      </c>
      <c r="R716" s="11">
        <f t="array" ref="R716">INDEX(Reformat[Preschool FT],MATCH(1,(Reformat[Zone]=B716)*(Reformat[Provider Type]=E716)*(Reformat[Provider Rating]=I716),0))</f>
        <v>28.92</v>
      </c>
      <c r="S716" s="11">
        <f t="shared" si="11"/>
        <v>144.60000000000002</v>
      </c>
    </row>
    <row r="717" spans="1:19" x14ac:dyDescent="0.25">
      <c r="A717" t="s">
        <v>51</v>
      </c>
      <c r="B717" t="s">
        <v>75</v>
      </c>
      <c r="D717" t="s">
        <v>66</v>
      </c>
      <c r="E717" t="s">
        <v>114</v>
      </c>
      <c r="F717" t="s">
        <v>60</v>
      </c>
      <c r="G717" t="s">
        <v>127</v>
      </c>
      <c r="H717" t="s">
        <v>63</v>
      </c>
      <c r="I717" t="s">
        <v>132</v>
      </c>
      <c r="J717" t="s">
        <v>58</v>
      </c>
      <c r="K717" t="s">
        <v>57</v>
      </c>
      <c r="M717" s="11">
        <v>110.25</v>
      </c>
      <c r="N717" s="11">
        <v>2.3031073193170832</v>
      </c>
      <c r="P717" s="11">
        <v>110.25</v>
      </c>
      <c r="Q717" s="11">
        <v>2.3031073193170832</v>
      </c>
      <c r="R717" s="11">
        <f t="array" ref="R717">INDEX(Reformat[Preschool PT],MATCH(1,(Reformat[Zone]=B717)*(Reformat[Provider Type]=E717)*(Reformat[Provider Rating]=I717),0))</f>
        <v>24.3</v>
      </c>
      <c r="S717" s="11">
        <f t="shared" si="11"/>
        <v>121.5</v>
      </c>
    </row>
    <row r="718" spans="1:19" x14ac:dyDescent="0.25">
      <c r="A718" t="s">
        <v>51</v>
      </c>
      <c r="B718" t="s">
        <v>75</v>
      </c>
      <c r="D718" t="s">
        <v>66</v>
      </c>
      <c r="E718" t="s">
        <v>114</v>
      </c>
      <c r="F718" t="s">
        <v>61</v>
      </c>
      <c r="G718" t="s">
        <v>128</v>
      </c>
      <c r="H718" t="s">
        <v>63</v>
      </c>
      <c r="I718" t="s">
        <v>132</v>
      </c>
      <c r="J718" t="s">
        <v>56</v>
      </c>
      <c r="K718" t="s">
        <v>57</v>
      </c>
      <c r="M718" s="11">
        <v>117.65</v>
      </c>
      <c r="N718" s="11">
        <v>2.457692300386892</v>
      </c>
      <c r="P718" s="11">
        <v>117.65</v>
      </c>
      <c r="Q718" s="11">
        <v>2.457692300386892</v>
      </c>
      <c r="R718" s="11">
        <f t="array" ref="R718">INDEX(Reformat[School-age FT],MATCH(1,(Reformat[Zone]=B718)*(Reformat[Provider Type]=E718)*(Reformat[Provider Rating]=I718),0))</f>
        <v>26.1</v>
      </c>
      <c r="S718" s="11">
        <f t="shared" si="11"/>
        <v>130.5</v>
      </c>
    </row>
    <row r="719" spans="1:19" x14ac:dyDescent="0.25">
      <c r="A719" t="s">
        <v>51</v>
      </c>
      <c r="B719" t="s">
        <v>75</v>
      </c>
      <c r="D719" t="s">
        <v>66</v>
      </c>
      <c r="E719" t="s">
        <v>114</v>
      </c>
      <c r="F719" t="s">
        <v>61</v>
      </c>
      <c r="G719" t="s">
        <v>129</v>
      </c>
      <c r="H719" t="s">
        <v>63</v>
      </c>
      <c r="I719" t="s">
        <v>132</v>
      </c>
      <c r="J719" t="s">
        <v>58</v>
      </c>
      <c r="K719" t="s">
        <v>57</v>
      </c>
      <c r="M719" s="11">
        <v>108.9</v>
      </c>
      <c r="N719" s="11">
        <v>2.2749060052029968</v>
      </c>
      <c r="P719" s="11">
        <v>108.9</v>
      </c>
      <c r="Q719" s="11">
        <v>2.2749060052029968</v>
      </c>
      <c r="R719" s="11">
        <f t="array" ref="R719">INDEX(Reformat[School-age PT],MATCH(1,(Reformat[Zone]=B719)*(Reformat[Provider Type]=E719)*(Reformat[Provider Rating]=I719),0))</f>
        <v>22.68</v>
      </c>
      <c r="S719" s="11">
        <f t="shared" si="11"/>
        <v>113.4</v>
      </c>
    </row>
    <row r="720" spans="1:19" x14ac:dyDescent="0.25">
      <c r="A720" t="s">
        <v>51</v>
      </c>
      <c r="B720" t="s">
        <v>75</v>
      </c>
      <c r="D720" t="s">
        <v>66</v>
      </c>
      <c r="E720" t="s">
        <v>114</v>
      </c>
      <c r="F720" t="s">
        <v>54</v>
      </c>
      <c r="G720" t="s">
        <v>122</v>
      </c>
      <c r="H720" t="s">
        <v>64</v>
      </c>
      <c r="I720" t="s">
        <v>133</v>
      </c>
      <c r="J720" t="s">
        <v>56</v>
      </c>
      <c r="K720" t="s">
        <v>57</v>
      </c>
      <c r="M720" s="11">
        <v>160.69999999999999</v>
      </c>
      <c r="N720" s="11">
        <v>3.3570008726916574</v>
      </c>
      <c r="P720" s="11">
        <v>160.69999999999999</v>
      </c>
      <c r="Q720" s="11">
        <v>3.3570008726916574</v>
      </c>
      <c r="R720" s="11">
        <f t="array" ref="R720">INDEX(Reformat[Infant FT],MATCH(1,(Reformat[Zone]=B720)*(Reformat[Provider Type]=E720)*(Reformat[Provider Rating]=I720),0))</f>
        <v>38.200000000000003</v>
      </c>
      <c r="S720" s="11">
        <f t="shared" si="11"/>
        <v>191</v>
      </c>
    </row>
    <row r="721" spans="1:19" x14ac:dyDescent="0.25">
      <c r="A721" t="s">
        <v>51</v>
      </c>
      <c r="B721" t="s">
        <v>75</v>
      </c>
      <c r="D721" t="s">
        <v>66</v>
      </c>
      <c r="E721" t="s">
        <v>114</v>
      </c>
      <c r="F721" t="s">
        <v>54</v>
      </c>
      <c r="G721" t="s">
        <v>123</v>
      </c>
      <c r="H721" t="s">
        <v>64</v>
      </c>
      <c r="I721" t="s">
        <v>133</v>
      </c>
      <c r="J721" t="s">
        <v>58</v>
      </c>
      <c r="K721" t="s">
        <v>57</v>
      </c>
      <c r="M721" s="11">
        <v>144.4</v>
      </c>
      <c r="N721" s="11">
        <v>3.0164961170919442</v>
      </c>
      <c r="P721" s="11">
        <v>144.4</v>
      </c>
      <c r="Q721" s="11">
        <v>3.0164961170919442</v>
      </c>
      <c r="R721" s="11">
        <f t="array" ref="R721">INDEX(Reformat[Infant PT],MATCH(1,(Reformat[Zone]=B721)*(Reformat[Provider Type]=E721)*(Reformat[Provider Rating]=I721),0))</f>
        <v>34.6</v>
      </c>
      <c r="S721" s="11">
        <f t="shared" si="11"/>
        <v>173</v>
      </c>
    </row>
    <row r="722" spans="1:19" x14ac:dyDescent="0.25">
      <c r="A722" t="s">
        <v>51</v>
      </c>
      <c r="B722" t="s">
        <v>75</v>
      </c>
      <c r="D722" t="s">
        <v>66</v>
      </c>
      <c r="E722" t="s">
        <v>114</v>
      </c>
      <c r="F722" t="s">
        <v>59</v>
      </c>
      <c r="G722" t="s">
        <v>124</v>
      </c>
      <c r="H722" t="s">
        <v>64</v>
      </c>
      <c r="I722" t="s">
        <v>133</v>
      </c>
      <c r="J722" t="s">
        <v>56</v>
      </c>
      <c r="K722" t="s">
        <v>57</v>
      </c>
      <c r="M722" s="11">
        <v>152.94999999999999</v>
      </c>
      <c r="N722" s="11">
        <v>3.195104439814493</v>
      </c>
      <c r="P722" s="11">
        <v>152.94999999999999</v>
      </c>
      <c r="Q722" s="11">
        <v>3.195104439814493</v>
      </c>
      <c r="R722" s="11">
        <f t="array" ref="R722">INDEX(Reformat[Toddler FT],MATCH(1,(Reformat[Zone]=B722)*(Reformat[Provider Type]=E722)*(Reformat[Provider Rating]=I722),0))</f>
        <v>34.799999999999997</v>
      </c>
      <c r="S722" s="11">
        <f t="shared" si="11"/>
        <v>174</v>
      </c>
    </row>
    <row r="723" spans="1:19" x14ac:dyDescent="0.25">
      <c r="A723" t="s">
        <v>51</v>
      </c>
      <c r="B723" t="s">
        <v>75</v>
      </c>
      <c r="D723" t="s">
        <v>66</v>
      </c>
      <c r="E723" t="s">
        <v>114</v>
      </c>
      <c r="F723" t="s">
        <v>59</v>
      </c>
      <c r="G723" t="s">
        <v>125</v>
      </c>
      <c r="H723" t="s">
        <v>64</v>
      </c>
      <c r="I723" t="s">
        <v>133</v>
      </c>
      <c r="J723" t="s">
        <v>58</v>
      </c>
      <c r="K723" t="s">
        <v>57</v>
      </c>
      <c r="M723" s="11">
        <v>136.44999999999999</v>
      </c>
      <c r="N723" s="11">
        <v>2.850421711753433</v>
      </c>
      <c r="P723" s="11">
        <v>136.44999999999999</v>
      </c>
      <c r="Q723" s="11">
        <v>2.850421711753433</v>
      </c>
      <c r="R723" s="11">
        <f t="array" ref="R723">INDEX(Reformat[Toddler PT],MATCH(1,(Reformat[Zone]=B723)*(Reformat[Provider Type]=E723)*(Reformat[Provider Rating]=I723),0))</f>
        <v>31.2</v>
      </c>
      <c r="S723" s="11">
        <f t="shared" si="11"/>
        <v>156</v>
      </c>
    </row>
    <row r="724" spans="1:19" x14ac:dyDescent="0.25">
      <c r="A724" t="s">
        <v>51</v>
      </c>
      <c r="B724" t="s">
        <v>75</v>
      </c>
      <c r="D724" t="s">
        <v>66</v>
      </c>
      <c r="E724" t="s">
        <v>114</v>
      </c>
      <c r="F724" t="s">
        <v>60</v>
      </c>
      <c r="G724" t="s">
        <v>126</v>
      </c>
      <c r="H724" t="s">
        <v>64</v>
      </c>
      <c r="I724" t="s">
        <v>133</v>
      </c>
      <c r="J724" t="s">
        <v>56</v>
      </c>
      <c r="K724" t="s">
        <v>57</v>
      </c>
      <c r="M724" s="11">
        <v>145</v>
      </c>
      <c r="N724" s="11">
        <v>3.0290300344759826</v>
      </c>
      <c r="P724" s="11">
        <v>145</v>
      </c>
      <c r="Q724" s="11">
        <v>3.0290300344759826</v>
      </c>
      <c r="R724" s="11">
        <f t="array" ref="R724">INDEX(Reformat[Preschool FT],MATCH(1,(Reformat[Zone]=B724)*(Reformat[Provider Type]=E724)*(Reformat[Provider Rating]=I724),0))</f>
        <v>32</v>
      </c>
      <c r="S724" s="11">
        <f t="shared" si="11"/>
        <v>160</v>
      </c>
    </row>
    <row r="725" spans="1:19" x14ac:dyDescent="0.25">
      <c r="A725" t="s">
        <v>51</v>
      </c>
      <c r="B725" t="s">
        <v>75</v>
      </c>
      <c r="D725" t="s">
        <v>66</v>
      </c>
      <c r="E725" t="s">
        <v>114</v>
      </c>
      <c r="F725" t="s">
        <v>60</v>
      </c>
      <c r="G725" t="s">
        <v>127</v>
      </c>
      <c r="H725" t="s">
        <v>64</v>
      </c>
      <c r="I725" t="s">
        <v>133</v>
      </c>
      <c r="J725" t="s">
        <v>58</v>
      </c>
      <c r="K725" t="s">
        <v>57</v>
      </c>
      <c r="M725" s="11">
        <v>122.44999999999999</v>
      </c>
      <c r="N725" s="11">
        <v>2.5579636394592002</v>
      </c>
      <c r="P725" s="11">
        <v>122.44999999999999</v>
      </c>
      <c r="Q725" s="11">
        <v>2.5579636394592002</v>
      </c>
      <c r="R725" s="11">
        <f t="array" ref="R725">INDEX(Reformat[Preschool PT],MATCH(1,(Reformat[Zone]=B725)*(Reformat[Provider Type]=E725)*(Reformat[Provider Rating]=I725),0))</f>
        <v>27</v>
      </c>
      <c r="S725" s="11">
        <f t="shared" si="11"/>
        <v>135</v>
      </c>
    </row>
    <row r="726" spans="1:19" x14ac:dyDescent="0.25">
      <c r="A726" t="s">
        <v>51</v>
      </c>
      <c r="B726" t="s">
        <v>75</v>
      </c>
      <c r="D726" t="s">
        <v>66</v>
      </c>
      <c r="E726" t="s">
        <v>114</v>
      </c>
      <c r="F726" t="s">
        <v>61</v>
      </c>
      <c r="G726" t="s">
        <v>128</v>
      </c>
      <c r="H726" t="s">
        <v>64</v>
      </c>
      <c r="I726" t="s">
        <v>133</v>
      </c>
      <c r="J726" t="s">
        <v>56</v>
      </c>
      <c r="K726" t="s">
        <v>57</v>
      </c>
      <c r="M726" s="11">
        <v>130.69999999999999</v>
      </c>
      <c r="N726" s="11">
        <v>2.7303050034897303</v>
      </c>
      <c r="P726" s="11">
        <v>130.69999999999999</v>
      </c>
      <c r="Q726" s="11">
        <v>2.7303050034897303</v>
      </c>
      <c r="R726" s="11">
        <f t="array" ref="R726">INDEX(Reformat[School-age FT],MATCH(1,(Reformat[Zone]=B726)*(Reformat[Provider Type]=E726)*(Reformat[Provider Rating]=I726),0))</f>
        <v>29</v>
      </c>
      <c r="S726" s="11">
        <f t="shared" si="11"/>
        <v>145</v>
      </c>
    </row>
    <row r="727" spans="1:19" x14ac:dyDescent="0.25">
      <c r="A727" t="s">
        <v>51</v>
      </c>
      <c r="B727" t="s">
        <v>75</v>
      </c>
      <c r="D727" t="s">
        <v>66</v>
      </c>
      <c r="E727" t="s">
        <v>114</v>
      </c>
      <c r="F727" t="s">
        <v>61</v>
      </c>
      <c r="G727" t="s">
        <v>129</v>
      </c>
      <c r="H727" t="s">
        <v>64</v>
      </c>
      <c r="I727" t="s">
        <v>133</v>
      </c>
      <c r="J727" t="s">
        <v>58</v>
      </c>
      <c r="K727" t="s">
        <v>57</v>
      </c>
      <c r="M727" s="11">
        <v>110.95</v>
      </c>
      <c r="N727" s="11">
        <v>2.3177302229317949</v>
      </c>
      <c r="P727" s="11">
        <v>110.95</v>
      </c>
      <c r="Q727" s="11">
        <v>2.3177302229317949</v>
      </c>
      <c r="R727" s="11">
        <f t="array" ref="R727">INDEX(Reformat[School-age PT],MATCH(1,(Reformat[Zone]=B727)*(Reformat[Provider Type]=E727)*(Reformat[Provider Rating]=I727),0))</f>
        <v>25.2</v>
      </c>
      <c r="S727" s="11">
        <f t="shared" si="11"/>
        <v>126</v>
      </c>
    </row>
    <row r="728" spans="1:19" x14ac:dyDescent="0.25">
      <c r="A728" t="s">
        <v>51</v>
      </c>
      <c r="B728" t="s">
        <v>75</v>
      </c>
      <c r="D728" t="s">
        <v>66</v>
      </c>
      <c r="E728" t="s">
        <v>114</v>
      </c>
      <c r="F728" t="s">
        <v>60</v>
      </c>
      <c r="G728" t="s">
        <v>126</v>
      </c>
      <c r="H728" t="s">
        <v>65</v>
      </c>
      <c r="I728" t="s">
        <v>134</v>
      </c>
      <c r="J728" t="s">
        <v>56</v>
      </c>
      <c r="K728" t="s">
        <v>57</v>
      </c>
      <c r="M728" s="11">
        <v>107.5</v>
      </c>
      <c r="N728" s="11">
        <v>2.2456601979735731</v>
      </c>
      <c r="P728" s="11">
        <v>107.5</v>
      </c>
      <c r="Q728" s="11">
        <v>2.2456601979735731</v>
      </c>
      <c r="R728" s="11">
        <f t="array" ref="R728">INDEX(Reformat[Preschool FT],MATCH(1,(Reformat[Zone]=B728)*(Reformat[Provider Type]=E728)*(Reformat[Provider Rating]=I728),0))</f>
        <v>28.35</v>
      </c>
      <c r="S728" s="11">
        <f t="shared" si="11"/>
        <v>141.75</v>
      </c>
    </row>
    <row r="729" spans="1:19" x14ac:dyDescent="0.25">
      <c r="A729" t="s">
        <v>51</v>
      </c>
      <c r="B729" t="s">
        <v>75</v>
      </c>
      <c r="D729" t="s">
        <v>66</v>
      </c>
      <c r="E729" t="s">
        <v>114</v>
      </c>
      <c r="F729" t="s">
        <v>60</v>
      </c>
      <c r="G729" t="s">
        <v>127</v>
      </c>
      <c r="H729" t="s">
        <v>65</v>
      </c>
      <c r="I729" t="s">
        <v>134</v>
      </c>
      <c r="J729" t="s">
        <v>58</v>
      </c>
      <c r="K729" t="s">
        <v>57</v>
      </c>
      <c r="M729" s="11">
        <v>87.75</v>
      </c>
      <c r="N729" s="11">
        <v>1.8330854174156377</v>
      </c>
      <c r="P729" s="11">
        <v>87.75</v>
      </c>
      <c r="Q729" s="11">
        <v>1.8330854174156377</v>
      </c>
      <c r="R729" s="11">
        <f t="array" ref="R729">INDEX(Reformat[Preschool PT],MATCH(1,(Reformat[Zone]=B729)*(Reformat[Provider Type]=E729)*(Reformat[Provider Rating]=I729),0))</f>
        <v>23.31</v>
      </c>
      <c r="S729" s="11">
        <f t="shared" si="11"/>
        <v>116.55</v>
      </c>
    </row>
    <row r="730" spans="1:19" x14ac:dyDescent="0.25">
      <c r="A730" t="s">
        <v>51</v>
      </c>
      <c r="B730" t="s">
        <v>75</v>
      </c>
      <c r="D730" t="s">
        <v>67</v>
      </c>
      <c r="E730" t="s">
        <v>115</v>
      </c>
      <c r="F730" t="s">
        <v>54</v>
      </c>
      <c r="G730" t="s">
        <v>122</v>
      </c>
      <c r="H730" t="s">
        <v>55</v>
      </c>
      <c r="I730" t="s">
        <v>130</v>
      </c>
      <c r="J730" t="s">
        <v>56</v>
      </c>
      <c r="K730" t="s">
        <v>57</v>
      </c>
      <c r="M730" s="11">
        <v>111.8</v>
      </c>
      <c r="N730" s="11">
        <v>2.3354866058925161</v>
      </c>
      <c r="P730" s="11">
        <v>111.8</v>
      </c>
      <c r="Q730" s="11">
        <v>2.3354866058925161</v>
      </c>
      <c r="R730" s="11">
        <f t="array" ref="R730">INDEX(Reformat[Infant FT],MATCH(1,(Reformat[Zone]=B730)*(Reformat[Provider Type]=E730)*(Reformat[Provider Rating]=I730),0))</f>
        <v>30.4</v>
      </c>
      <c r="S730" s="11">
        <f t="shared" si="11"/>
        <v>152</v>
      </c>
    </row>
    <row r="731" spans="1:19" x14ac:dyDescent="0.25">
      <c r="A731" t="s">
        <v>51</v>
      </c>
      <c r="B731" t="s">
        <v>75</v>
      </c>
      <c r="D731" t="s">
        <v>67</v>
      </c>
      <c r="E731" t="s">
        <v>115</v>
      </c>
      <c r="F731" t="s">
        <v>54</v>
      </c>
      <c r="G731" t="s">
        <v>123</v>
      </c>
      <c r="H731" t="s">
        <v>55</v>
      </c>
      <c r="I731" t="s">
        <v>130</v>
      </c>
      <c r="J731" t="s">
        <v>58</v>
      </c>
      <c r="K731" t="s">
        <v>57</v>
      </c>
      <c r="M731" s="11">
        <v>94.149999999999991</v>
      </c>
      <c r="N731" s="11">
        <v>1.9667805361787154</v>
      </c>
      <c r="P731" s="11">
        <v>94.149999999999991</v>
      </c>
      <c r="Q731" s="11">
        <v>1.9667805361787154</v>
      </c>
      <c r="R731" s="11">
        <f t="array" ref="R731">INDEX(Reformat[Infant PT],MATCH(1,(Reformat[Zone]=B731)*(Reformat[Provider Type]=E731)*(Reformat[Provider Rating]=I731),0))</f>
        <v>26.6</v>
      </c>
      <c r="S731" s="11">
        <f t="shared" si="11"/>
        <v>133</v>
      </c>
    </row>
    <row r="732" spans="1:19" x14ac:dyDescent="0.25">
      <c r="A732" t="s">
        <v>51</v>
      </c>
      <c r="B732" t="s">
        <v>75</v>
      </c>
      <c r="D732" t="s">
        <v>67</v>
      </c>
      <c r="E732" t="s">
        <v>115</v>
      </c>
      <c r="F732" t="s">
        <v>59</v>
      </c>
      <c r="G732" t="s">
        <v>124</v>
      </c>
      <c r="H732" t="s">
        <v>55</v>
      </c>
      <c r="I732" t="s">
        <v>130</v>
      </c>
      <c r="J732" t="s">
        <v>56</v>
      </c>
      <c r="K732" t="s">
        <v>57</v>
      </c>
      <c r="M732" s="11">
        <v>105.1</v>
      </c>
      <c r="N732" s="11">
        <v>2.195524528437419</v>
      </c>
      <c r="P732" s="11">
        <v>105.1</v>
      </c>
      <c r="Q732" s="11">
        <v>2.195524528437419</v>
      </c>
      <c r="R732" s="11">
        <f t="array" ref="R732">INDEX(Reformat[Toddler FT],MATCH(1,(Reformat[Zone]=B732)*(Reformat[Provider Type]=E732)*(Reformat[Provider Rating]=I732),0))</f>
        <v>27.8</v>
      </c>
      <c r="S732" s="11">
        <f t="shared" si="11"/>
        <v>139</v>
      </c>
    </row>
    <row r="733" spans="1:19" x14ac:dyDescent="0.25">
      <c r="A733" t="s">
        <v>51</v>
      </c>
      <c r="B733" t="s">
        <v>75</v>
      </c>
      <c r="D733" t="s">
        <v>67</v>
      </c>
      <c r="E733" t="s">
        <v>115</v>
      </c>
      <c r="F733" t="s">
        <v>59</v>
      </c>
      <c r="G733" t="s">
        <v>125</v>
      </c>
      <c r="H733" t="s">
        <v>55</v>
      </c>
      <c r="I733" t="s">
        <v>130</v>
      </c>
      <c r="J733" t="s">
        <v>58</v>
      </c>
      <c r="K733" t="s">
        <v>57</v>
      </c>
      <c r="M733" s="11">
        <v>86.199999999999989</v>
      </c>
      <c r="N733" s="11">
        <v>1.8007061308402046</v>
      </c>
      <c r="P733" s="11">
        <v>86.199999999999989</v>
      </c>
      <c r="Q733" s="11">
        <v>1.8007061308402046</v>
      </c>
      <c r="R733" s="11">
        <f t="array" ref="R733">INDEX(Reformat[Toddler PT],MATCH(1,(Reformat[Zone]=B733)*(Reformat[Provider Type]=E733)*(Reformat[Provider Rating]=I733),0))</f>
        <v>23.8</v>
      </c>
      <c r="S733" s="11">
        <f t="shared" si="11"/>
        <v>119</v>
      </c>
    </row>
    <row r="734" spans="1:19" x14ac:dyDescent="0.25">
      <c r="A734" t="s">
        <v>51</v>
      </c>
      <c r="B734" t="s">
        <v>75</v>
      </c>
      <c r="D734" t="s">
        <v>67</v>
      </c>
      <c r="E734" t="s">
        <v>115</v>
      </c>
      <c r="F734" t="s">
        <v>60</v>
      </c>
      <c r="G734" t="s">
        <v>126</v>
      </c>
      <c r="H734" t="s">
        <v>55</v>
      </c>
      <c r="I734" t="s">
        <v>130</v>
      </c>
      <c r="J734" t="s">
        <v>56</v>
      </c>
      <c r="K734" t="s">
        <v>57</v>
      </c>
      <c r="M734" s="11">
        <v>95.75</v>
      </c>
      <c r="N734" s="11">
        <v>2.0002043158694849</v>
      </c>
      <c r="P734" s="11">
        <v>95.75</v>
      </c>
      <c r="Q734" s="11">
        <v>2.0002043158694849</v>
      </c>
      <c r="R734" s="11">
        <f t="array" ref="R734">INDEX(Reformat[Preschool FT],MATCH(1,(Reformat[Zone]=B734)*(Reformat[Provider Type]=E734)*(Reformat[Provider Rating]=I734),0))</f>
        <v>24.8</v>
      </c>
      <c r="S734" s="11">
        <f t="shared" si="11"/>
        <v>124</v>
      </c>
    </row>
    <row r="735" spans="1:19" x14ac:dyDescent="0.25">
      <c r="A735" t="s">
        <v>51</v>
      </c>
      <c r="B735" t="s">
        <v>75</v>
      </c>
      <c r="D735" t="s">
        <v>67</v>
      </c>
      <c r="E735" t="s">
        <v>115</v>
      </c>
      <c r="F735" t="s">
        <v>60</v>
      </c>
      <c r="G735" t="s">
        <v>127</v>
      </c>
      <c r="H735" t="s">
        <v>55</v>
      </c>
      <c r="I735" t="s">
        <v>130</v>
      </c>
      <c r="J735" t="s">
        <v>58</v>
      </c>
      <c r="K735" t="s">
        <v>57</v>
      </c>
      <c r="M735" s="11">
        <v>80.349999999999994</v>
      </c>
      <c r="N735" s="11">
        <v>1.6785004363458287</v>
      </c>
      <c r="P735" s="11">
        <v>80.349999999999994</v>
      </c>
      <c r="Q735" s="11">
        <v>1.6785004363458287</v>
      </c>
      <c r="R735" s="11">
        <f t="array" ref="R735">INDEX(Reformat[Preschool PT],MATCH(1,(Reformat[Zone]=B735)*(Reformat[Provider Type]=E735)*(Reformat[Provider Rating]=I735),0))</f>
        <v>19.8</v>
      </c>
      <c r="S735" s="11">
        <f t="shared" si="11"/>
        <v>99</v>
      </c>
    </row>
    <row r="736" spans="1:19" x14ac:dyDescent="0.25">
      <c r="A736" t="s">
        <v>51</v>
      </c>
      <c r="B736" t="s">
        <v>75</v>
      </c>
      <c r="D736" t="s">
        <v>67</v>
      </c>
      <c r="E736" t="s">
        <v>115</v>
      </c>
      <c r="F736" t="s">
        <v>61</v>
      </c>
      <c r="G736" t="s">
        <v>128</v>
      </c>
      <c r="H736" t="s">
        <v>55</v>
      </c>
      <c r="I736" t="s">
        <v>130</v>
      </c>
      <c r="J736" t="s">
        <v>56</v>
      </c>
      <c r="K736" t="s">
        <v>57</v>
      </c>
      <c r="M736" s="11">
        <v>81.7</v>
      </c>
      <c r="N736" s="11">
        <v>1.7067017504599158</v>
      </c>
      <c r="P736" s="11">
        <v>81.7</v>
      </c>
      <c r="Q736" s="11">
        <v>1.7067017504599158</v>
      </c>
      <c r="R736" s="11">
        <f t="array" ref="R736">INDEX(Reformat[School-age FT],MATCH(1,(Reformat[Zone]=B736)*(Reformat[Provider Type]=E736)*(Reformat[Provider Rating]=I736),0))</f>
        <v>21.6</v>
      </c>
      <c r="S736" s="11">
        <f t="shared" si="11"/>
        <v>108</v>
      </c>
    </row>
    <row r="737" spans="1:19" x14ac:dyDescent="0.25">
      <c r="A737" t="s">
        <v>51</v>
      </c>
      <c r="B737" t="s">
        <v>75</v>
      </c>
      <c r="D737" t="s">
        <v>67</v>
      </c>
      <c r="E737" t="s">
        <v>115</v>
      </c>
      <c r="F737" t="s">
        <v>61</v>
      </c>
      <c r="G737" t="s">
        <v>129</v>
      </c>
      <c r="H737" t="s">
        <v>55</v>
      </c>
      <c r="I737" t="s">
        <v>130</v>
      </c>
      <c r="J737" t="s">
        <v>58</v>
      </c>
      <c r="K737" t="s">
        <v>57</v>
      </c>
      <c r="M737" s="11">
        <v>67.5</v>
      </c>
      <c r="N737" s="11">
        <v>1.4100657057043366</v>
      </c>
      <c r="P737" s="11">
        <v>67.5</v>
      </c>
      <c r="Q737" s="11">
        <v>1.4100657057043366</v>
      </c>
      <c r="R737" s="11">
        <f t="array" ref="R737">INDEX(Reformat[School-age PT],MATCH(1,(Reformat[Zone]=B737)*(Reformat[Provider Type]=E737)*(Reformat[Provider Rating]=I737),0))</f>
        <v>17.8</v>
      </c>
      <c r="S737" s="11">
        <f t="shared" si="11"/>
        <v>89</v>
      </c>
    </row>
    <row r="738" spans="1:19" x14ac:dyDescent="0.25">
      <c r="A738" t="s">
        <v>51</v>
      </c>
      <c r="B738" t="s">
        <v>75</v>
      </c>
      <c r="D738" t="s">
        <v>67</v>
      </c>
      <c r="E738" t="s">
        <v>115</v>
      </c>
      <c r="F738" t="s">
        <v>54</v>
      </c>
      <c r="G738" t="s">
        <v>122</v>
      </c>
      <c r="H738" t="s">
        <v>62</v>
      </c>
      <c r="I738" t="s">
        <v>131</v>
      </c>
      <c r="J738" t="s">
        <v>56</v>
      </c>
      <c r="K738" t="s">
        <v>57</v>
      </c>
      <c r="M738" s="11">
        <v>126.55</v>
      </c>
      <c r="N738" s="11">
        <v>2.6436120749167968</v>
      </c>
      <c r="P738" s="11">
        <v>126.55</v>
      </c>
      <c r="Q738" s="11">
        <v>2.6436120749167968</v>
      </c>
      <c r="R738" s="11">
        <f t="array" ref="R738">INDEX(Reformat[Infant FT],MATCH(1,(Reformat[Zone]=B738)*(Reformat[Provider Type]=E738)*(Reformat[Provider Rating]=I738),0))</f>
        <v>31.92</v>
      </c>
      <c r="S738" s="11">
        <f t="shared" si="11"/>
        <v>159.60000000000002</v>
      </c>
    </row>
    <row r="739" spans="1:19" x14ac:dyDescent="0.25">
      <c r="A739" t="s">
        <v>51</v>
      </c>
      <c r="B739" t="s">
        <v>75</v>
      </c>
      <c r="D739" t="s">
        <v>67</v>
      </c>
      <c r="E739" t="s">
        <v>115</v>
      </c>
      <c r="F739" t="s">
        <v>54</v>
      </c>
      <c r="G739" t="s">
        <v>123</v>
      </c>
      <c r="H739" t="s">
        <v>62</v>
      </c>
      <c r="I739" t="s">
        <v>131</v>
      </c>
      <c r="J739" t="s">
        <v>58</v>
      </c>
      <c r="K739" t="s">
        <v>57</v>
      </c>
      <c r="M739" s="11">
        <v>109.55</v>
      </c>
      <c r="N739" s="11">
        <v>2.2884844157023716</v>
      </c>
      <c r="P739" s="11">
        <v>109.55</v>
      </c>
      <c r="Q739" s="11">
        <v>2.2884844157023716</v>
      </c>
      <c r="R739" s="11">
        <f t="array" ref="R739">INDEX(Reformat[Infant PT],MATCH(1,(Reformat[Zone]=B739)*(Reformat[Provider Type]=E739)*(Reformat[Provider Rating]=I739),0))</f>
        <v>27.93</v>
      </c>
      <c r="S739" s="11">
        <f t="shared" si="11"/>
        <v>139.65</v>
      </c>
    </row>
    <row r="740" spans="1:19" x14ac:dyDescent="0.25">
      <c r="A740" t="s">
        <v>51</v>
      </c>
      <c r="B740" t="s">
        <v>75</v>
      </c>
      <c r="D740" t="s">
        <v>67</v>
      </c>
      <c r="E740" t="s">
        <v>115</v>
      </c>
      <c r="F740" t="s">
        <v>59</v>
      </c>
      <c r="G740" t="s">
        <v>124</v>
      </c>
      <c r="H740" t="s">
        <v>62</v>
      </c>
      <c r="I740" t="s">
        <v>131</v>
      </c>
      <c r="J740" t="s">
        <v>56</v>
      </c>
      <c r="K740" t="s">
        <v>57</v>
      </c>
      <c r="M740" s="11">
        <v>120.15</v>
      </c>
      <c r="N740" s="11">
        <v>2.5099169561537193</v>
      </c>
      <c r="P740" s="11">
        <v>120.15</v>
      </c>
      <c r="Q740" s="11">
        <v>2.5099169561537193</v>
      </c>
      <c r="R740" s="11">
        <f t="array" ref="R740">INDEX(Reformat[Toddler FT],MATCH(1,(Reformat[Zone]=B740)*(Reformat[Provider Type]=E740)*(Reformat[Provider Rating]=I740),0))</f>
        <v>29.19</v>
      </c>
      <c r="S740" s="11">
        <f t="shared" si="11"/>
        <v>145.95000000000002</v>
      </c>
    </row>
    <row r="741" spans="1:19" x14ac:dyDescent="0.25">
      <c r="A741" t="s">
        <v>51</v>
      </c>
      <c r="B741" t="s">
        <v>75</v>
      </c>
      <c r="D741" t="s">
        <v>67</v>
      </c>
      <c r="E741" t="s">
        <v>115</v>
      </c>
      <c r="F741" t="s">
        <v>59</v>
      </c>
      <c r="G741" t="s">
        <v>125</v>
      </c>
      <c r="H741" t="s">
        <v>62</v>
      </c>
      <c r="I741" t="s">
        <v>131</v>
      </c>
      <c r="J741" t="s">
        <v>58</v>
      </c>
      <c r="K741" t="s">
        <v>57</v>
      </c>
      <c r="M741" s="11">
        <v>101.8</v>
      </c>
      <c r="N741" s="11">
        <v>2.1265879828252068</v>
      </c>
      <c r="P741" s="11">
        <v>101.8</v>
      </c>
      <c r="Q741" s="11">
        <v>2.1265879828252068</v>
      </c>
      <c r="R741" s="11">
        <f t="array" ref="R741">INDEX(Reformat[Toddler PT],MATCH(1,(Reformat[Zone]=B741)*(Reformat[Provider Type]=E741)*(Reformat[Provider Rating]=I741),0))</f>
        <v>24.99</v>
      </c>
      <c r="S741" s="11">
        <f t="shared" si="11"/>
        <v>124.94999999999999</v>
      </c>
    </row>
    <row r="742" spans="1:19" x14ac:dyDescent="0.25">
      <c r="A742" t="s">
        <v>51</v>
      </c>
      <c r="B742" t="s">
        <v>75</v>
      </c>
      <c r="D742" t="s">
        <v>67</v>
      </c>
      <c r="E742" t="s">
        <v>115</v>
      </c>
      <c r="F742" t="s">
        <v>60</v>
      </c>
      <c r="G742" t="s">
        <v>126</v>
      </c>
      <c r="H742" t="s">
        <v>62</v>
      </c>
      <c r="I742" t="s">
        <v>131</v>
      </c>
      <c r="J742" t="s">
        <v>56</v>
      </c>
      <c r="K742" t="s">
        <v>57</v>
      </c>
      <c r="M742" s="11">
        <v>111.1</v>
      </c>
      <c r="N742" s="11">
        <v>2.3208637022778045</v>
      </c>
      <c r="P742" s="11">
        <v>111.1</v>
      </c>
      <c r="Q742" s="11">
        <v>2.3208637022778045</v>
      </c>
      <c r="R742" s="11">
        <f t="array" ref="R742">INDEX(Reformat[Preschool FT],MATCH(1,(Reformat[Zone]=B742)*(Reformat[Provider Type]=E742)*(Reformat[Provider Rating]=I742),0))</f>
        <v>26.04</v>
      </c>
      <c r="S742" s="11">
        <f t="shared" si="11"/>
        <v>130.19999999999999</v>
      </c>
    </row>
    <row r="743" spans="1:19" x14ac:dyDescent="0.25">
      <c r="A743" t="s">
        <v>51</v>
      </c>
      <c r="B743" t="s">
        <v>75</v>
      </c>
      <c r="D743" t="s">
        <v>67</v>
      </c>
      <c r="E743" t="s">
        <v>115</v>
      </c>
      <c r="F743" t="s">
        <v>60</v>
      </c>
      <c r="G743" t="s">
        <v>127</v>
      </c>
      <c r="H743" t="s">
        <v>62</v>
      </c>
      <c r="I743" t="s">
        <v>131</v>
      </c>
      <c r="J743" t="s">
        <v>58</v>
      </c>
      <c r="K743" t="s">
        <v>57</v>
      </c>
      <c r="M743" s="11">
        <v>88.65</v>
      </c>
      <c r="N743" s="11">
        <v>1.8518862934916955</v>
      </c>
      <c r="P743" s="11">
        <v>88.65</v>
      </c>
      <c r="Q743" s="11">
        <v>1.8518862934916955</v>
      </c>
      <c r="R743" s="11">
        <f t="array" ref="R743">INDEX(Reformat[Preschool PT],MATCH(1,(Reformat[Zone]=B743)*(Reformat[Provider Type]=E743)*(Reformat[Provider Rating]=I743),0))</f>
        <v>20.79</v>
      </c>
      <c r="S743" s="11">
        <f t="shared" si="11"/>
        <v>103.94999999999999</v>
      </c>
    </row>
    <row r="744" spans="1:19" x14ac:dyDescent="0.25">
      <c r="A744" t="s">
        <v>51</v>
      </c>
      <c r="B744" t="s">
        <v>75</v>
      </c>
      <c r="D744" t="s">
        <v>67</v>
      </c>
      <c r="E744" t="s">
        <v>115</v>
      </c>
      <c r="F744" t="s">
        <v>61</v>
      </c>
      <c r="G744" t="s">
        <v>128</v>
      </c>
      <c r="H744" t="s">
        <v>62</v>
      </c>
      <c r="I744" t="s">
        <v>131</v>
      </c>
      <c r="J744" t="s">
        <v>56</v>
      </c>
      <c r="K744" t="s">
        <v>57</v>
      </c>
      <c r="M744" s="11">
        <v>97.4</v>
      </c>
      <c r="N744" s="11">
        <v>2.034672588675591</v>
      </c>
      <c r="P744" s="11">
        <v>97.4</v>
      </c>
      <c r="Q744" s="11">
        <v>2.034672588675591</v>
      </c>
      <c r="R744" s="11">
        <f t="array" ref="R744">INDEX(Reformat[School-age FT],MATCH(1,(Reformat[Zone]=B744)*(Reformat[Provider Type]=E744)*(Reformat[Provider Rating]=I744),0))</f>
        <v>22.68</v>
      </c>
      <c r="S744" s="11">
        <f t="shared" si="11"/>
        <v>113.4</v>
      </c>
    </row>
    <row r="745" spans="1:19" x14ac:dyDescent="0.25">
      <c r="A745" t="s">
        <v>51</v>
      </c>
      <c r="B745" t="s">
        <v>75</v>
      </c>
      <c r="D745" t="s">
        <v>67</v>
      </c>
      <c r="E745" t="s">
        <v>115</v>
      </c>
      <c r="F745" t="s">
        <v>61</v>
      </c>
      <c r="G745" t="s">
        <v>129</v>
      </c>
      <c r="H745" t="s">
        <v>62</v>
      </c>
      <c r="I745" t="s">
        <v>131</v>
      </c>
      <c r="J745" t="s">
        <v>58</v>
      </c>
      <c r="K745" t="s">
        <v>57</v>
      </c>
      <c r="M745" s="11">
        <v>77.25</v>
      </c>
      <c r="N745" s="11">
        <v>1.6137418631949632</v>
      </c>
      <c r="P745" s="11">
        <v>77.25</v>
      </c>
      <c r="Q745" s="11">
        <v>1.6137418631949632</v>
      </c>
      <c r="R745" s="11">
        <f t="array" ref="R745">INDEX(Reformat[School-age PT],MATCH(1,(Reformat[Zone]=B745)*(Reformat[Provider Type]=E745)*(Reformat[Provider Rating]=I745),0))</f>
        <v>18.690000000000001</v>
      </c>
      <c r="S745" s="11">
        <f t="shared" si="11"/>
        <v>93.45</v>
      </c>
    </row>
    <row r="746" spans="1:19" x14ac:dyDescent="0.25">
      <c r="A746" t="s">
        <v>51</v>
      </c>
      <c r="B746" t="s">
        <v>75</v>
      </c>
      <c r="D746" t="s">
        <v>67</v>
      </c>
      <c r="E746" t="s">
        <v>115</v>
      </c>
      <c r="F746" t="s">
        <v>54</v>
      </c>
      <c r="G746" t="s">
        <v>122</v>
      </c>
      <c r="H746" t="s">
        <v>63</v>
      </c>
      <c r="I746" t="s">
        <v>132</v>
      </c>
      <c r="J746" t="s">
        <v>56</v>
      </c>
      <c r="K746" t="s">
        <v>57</v>
      </c>
      <c r="M746" s="11">
        <v>140.6</v>
      </c>
      <c r="N746" s="11">
        <v>2.9371146403263664</v>
      </c>
      <c r="P746" s="11">
        <v>140.6</v>
      </c>
      <c r="Q746" s="11">
        <v>2.9371146403263664</v>
      </c>
      <c r="R746" s="11">
        <f t="array" ref="R746">INDEX(Reformat[Infant FT],MATCH(1,(Reformat[Zone]=B746)*(Reformat[Provider Type]=E746)*(Reformat[Provider Rating]=I746),0))</f>
        <v>32.94</v>
      </c>
      <c r="S746" s="11">
        <f t="shared" si="11"/>
        <v>164.7</v>
      </c>
    </row>
    <row r="747" spans="1:19" x14ac:dyDescent="0.25">
      <c r="A747" t="s">
        <v>51</v>
      </c>
      <c r="B747" t="s">
        <v>75</v>
      </c>
      <c r="D747" t="s">
        <v>67</v>
      </c>
      <c r="E747" t="s">
        <v>115</v>
      </c>
      <c r="F747" t="s">
        <v>54</v>
      </c>
      <c r="G747" t="s">
        <v>123</v>
      </c>
      <c r="H747" t="s">
        <v>63</v>
      </c>
      <c r="I747" t="s">
        <v>132</v>
      </c>
      <c r="J747" t="s">
        <v>58</v>
      </c>
      <c r="K747" t="s">
        <v>57</v>
      </c>
      <c r="M747" s="11">
        <v>121.7</v>
      </c>
      <c r="N747" s="11">
        <v>2.5422962427291522</v>
      </c>
      <c r="P747" s="11">
        <v>121.7</v>
      </c>
      <c r="Q747" s="11">
        <v>2.5422962427291522</v>
      </c>
      <c r="R747" s="11">
        <f t="array" ref="R747">INDEX(Reformat[Infant PT],MATCH(1,(Reformat[Zone]=B747)*(Reformat[Provider Type]=E747)*(Reformat[Provider Rating]=I747),0))</f>
        <v>29.16</v>
      </c>
      <c r="S747" s="11">
        <f t="shared" si="11"/>
        <v>145.80000000000001</v>
      </c>
    </row>
    <row r="748" spans="1:19" x14ac:dyDescent="0.25">
      <c r="A748" t="s">
        <v>51</v>
      </c>
      <c r="B748" t="s">
        <v>75</v>
      </c>
      <c r="D748" t="s">
        <v>67</v>
      </c>
      <c r="E748" t="s">
        <v>115</v>
      </c>
      <c r="F748" t="s">
        <v>59</v>
      </c>
      <c r="G748" t="s">
        <v>124</v>
      </c>
      <c r="H748" t="s">
        <v>63</v>
      </c>
      <c r="I748" t="s">
        <v>132</v>
      </c>
      <c r="J748" t="s">
        <v>56</v>
      </c>
      <c r="K748" t="s">
        <v>57</v>
      </c>
      <c r="M748" s="11">
        <v>133.5</v>
      </c>
      <c r="N748" s="11">
        <v>2.7887966179485768</v>
      </c>
      <c r="P748" s="11">
        <v>133.5</v>
      </c>
      <c r="Q748" s="11">
        <v>2.7887966179485768</v>
      </c>
      <c r="R748" s="11">
        <f t="array" ref="R748">INDEX(Reformat[Toddler FT],MATCH(1,(Reformat[Zone]=B748)*(Reformat[Provider Type]=E748)*(Reformat[Provider Rating]=I748),0))</f>
        <v>30.06</v>
      </c>
      <c r="S748" s="11">
        <f t="shared" si="11"/>
        <v>150.29999999999998</v>
      </c>
    </row>
    <row r="749" spans="1:19" x14ac:dyDescent="0.25">
      <c r="A749" t="s">
        <v>51</v>
      </c>
      <c r="B749" t="s">
        <v>75</v>
      </c>
      <c r="D749" t="s">
        <v>67</v>
      </c>
      <c r="E749" t="s">
        <v>115</v>
      </c>
      <c r="F749" t="s">
        <v>59</v>
      </c>
      <c r="G749" t="s">
        <v>125</v>
      </c>
      <c r="H749" t="s">
        <v>63</v>
      </c>
      <c r="I749" t="s">
        <v>132</v>
      </c>
      <c r="J749" t="s">
        <v>58</v>
      </c>
      <c r="K749" t="s">
        <v>57</v>
      </c>
      <c r="M749" s="11">
        <v>113.10000000000001</v>
      </c>
      <c r="N749" s="11">
        <v>2.3626434268912666</v>
      </c>
      <c r="P749" s="11">
        <v>113.10000000000001</v>
      </c>
      <c r="Q749" s="11">
        <v>2.3626434268912666</v>
      </c>
      <c r="R749" s="11">
        <f t="array" ref="R749">INDEX(Reformat[Toddler PT],MATCH(1,(Reformat[Zone]=B749)*(Reformat[Provider Type]=E749)*(Reformat[Provider Rating]=I749),0))</f>
        <v>26.1</v>
      </c>
      <c r="S749" s="11">
        <f t="shared" si="11"/>
        <v>130.5</v>
      </c>
    </row>
    <row r="750" spans="1:19" x14ac:dyDescent="0.25">
      <c r="A750" t="s">
        <v>51</v>
      </c>
      <c r="B750" t="s">
        <v>75</v>
      </c>
      <c r="D750" t="s">
        <v>67</v>
      </c>
      <c r="E750" t="s">
        <v>115</v>
      </c>
      <c r="F750" t="s">
        <v>60</v>
      </c>
      <c r="G750" t="s">
        <v>126</v>
      </c>
      <c r="H750" t="s">
        <v>63</v>
      </c>
      <c r="I750" t="s">
        <v>132</v>
      </c>
      <c r="J750" t="s">
        <v>56</v>
      </c>
      <c r="K750" t="s">
        <v>57</v>
      </c>
      <c r="M750" s="11">
        <v>123.4</v>
      </c>
      <c r="N750" s="11">
        <v>2.5778090086505947</v>
      </c>
      <c r="P750" s="11">
        <v>123.4</v>
      </c>
      <c r="Q750" s="11">
        <v>2.5778090086505947</v>
      </c>
      <c r="R750" s="11">
        <f t="array" ref="R750">INDEX(Reformat[Preschool FT],MATCH(1,(Reformat[Zone]=B750)*(Reformat[Provider Type]=E750)*(Reformat[Provider Rating]=I750),0))</f>
        <v>26.64</v>
      </c>
      <c r="S750" s="11">
        <f t="shared" si="11"/>
        <v>133.19999999999999</v>
      </c>
    </row>
    <row r="751" spans="1:19" x14ac:dyDescent="0.25">
      <c r="A751" t="s">
        <v>51</v>
      </c>
      <c r="B751" t="s">
        <v>75</v>
      </c>
      <c r="D751" t="s">
        <v>67</v>
      </c>
      <c r="E751" t="s">
        <v>115</v>
      </c>
      <c r="F751" t="s">
        <v>60</v>
      </c>
      <c r="G751" t="s">
        <v>127</v>
      </c>
      <c r="H751" t="s">
        <v>63</v>
      </c>
      <c r="I751" t="s">
        <v>132</v>
      </c>
      <c r="J751" t="s">
        <v>58</v>
      </c>
      <c r="K751" t="s">
        <v>57</v>
      </c>
      <c r="M751" s="11">
        <v>98.5</v>
      </c>
      <c r="N751" s="11">
        <v>2.057651437212995</v>
      </c>
      <c r="P751" s="11">
        <v>98.5</v>
      </c>
      <c r="Q751" s="11">
        <v>2.057651437212995</v>
      </c>
      <c r="R751" s="11">
        <f t="array" ref="R751">INDEX(Reformat[Preschool PT],MATCH(1,(Reformat[Zone]=B751)*(Reformat[Provider Type]=E751)*(Reformat[Provider Rating]=I751),0))</f>
        <v>21.78</v>
      </c>
      <c r="S751" s="11">
        <f t="shared" si="11"/>
        <v>108.9</v>
      </c>
    </row>
    <row r="752" spans="1:19" x14ac:dyDescent="0.25">
      <c r="A752" t="s">
        <v>51</v>
      </c>
      <c r="B752" t="s">
        <v>75</v>
      </c>
      <c r="D752" t="s">
        <v>67</v>
      </c>
      <c r="E752" t="s">
        <v>115</v>
      </c>
      <c r="F752" t="s">
        <v>61</v>
      </c>
      <c r="G752" t="s">
        <v>128</v>
      </c>
      <c r="H752" t="s">
        <v>63</v>
      </c>
      <c r="I752" t="s">
        <v>132</v>
      </c>
      <c r="J752" t="s">
        <v>56</v>
      </c>
      <c r="K752" t="s">
        <v>57</v>
      </c>
      <c r="M752" s="11">
        <v>108.2</v>
      </c>
      <c r="N752" s="11">
        <v>2.2602831015882847</v>
      </c>
      <c r="P752" s="11">
        <v>108.2</v>
      </c>
      <c r="Q752" s="11">
        <v>2.2602831015882847</v>
      </c>
      <c r="R752" s="11">
        <f t="array" ref="R752">INDEX(Reformat[School-age FT],MATCH(1,(Reformat[Zone]=B752)*(Reformat[Provider Type]=E752)*(Reformat[Provider Rating]=I752),0))</f>
        <v>23.58</v>
      </c>
      <c r="S752" s="11">
        <f t="shared" si="11"/>
        <v>117.89999999999999</v>
      </c>
    </row>
    <row r="753" spans="1:19" x14ac:dyDescent="0.25">
      <c r="A753" t="s">
        <v>51</v>
      </c>
      <c r="B753" t="s">
        <v>75</v>
      </c>
      <c r="D753" t="s">
        <v>67</v>
      </c>
      <c r="E753" t="s">
        <v>115</v>
      </c>
      <c r="F753" t="s">
        <v>61</v>
      </c>
      <c r="G753" t="s">
        <v>129</v>
      </c>
      <c r="H753" t="s">
        <v>63</v>
      </c>
      <c r="I753" t="s">
        <v>132</v>
      </c>
      <c r="J753" t="s">
        <v>58</v>
      </c>
      <c r="K753" t="s">
        <v>57</v>
      </c>
      <c r="M753" s="11">
        <v>85.850000000000009</v>
      </c>
      <c r="N753" s="11">
        <v>1.7933946790328492</v>
      </c>
      <c r="P753" s="11">
        <v>85.850000000000009</v>
      </c>
      <c r="Q753" s="11">
        <v>1.7933946790328492</v>
      </c>
      <c r="R753" s="11">
        <f t="array" ref="R753">INDEX(Reformat[School-age PT],MATCH(1,(Reformat[Zone]=B753)*(Reformat[Provider Type]=E753)*(Reformat[Provider Rating]=I753),0))</f>
        <v>19.8</v>
      </c>
      <c r="S753" s="11">
        <f t="shared" si="11"/>
        <v>99</v>
      </c>
    </row>
    <row r="754" spans="1:19" x14ac:dyDescent="0.25">
      <c r="A754" t="s">
        <v>51</v>
      </c>
      <c r="B754" t="s">
        <v>75</v>
      </c>
      <c r="D754" t="s">
        <v>67</v>
      </c>
      <c r="E754" t="s">
        <v>115</v>
      </c>
      <c r="F754" t="s">
        <v>54</v>
      </c>
      <c r="G754" t="s">
        <v>122</v>
      </c>
      <c r="H754" t="s">
        <v>64</v>
      </c>
      <c r="I754" t="s">
        <v>133</v>
      </c>
      <c r="J754" t="s">
        <v>56</v>
      </c>
      <c r="K754" t="s">
        <v>57</v>
      </c>
      <c r="M754" s="11">
        <v>156.19999999999999</v>
      </c>
      <c r="N754" s="11">
        <v>3.2629964923113683</v>
      </c>
      <c r="P754" s="11">
        <v>156.19999999999999</v>
      </c>
      <c r="Q754" s="11">
        <v>3.2629964923113683</v>
      </c>
      <c r="R754" s="11">
        <f t="array" ref="R754">INDEX(Reformat[Infant FT],MATCH(1,(Reformat[Zone]=B754)*(Reformat[Provider Type]=E754)*(Reformat[Provider Rating]=I754),0))</f>
        <v>36.6</v>
      </c>
      <c r="S754" s="11">
        <f t="shared" si="11"/>
        <v>183</v>
      </c>
    </row>
    <row r="755" spans="1:19" x14ac:dyDescent="0.25">
      <c r="A755" t="s">
        <v>51</v>
      </c>
      <c r="B755" t="s">
        <v>75</v>
      </c>
      <c r="D755" t="s">
        <v>67</v>
      </c>
      <c r="E755" t="s">
        <v>115</v>
      </c>
      <c r="F755" t="s">
        <v>54</v>
      </c>
      <c r="G755" t="s">
        <v>123</v>
      </c>
      <c r="H755" t="s">
        <v>64</v>
      </c>
      <c r="I755" t="s">
        <v>133</v>
      </c>
      <c r="J755" t="s">
        <v>58</v>
      </c>
      <c r="K755" t="s">
        <v>57</v>
      </c>
      <c r="M755" s="11">
        <v>135.19999999999999</v>
      </c>
      <c r="N755" s="11">
        <v>2.8243093838700193</v>
      </c>
      <c r="P755" s="11">
        <v>135.19999999999999</v>
      </c>
      <c r="Q755" s="11">
        <v>2.8243093838700193</v>
      </c>
      <c r="R755" s="11">
        <f t="array" ref="R755">INDEX(Reformat[Infant PT],MATCH(1,(Reformat[Zone]=B755)*(Reformat[Provider Type]=E755)*(Reformat[Provider Rating]=I755),0))</f>
        <v>32.4</v>
      </c>
      <c r="S755" s="11">
        <f t="shared" si="11"/>
        <v>162</v>
      </c>
    </row>
    <row r="756" spans="1:19" x14ac:dyDescent="0.25">
      <c r="A756" t="s">
        <v>51</v>
      </c>
      <c r="B756" t="s">
        <v>75</v>
      </c>
      <c r="D756" t="s">
        <v>67</v>
      </c>
      <c r="E756" t="s">
        <v>115</v>
      </c>
      <c r="F756" t="s">
        <v>59</v>
      </c>
      <c r="G756" t="s">
        <v>124</v>
      </c>
      <c r="H756" t="s">
        <v>64</v>
      </c>
      <c r="I756" t="s">
        <v>133</v>
      </c>
      <c r="J756" t="s">
        <v>56</v>
      </c>
      <c r="K756" t="s">
        <v>57</v>
      </c>
      <c r="M756" s="11">
        <v>148.30000000000001</v>
      </c>
      <c r="N756" s="11">
        <v>3.0979665800881948</v>
      </c>
      <c r="P756" s="11">
        <v>148.30000000000001</v>
      </c>
      <c r="Q756" s="11">
        <v>3.0979665800881948</v>
      </c>
      <c r="R756" s="11">
        <f t="array" ref="R756">INDEX(Reformat[Toddler FT],MATCH(1,(Reformat[Zone]=B756)*(Reformat[Provider Type]=E756)*(Reformat[Provider Rating]=I756),0))</f>
        <v>33.4</v>
      </c>
      <c r="S756" s="11">
        <f t="shared" si="11"/>
        <v>167</v>
      </c>
    </row>
    <row r="757" spans="1:19" x14ac:dyDescent="0.25">
      <c r="A757" t="s">
        <v>51</v>
      </c>
      <c r="B757" t="s">
        <v>75</v>
      </c>
      <c r="D757" t="s">
        <v>67</v>
      </c>
      <c r="E757" t="s">
        <v>115</v>
      </c>
      <c r="F757" t="s">
        <v>59</v>
      </c>
      <c r="G757" t="s">
        <v>125</v>
      </c>
      <c r="H757" t="s">
        <v>64</v>
      </c>
      <c r="I757" t="s">
        <v>133</v>
      </c>
      <c r="J757" t="s">
        <v>58</v>
      </c>
      <c r="K757" t="s">
        <v>57</v>
      </c>
      <c r="M757" s="11">
        <v>125.64999999999999</v>
      </c>
      <c r="N757" s="11">
        <v>2.6248111988407392</v>
      </c>
      <c r="P757" s="11">
        <v>125.64999999999999</v>
      </c>
      <c r="Q757" s="11">
        <v>2.6248111988407392</v>
      </c>
      <c r="R757" s="11">
        <f t="array" ref="R757">INDEX(Reformat[Toddler PT],MATCH(1,(Reformat[Zone]=B757)*(Reformat[Provider Type]=E757)*(Reformat[Provider Rating]=I757),0))</f>
        <v>29</v>
      </c>
      <c r="S757" s="11">
        <f t="shared" si="11"/>
        <v>145</v>
      </c>
    </row>
    <row r="758" spans="1:19" x14ac:dyDescent="0.25">
      <c r="A758" t="s">
        <v>51</v>
      </c>
      <c r="B758" t="s">
        <v>75</v>
      </c>
      <c r="D758" t="s">
        <v>67</v>
      </c>
      <c r="E758" t="s">
        <v>115</v>
      </c>
      <c r="F758" t="s">
        <v>60</v>
      </c>
      <c r="G758" t="s">
        <v>126</v>
      </c>
      <c r="H758" t="s">
        <v>64</v>
      </c>
      <c r="I758" t="s">
        <v>133</v>
      </c>
      <c r="J758" t="s">
        <v>56</v>
      </c>
      <c r="K758" t="s">
        <v>57</v>
      </c>
      <c r="M758" s="11">
        <v>137.10000000000002</v>
      </c>
      <c r="N758" s="11">
        <v>2.8640001222528086</v>
      </c>
      <c r="P758" s="11">
        <v>137.10000000000002</v>
      </c>
      <c r="Q758" s="11">
        <v>2.8640001222528086</v>
      </c>
      <c r="R758" s="11">
        <f t="array" ref="R758">INDEX(Reformat[Preschool FT],MATCH(1,(Reformat[Zone]=B758)*(Reformat[Provider Type]=E758)*(Reformat[Provider Rating]=I758),0))</f>
        <v>29.6</v>
      </c>
      <c r="S758" s="11">
        <f t="shared" si="11"/>
        <v>148</v>
      </c>
    </row>
    <row r="759" spans="1:19" x14ac:dyDescent="0.25">
      <c r="A759" t="s">
        <v>51</v>
      </c>
      <c r="B759" t="s">
        <v>75</v>
      </c>
      <c r="D759" t="s">
        <v>67</v>
      </c>
      <c r="E759" t="s">
        <v>115</v>
      </c>
      <c r="F759" t="s">
        <v>60</v>
      </c>
      <c r="G759" t="s">
        <v>127</v>
      </c>
      <c r="H759" t="s">
        <v>64</v>
      </c>
      <c r="I759" t="s">
        <v>133</v>
      </c>
      <c r="J759" t="s">
        <v>58</v>
      </c>
      <c r="K759" t="s">
        <v>57</v>
      </c>
      <c r="M759" s="11">
        <v>109.39999999999999</v>
      </c>
      <c r="N759" s="11">
        <v>2.2853509363563616</v>
      </c>
      <c r="P759" s="11">
        <v>109.39999999999999</v>
      </c>
      <c r="Q759" s="11">
        <v>2.2853509363563616</v>
      </c>
      <c r="R759" s="11">
        <f t="array" ref="R759">INDEX(Reformat[Preschool PT],MATCH(1,(Reformat[Zone]=B759)*(Reformat[Provider Type]=E759)*(Reformat[Provider Rating]=I759),0))</f>
        <v>24.2</v>
      </c>
      <c r="S759" s="11">
        <f t="shared" si="11"/>
        <v>121</v>
      </c>
    </row>
    <row r="760" spans="1:19" x14ac:dyDescent="0.25">
      <c r="A760" t="s">
        <v>51</v>
      </c>
      <c r="B760" t="s">
        <v>75</v>
      </c>
      <c r="D760" t="s">
        <v>67</v>
      </c>
      <c r="E760" t="s">
        <v>115</v>
      </c>
      <c r="F760" t="s">
        <v>61</v>
      </c>
      <c r="G760" t="s">
        <v>128</v>
      </c>
      <c r="H760" t="s">
        <v>64</v>
      </c>
      <c r="I760" t="s">
        <v>133</v>
      </c>
      <c r="J760" t="s">
        <v>56</v>
      </c>
      <c r="K760" t="s">
        <v>57</v>
      </c>
      <c r="M760" s="11">
        <v>120.19999999999999</v>
      </c>
      <c r="N760" s="11">
        <v>2.5109614492690557</v>
      </c>
      <c r="P760" s="11">
        <v>120.19999999999999</v>
      </c>
      <c r="Q760" s="11">
        <v>2.5109614492690557</v>
      </c>
      <c r="R760" s="11">
        <f t="array" ref="R760">INDEX(Reformat[School-age FT],MATCH(1,(Reformat[Zone]=B760)*(Reformat[Provider Type]=E760)*(Reformat[Provider Rating]=I760),0))</f>
        <v>26.2</v>
      </c>
      <c r="S760" s="11">
        <f t="shared" si="11"/>
        <v>131</v>
      </c>
    </row>
    <row r="761" spans="1:19" x14ac:dyDescent="0.25">
      <c r="A761" t="s">
        <v>51</v>
      </c>
      <c r="B761" t="s">
        <v>75</v>
      </c>
      <c r="D761" t="s">
        <v>67</v>
      </c>
      <c r="E761" t="s">
        <v>115</v>
      </c>
      <c r="F761" t="s">
        <v>61</v>
      </c>
      <c r="G761" t="s">
        <v>129</v>
      </c>
      <c r="H761" t="s">
        <v>64</v>
      </c>
      <c r="I761" t="s">
        <v>133</v>
      </c>
      <c r="J761" t="s">
        <v>58</v>
      </c>
      <c r="K761" t="s">
        <v>57</v>
      </c>
      <c r="M761" s="11">
        <v>95.35</v>
      </c>
      <c r="N761" s="11">
        <v>1.9918483709467925</v>
      </c>
      <c r="P761" s="11">
        <v>95.35</v>
      </c>
      <c r="Q761" s="11">
        <v>1.9918483709467925</v>
      </c>
      <c r="R761" s="11">
        <f t="array" ref="R761">INDEX(Reformat[School-age PT],MATCH(1,(Reformat[Zone]=B761)*(Reformat[Provider Type]=E761)*(Reformat[Provider Rating]=I761),0))</f>
        <v>22</v>
      </c>
      <c r="S761" s="11">
        <f t="shared" si="11"/>
        <v>110</v>
      </c>
    </row>
    <row r="762" spans="1:19" x14ac:dyDescent="0.25">
      <c r="A762" t="s">
        <v>51</v>
      </c>
      <c r="B762" t="s">
        <v>75</v>
      </c>
      <c r="D762" t="s">
        <v>67</v>
      </c>
      <c r="E762" t="s">
        <v>115</v>
      </c>
      <c r="F762" t="s">
        <v>60</v>
      </c>
      <c r="G762" t="s">
        <v>126</v>
      </c>
      <c r="H762" t="s">
        <v>65</v>
      </c>
      <c r="I762" t="s">
        <v>134</v>
      </c>
      <c r="J762" t="s">
        <v>56</v>
      </c>
      <c r="K762" t="s">
        <v>57</v>
      </c>
      <c r="M762" s="11">
        <v>100.55</v>
      </c>
      <c r="N762" s="11">
        <v>2.1004756549417931</v>
      </c>
      <c r="P762" s="11">
        <v>100.55</v>
      </c>
      <c r="Q762" s="11">
        <v>2.1004756549417931</v>
      </c>
      <c r="R762" s="11">
        <f t="array" ref="R762">INDEX(Reformat[Preschool FT],MATCH(1,(Reformat[Zone]=B762)*(Reformat[Provider Type]=E762)*(Reformat[Provider Rating]=I762),0))</f>
        <v>26.04</v>
      </c>
      <c r="S762" s="11">
        <f t="shared" si="11"/>
        <v>130.19999999999999</v>
      </c>
    </row>
    <row r="763" spans="1:19" x14ac:dyDescent="0.25">
      <c r="A763" t="s">
        <v>51</v>
      </c>
      <c r="B763" t="s">
        <v>75</v>
      </c>
      <c r="D763" t="s">
        <v>67</v>
      </c>
      <c r="E763" t="s">
        <v>115</v>
      </c>
      <c r="F763" t="s">
        <v>60</v>
      </c>
      <c r="G763" t="s">
        <v>127</v>
      </c>
      <c r="H763" t="s">
        <v>65</v>
      </c>
      <c r="I763" t="s">
        <v>134</v>
      </c>
      <c r="J763" t="s">
        <v>58</v>
      </c>
      <c r="K763" t="s">
        <v>57</v>
      </c>
      <c r="M763" s="11">
        <v>84.399999999999991</v>
      </c>
      <c r="N763" s="11">
        <v>1.7631043786880889</v>
      </c>
      <c r="P763" s="11">
        <v>84.399999999999991</v>
      </c>
      <c r="Q763" s="11">
        <v>1.7631043786880889</v>
      </c>
      <c r="R763" s="11">
        <f t="array" ref="R763">INDEX(Reformat[Preschool PT],MATCH(1,(Reformat[Zone]=B763)*(Reformat[Provider Type]=E763)*(Reformat[Provider Rating]=I763),0))</f>
        <v>20.79</v>
      </c>
      <c r="S763" s="11">
        <f t="shared" si="11"/>
        <v>103.94999999999999</v>
      </c>
    </row>
    <row r="764" spans="1:19" x14ac:dyDescent="0.25">
      <c r="A764" t="s">
        <v>51</v>
      </c>
      <c r="B764" t="s">
        <v>75</v>
      </c>
      <c r="D764" t="s">
        <v>68</v>
      </c>
      <c r="E764" t="s">
        <v>68</v>
      </c>
      <c r="F764" t="s">
        <v>54</v>
      </c>
      <c r="G764" t="s">
        <v>122</v>
      </c>
      <c r="H764" t="s">
        <v>69</v>
      </c>
      <c r="I764" t="s">
        <v>69</v>
      </c>
      <c r="J764" t="s">
        <v>56</v>
      </c>
      <c r="K764" t="s">
        <v>57</v>
      </c>
      <c r="M764" s="11">
        <v>57.55</v>
      </c>
      <c r="N764" s="11">
        <v>1.2022115757523639</v>
      </c>
      <c r="P764" s="11">
        <v>57.55</v>
      </c>
      <c r="Q764" s="11">
        <v>1.2022115757523639</v>
      </c>
      <c r="R764" s="11">
        <f t="array" ref="R764">INDEX(Reformat[Infant FT],MATCH(1,(Reformat[Zone]=B764)*(Reformat[Provider Type]=E764)*(Reformat[Provider Rating]=I764),0))</f>
        <v>11.51</v>
      </c>
      <c r="S764" s="11">
        <f t="shared" si="11"/>
        <v>57.55</v>
      </c>
    </row>
    <row r="765" spans="1:19" x14ac:dyDescent="0.25">
      <c r="A765" t="s">
        <v>51</v>
      </c>
      <c r="B765" t="s">
        <v>75</v>
      </c>
      <c r="D765" t="s">
        <v>68</v>
      </c>
      <c r="E765" t="s">
        <v>68</v>
      </c>
      <c r="F765" t="s">
        <v>54</v>
      </c>
      <c r="G765" t="s">
        <v>123</v>
      </c>
      <c r="H765" t="s">
        <v>69</v>
      </c>
      <c r="I765" t="s">
        <v>69</v>
      </c>
      <c r="J765" t="s">
        <v>58</v>
      </c>
      <c r="K765" t="s">
        <v>57</v>
      </c>
      <c r="M765" s="11">
        <v>57.55</v>
      </c>
      <c r="N765" s="11">
        <v>1.2022115757523639</v>
      </c>
      <c r="P765" s="11">
        <v>57.55</v>
      </c>
      <c r="Q765" s="11">
        <v>1.2022115757523639</v>
      </c>
      <c r="R765" s="11">
        <f t="array" ref="R765">INDEX(Reformat[Infant PT],MATCH(1,(Reformat[Zone]=B765)*(Reformat[Provider Type]=E765)*(Reformat[Provider Rating]=I765),0))</f>
        <v>11.51</v>
      </c>
      <c r="S765" s="11">
        <f t="shared" si="11"/>
        <v>57.55</v>
      </c>
    </row>
    <row r="766" spans="1:19" x14ac:dyDescent="0.25">
      <c r="A766" t="s">
        <v>51</v>
      </c>
      <c r="B766" t="s">
        <v>75</v>
      </c>
      <c r="D766" t="s">
        <v>68</v>
      </c>
      <c r="E766" t="s">
        <v>68</v>
      </c>
      <c r="F766" t="s">
        <v>59</v>
      </c>
      <c r="G766" t="s">
        <v>124</v>
      </c>
      <c r="H766" t="s">
        <v>69</v>
      </c>
      <c r="I766" t="s">
        <v>69</v>
      </c>
      <c r="J766" t="s">
        <v>56</v>
      </c>
      <c r="K766" t="s">
        <v>57</v>
      </c>
      <c r="M766" s="11">
        <v>52.35</v>
      </c>
      <c r="N766" s="11">
        <v>1.0935842917573633</v>
      </c>
      <c r="P766" s="11">
        <v>52.35</v>
      </c>
      <c r="Q766" s="11">
        <v>1.0935842917573633</v>
      </c>
      <c r="R766" s="11">
        <f t="array" ref="R766">INDEX(Reformat[Toddler FT],MATCH(1,(Reformat[Zone]=B766)*(Reformat[Provider Type]=E766)*(Reformat[Provider Rating]=I766),0))</f>
        <v>10.47</v>
      </c>
      <c r="S766" s="11">
        <f t="shared" si="11"/>
        <v>52.35</v>
      </c>
    </row>
    <row r="767" spans="1:19" x14ac:dyDescent="0.25">
      <c r="A767" t="s">
        <v>51</v>
      </c>
      <c r="B767" t="s">
        <v>75</v>
      </c>
      <c r="D767" t="s">
        <v>68</v>
      </c>
      <c r="E767" t="s">
        <v>68</v>
      </c>
      <c r="F767" t="s">
        <v>59</v>
      </c>
      <c r="G767" t="s">
        <v>125</v>
      </c>
      <c r="H767" t="s">
        <v>69</v>
      </c>
      <c r="I767" t="s">
        <v>69</v>
      </c>
      <c r="J767" t="s">
        <v>58</v>
      </c>
      <c r="K767" t="s">
        <v>57</v>
      </c>
      <c r="M767" s="11">
        <v>52.35</v>
      </c>
      <c r="N767" s="11">
        <v>1.0935842917573633</v>
      </c>
      <c r="P767" s="11">
        <v>52.35</v>
      </c>
      <c r="Q767" s="11">
        <v>1.0935842917573633</v>
      </c>
      <c r="R767" s="11">
        <f t="array" ref="R767">INDEX(Reformat[Toddler PT],MATCH(1,(Reformat[Zone]=B767)*(Reformat[Provider Type]=E767)*(Reformat[Provider Rating]=I767),0))</f>
        <v>10.47</v>
      </c>
      <c r="S767" s="11">
        <f t="shared" si="11"/>
        <v>52.35</v>
      </c>
    </row>
    <row r="768" spans="1:19" x14ac:dyDescent="0.25">
      <c r="A768" t="s">
        <v>51</v>
      </c>
      <c r="B768" t="s">
        <v>75</v>
      </c>
      <c r="D768" t="s">
        <v>68</v>
      </c>
      <c r="E768" t="s">
        <v>68</v>
      </c>
      <c r="F768" t="s">
        <v>60</v>
      </c>
      <c r="G768" t="s">
        <v>126</v>
      </c>
      <c r="H768" t="s">
        <v>69</v>
      </c>
      <c r="I768" t="s">
        <v>69</v>
      </c>
      <c r="J768" t="s">
        <v>56</v>
      </c>
      <c r="K768" t="s">
        <v>57</v>
      </c>
      <c r="M768" s="11">
        <v>52.35</v>
      </c>
      <c r="N768" s="11">
        <v>1.0935842917573633</v>
      </c>
      <c r="P768" s="11">
        <v>52.35</v>
      </c>
      <c r="Q768" s="11">
        <v>1.0935842917573633</v>
      </c>
      <c r="R768" s="11">
        <f t="array" ref="R768">INDEX(Reformat[Preschool FT],MATCH(1,(Reformat[Zone]=B768)*(Reformat[Provider Type]=E768)*(Reformat[Provider Rating]=I768),0))</f>
        <v>10.47</v>
      </c>
      <c r="S768" s="11">
        <f t="shared" si="11"/>
        <v>52.35</v>
      </c>
    </row>
    <row r="769" spans="1:19" x14ac:dyDescent="0.25">
      <c r="A769" t="s">
        <v>51</v>
      </c>
      <c r="B769" t="s">
        <v>75</v>
      </c>
      <c r="D769" t="s">
        <v>68</v>
      </c>
      <c r="E769" t="s">
        <v>68</v>
      </c>
      <c r="F769" t="s">
        <v>60</v>
      </c>
      <c r="G769" t="s">
        <v>127</v>
      </c>
      <c r="H769" t="s">
        <v>69</v>
      </c>
      <c r="I769" t="s">
        <v>69</v>
      </c>
      <c r="J769" t="s">
        <v>58</v>
      </c>
      <c r="K769" t="s">
        <v>57</v>
      </c>
      <c r="M769" s="11">
        <v>37.799999999999997</v>
      </c>
      <c r="N769" s="11">
        <v>0.78963679519442842</v>
      </c>
      <c r="P769" s="11">
        <v>37.799999999999997</v>
      </c>
      <c r="Q769" s="11">
        <v>0.78963679519442842</v>
      </c>
      <c r="R769" s="11">
        <f t="array" ref="R769">INDEX(Reformat[Preschool PT],MATCH(1,(Reformat[Zone]=B769)*(Reformat[Provider Type]=E769)*(Reformat[Provider Rating]=I769),0))</f>
        <v>7.56</v>
      </c>
      <c r="S769" s="11">
        <f t="shared" si="11"/>
        <v>37.799999999999997</v>
      </c>
    </row>
    <row r="770" spans="1:19" x14ac:dyDescent="0.25">
      <c r="A770" t="s">
        <v>51</v>
      </c>
      <c r="B770" t="s">
        <v>75</v>
      </c>
      <c r="D770" t="s">
        <v>68</v>
      </c>
      <c r="E770" t="s">
        <v>68</v>
      </c>
      <c r="F770" t="s">
        <v>61</v>
      </c>
      <c r="G770" t="s">
        <v>128</v>
      </c>
      <c r="H770" t="s">
        <v>69</v>
      </c>
      <c r="I770" t="s">
        <v>69</v>
      </c>
      <c r="J770" t="s">
        <v>56</v>
      </c>
      <c r="K770" t="s">
        <v>57</v>
      </c>
      <c r="M770" s="11">
        <v>52.35</v>
      </c>
      <c r="N770" s="11">
        <v>1.0935842917573633</v>
      </c>
      <c r="P770" s="11">
        <v>52.35</v>
      </c>
      <c r="Q770" s="11">
        <v>1.0935842917573633</v>
      </c>
      <c r="R770" s="11">
        <f t="array" ref="R770">INDEX(Reformat[School-age FT],MATCH(1,(Reformat[Zone]=B770)*(Reformat[Provider Type]=E770)*(Reformat[Provider Rating]=I770),0))</f>
        <v>10.47</v>
      </c>
      <c r="S770" s="11">
        <f t="shared" si="11"/>
        <v>52.35</v>
      </c>
    </row>
    <row r="771" spans="1:19" x14ac:dyDescent="0.25">
      <c r="A771" t="s">
        <v>51</v>
      </c>
      <c r="B771" t="s">
        <v>75</v>
      </c>
      <c r="D771" t="s">
        <v>68</v>
      </c>
      <c r="E771" t="s">
        <v>68</v>
      </c>
      <c r="F771" t="s">
        <v>61</v>
      </c>
      <c r="G771" t="s">
        <v>129</v>
      </c>
      <c r="H771" t="s">
        <v>69</v>
      </c>
      <c r="I771" t="s">
        <v>69</v>
      </c>
      <c r="J771" t="s">
        <v>58</v>
      </c>
      <c r="K771" t="s">
        <v>57</v>
      </c>
      <c r="M771" s="11">
        <v>32.700000000000003</v>
      </c>
      <c r="N771" s="11">
        <v>0.68309849743010098</v>
      </c>
      <c r="P771" s="11">
        <v>32.700000000000003</v>
      </c>
      <c r="Q771" s="11">
        <v>0.68309849743010098</v>
      </c>
      <c r="R771" s="11">
        <f t="array" ref="R771">INDEX(Reformat[School-age PT],MATCH(1,(Reformat[Zone]=B771)*(Reformat[Provider Type]=E771)*(Reformat[Provider Rating]=I771),0))</f>
        <v>6.54</v>
      </c>
      <c r="S771" s="11">
        <f t="shared" ref="S771:S834" si="12">R771*5</f>
        <v>32.700000000000003</v>
      </c>
    </row>
    <row r="772" spans="1:19" x14ac:dyDescent="0.25">
      <c r="A772" t="s">
        <v>51</v>
      </c>
      <c r="B772" t="s">
        <v>76</v>
      </c>
      <c r="D772" t="s">
        <v>53</v>
      </c>
      <c r="E772" t="s">
        <v>113</v>
      </c>
      <c r="F772" t="s">
        <v>54</v>
      </c>
      <c r="G772" t="s">
        <v>122</v>
      </c>
      <c r="H772" t="s">
        <v>55</v>
      </c>
      <c r="I772" t="s">
        <v>130</v>
      </c>
      <c r="J772" t="s">
        <v>56</v>
      </c>
      <c r="K772" t="s">
        <v>57</v>
      </c>
      <c r="M772" s="11">
        <v>126</v>
      </c>
      <c r="N772" s="11">
        <v>0.64476441987416244</v>
      </c>
      <c r="P772" s="11">
        <v>126</v>
      </c>
      <c r="Q772" s="11">
        <v>0.64476441987416244</v>
      </c>
      <c r="R772" s="11">
        <f t="array" ref="R772">INDEX(Reformat[Infant FT],MATCH(1,(Reformat[Zone]=B772)*(Reformat[Provider Type]=E772)*(Reformat[Provider Rating]=I772),0))</f>
        <v>27</v>
      </c>
      <c r="S772" s="11">
        <f t="shared" si="12"/>
        <v>135</v>
      </c>
    </row>
    <row r="773" spans="1:19" x14ac:dyDescent="0.25">
      <c r="A773" t="s">
        <v>51</v>
      </c>
      <c r="B773" t="s">
        <v>76</v>
      </c>
      <c r="D773" t="s">
        <v>53</v>
      </c>
      <c r="E773" t="s">
        <v>113</v>
      </c>
      <c r="F773" t="s">
        <v>54</v>
      </c>
      <c r="G773" t="s">
        <v>123</v>
      </c>
      <c r="H773" t="s">
        <v>55</v>
      </c>
      <c r="I773" t="s">
        <v>130</v>
      </c>
      <c r="J773" t="s">
        <v>58</v>
      </c>
      <c r="K773" t="s">
        <v>57</v>
      </c>
      <c r="M773" s="11">
        <v>126</v>
      </c>
      <c r="N773" s="11">
        <v>0.64476441987416244</v>
      </c>
      <c r="P773" s="11">
        <v>126</v>
      </c>
      <c r="Q773" s="11">
        <v>0.64476441987416244</v>
      </c>
      <c r="R773" s="11">
        <f t="array" ref="R773">INDEX(Reformat[Infant PT],MATCH(1,(Reformat[Zone]=B773)*(Reformat[Provider Type]=E773)*(Reformat[Provider Rating]=I773),0))</f>
        <v>25.2</v>
      </c>
      <c r="S773" s="11">
        <f t="shared" si="12"/>
        <v>126</v>
      </c>
    </row>
    <row r="774" spans="1:19" x14ac:dyDescent="0.25">
      <c r="A774" t="s">
        <v>51</v>
      </c>
      <c r="B774" t="s">
        <v>76</v>
      </c>
      <c r="D774" t="s">
        <v>53</v>
      </c>
      <c r="E774" t="s">
        <v>113</v>
      </c>
      <c r="F774" t="s">
        <v>59</v>
      </c>
      <c r="G774" t="s">
        <v>124</v>
      </c>
      <c r="H774" t="s">
        <v>55</v>
      </c>
      <c r="I774" t="s">
        <v>130</v>
      </c>
      <c r="J774" t="s">
        <v>56</v>
      </c>
      <c r="K774" t="s">
        <v>57</v>
      </c>
      <c r="M774" s="11">
        <v>103.05</v>
      </c>
      <c r="N774" s="11">
        <v>0.52732518625422575</v>
      </c>
      <c r="P774" s="11">
        <v>103.05</v>
      </c>
      <c r="Q774" s="11">
        <v>0.52732518625422575</v>
      </c>
      <c r="R774" s="11">
        <f t="array" ref="R774">INDEX(Reformat[Toddler FT],MATCH(1,(Reformat[Zone]=B774)*(Reformat[Provider Type]=E774)*(Reformat[Provider Rating]=I774),0))</f>
        <v>25</v>
      </c>
      <c r="S774" s="11">
        <f t="shared" si="12"/>
        <v>125</v>
      </c>
    </row>
    <row r="775" spans="1:19" x14ac:dyDescent="0.25">
      <c r="A775" t="s">
        <v>51</v>
      </c>
      <c r="B775" t="s">
        <v>76</v>
      </c>
      <c r="D775" t="s">
        <v>53</v>
      </c>
      <c r="E775" t="s">
        <v>113</v>
      </c>
      <c r="F775" t="s">
        <v>59</v>
      </c>
      <c r="G775" t="s">
        <v>125</v>
      </c>
      <c r="H775" t="s">
        <v>55</v>
      </c>
      <c r="I775" t="s">
        <v>130</v>
      </c>
      <c r="J775" t="s">
        <v>58</v>
      </c>
      <c r="K775" t="s">
        <v>57</v>
      </c>
      <c r="M775" s="11">
        <v>94.5</v>
      </c>
      <c r="N775" s="11">
        <v>0.48357331490562189</v>
      </c>
      <c r="P775" s="11">
        <v>94.5</v>
      </c>
      <c r="Q775" s="11">
        <v>0.48357331490562189</v>
      </c>
      <c r="R775" s="11">
        <f t="array" ref="R775">INDEX(Reformat[Toddler PT],MATCH(1,(Reformat[Zone]=B775)*(Reformat[Provider Type]=E775)*(Reformat[Provider Rating]=I775),0))</f>
        <v>23</v>
      </c>
      <c r="S775" s="11">
        <f t="shared" si="12"/>
        <v>115</v>
      </c>
    </row>
    <row r="776" spans="1:19" x14ac:dyDescent="0.25">
      <c r="A776" t="s">
        <v>51</v>
      </c>
      <c r="B776" t="s">
        <v>76</v>
      </c>
      <c r="D776" t="s">
        <v>53</v>
      </c>
      <c r="E776" t="s">
        <v>113</v>
      </c>
      <c r="F776" t="s">
        <v>60</v>
      </c>
      <c r="G776" t="s">
        <v>126</v>
      </c>
      <c r="H776" t="s">
        <v>55</v>
      </c>
      <c r="I776" t="s">
        <v>130</v>
      </c>
      <c r="J776" t="s">
        <v>56</v>
      </c>
      <c r="K776" t="s">
        <v>57</v>
      </c>
      <c r="M776" s="11">
        <v>98.05</v>
      </c>
      <c r="N776" s="11">
        <v>0.50173929657667959</v>
      </c>
      <c r="P776" s="11">
        <v>98.05</v>
      </c>
      <c r="Q776" s="11">
        <v>0.50173929657667959</v>
      </c>
      <c r="R776" s="11">
        <f t="array" ref="R776">INDEX(Reformat[Preschool FT],MATCH(1,(Reformat[Zone]=B776)*(Reformat[Provider Type]=E776)*(Reformat[Provider Rating]=I776),0))</f>
        <v>23.2</v>
      </c>
      <c r="S776" s="11">
        <f t="shared" si="12"/>
        <v>116</v>
      </c>
    </row>
    <row r="777" spans="1:19" x14ac:dyDescent="0.25">
      <c r="A777" t="s">
        <v>51</v>
      </c>
      <c r="B777" t="s">
        <v>76</v>
      </c>
      <c r="D777" t="s">
        <v>53</v>
      </c>
      <c r="E777" t="s">
        <v>113</v>
      </c>
      <c r="F777" t="s">
        <v>60</v>
      </c>
      <c r="G777" t="s">
        <v>127</v>
      </c>
      <c r="H777" t="s">
        <v>55</v>
      </c>
      <c r="I777" t="s">
        <v>130</v>
      </c>
      <c r="J777" t="s">
        <v>58</v>
      </c>
      <c r="K777" t="s">
        <v>57</v>
      </c>
      <c r="M777" s="11">
        <v>82.05</v>
      </c>
      <c r="N777" s="11">
        <v>0.41986444960853198</v>
      </c>
      <c r="P777" s="11">
        <v>82.05</v>
      </c>
      <c r="Q777" s="11">
        <v>0.41986444960853198</v>
      </c>
      <c r="R777" s="11">
        <f t="array" ref="R777">INDEX(Reformat[Preschool PT],MATCH(1,(Reformat[Zone]=B777)*(Reformat[Provider Type]=E777)*(Reformat[Provider Rating]=I777),0))</f>
        <v>19.600000000000001</v>
      </c>
      <c r="S777" s="11">
        <f t="shared" si="12"/>
        <v>98</v>
      </c>
    </row>
    <row r="778" spans="1:19" x14ac:dyDescent="0.25">
      <c r="A778" t="s">
        <v>51</v>
      </c>
      <c r="B778" t="s">
        <v>76</v>
      </c>
      <c r="D778" t="s">
        <v>53</v>
      </c>
      <c r="E778" t="s">
        <v>113</v>
      </c>
      <c r="F778" t="s">
        <v>61</v>
      </c>
      <c r="G778" t="s">
        <v>128</v>
      </c>
      <c r="H778" t="s">
        <v>55</v>
      </c>
      <c r="I778" t="s">
        <v>130</v>
      </c>
      <c r="J778" t="s">
        <v>56</v>
      </c>
      <c r="K778" t="s">
        <v>57</v>
      </c>
      <c r="M778" s="11">
        <v>94.45</v>
      </c>
      <c r="N778" s="11">
        <v>0.4833174560088464</v>
      </c>
      <c r="P778" s="11">
        <v>94.45</v>
      </c>
      <c r="Q778" s="11">
        <v>0.4833174560088464</v>
      </c>
      <c r="R778" s="11">
        <f t="array" ref="R778">INDEX(Reformat[School-age FT],MATCH(1,(Reformat[Zone]=B778)*(Reformat[Provider Type]=E778)*(Reformat[Provider Rating]=I778),0))</f>
        <v>22.4</v>
      </c>
      <c r="S778" s="11">
        <f t="shared" si="12"/>
        <v>112</v>
      </c>
    </row>
    <row r="779" spans="1:19" x14ac:dyDescent="0.25">
      <c r="A779" t="s">
        <v>51</v>
      </c>
      <c r="B779" t="s">
        <v>76</v>
      </c>
      <c r="D779" t="s">
        <v>53</v>
      </c>
      <c r="E779" t="s">
        <v>113</v>
      </c>
      <c r="F779" t="s">
        <v>61</v>
      </c>
      <c r="G779" t="s">
        <v>129</v>
      </c>
      <c r="H779" t="s">
        <v>55</v>
      </c>
      <c r="I779" t="s">
        <v>130</v>
      </c>
      <c r="J779" t="s">
        <v>58</v>
      </c>
      <c r="K779" t="s">
        <v>57</v>
      </c>
      <c r="M779" s="11">
        <v>77.400000000000006</v>
      </c>
      <c r="N779" s="11">
        <v>0.39606957220841416</v>
      </c>
      <c r="P779" s="11">
        <v>77.400000000000006</v>
      </c>
      <c r="Q779" s="11">
        <v>0.39606957220841416</v>
      </c>
      <c r="R779" s="11">
        <f t="array" ref="R779">INDEX(Reformat[School-age PT],MATCH(1,(Reformat[Zone]=B779)*(Reformat[Provider Type]=E779)*(Reformat[Provider Rating]=I779),0))</f>
        <v>18.399999999999999</v>
      </c>
      <c r="S779" s="11">
        <f t="shared" si="12"/>
        <v>92</v>
      </c>
    </row>
    <row r="780" spans="1:19" x14ac:dyDescent="0.25">
      <c r="A780" t="s">
        <v>51</v>
      </c>
      <c r="B780" t="s">
        <v>76</v>
      </c>
      <c r="D780" t="s">
        <v>53</v>
      </c>
      <c r="E780" t="s">
        <v>113</v>
      </c>
      <c r="F780" t="s">
        <v>54</v>
      </c>
      <c r="G780" t="s">
        <v>122</v>
      </c>
      <c r="H780" t="s">
        <v>62</v>
      </c>
      <c r="I780" t="s">
        <v>131</v>
      </c>
      <c r="J780" t="s">
        <v>56</v>
      </c>
      <c r="K780" t="s">
        <v>57</v>
      </c>
      <c r="M780" s="11">
        <v>132.30000000000001</v>
      </c>
      <c r="N780" s="11">
        <v>0.67700264086787065</v>
      </c>
      <c r="P780" s="11">
        <v>132.30000000000001</v>
      </c>
      <c r="Q780" s="11">
        <v>0.67700264086787065</v>
      </c>
      <c r="R780" s="11">
        <f t="array" ref="R780">INDEX(Reformat[Infant FT],MATCH(1,(Reformat[Zone]=B780)*(Reformat[Provider Type]=E780)*(Reformat[Provider Rating]=I780),0))</f>
        <v>28.35</v>
      </c>
      <c r="S780" s="11">
        <f t="shared" si="12"/>
        <v>141.75</v>
      </c>
    </row>
    <row r="781" spans="1:19" x14ac:dyDescent="0.25">
      <c r="A781" t="s">
        <v>51</v>
      </c>
      <c r="B781" t="s">
        <v>76</v>
      </c>
      <c r="D781" t="s">
        <v>53</v>
      </c>
      <c r="E781" t="s">
        <v>113</v>
      </c>
      <c r="F781" t="s">
        <v>54</v>
      </c>
      <c r="G781" t="s">
        <v>123</v>
      </c>
      <c r="H781" t="s">
        <v>62</v>
      </c>
      <c r="I781" t="s">
        <v>131</v>
      </c>
      <c r="J781" t="s">
        <v>58</v>
      </c>
      <c r="K781" t="s">
        <v>57</v>
      </c>
      <c r="M781" s="11">
        <v>132.30000000000001</v>
      </c>
      <c r="N781" s="11">
        <v>0.67700264086787065</v>
      </c>
      <c r="P781" s="11">
        <v>132.30000000000001</v>
      </c>
      <c r="Q781" s="11">
        <v>0.67700264086787065</v>
      </c>
      <c r="R781" s="11">
        <f t="array" ref="R781">INDEX(Reformat[Infant PT],MATCH(1,(Reformat[Zone]=B781)*(Reformat[Provider Type]=E781)*(Reformat[Provider Rating]=I781),0))</f>
        <v>26.46</v>
      </c>
      <c r="S781" s="11">
        <f t="shared" si="12"/>
        <v>132.30000000000001</v>
      </c>
    </row>
    <row r="782" spans="1:19" x14ac:dyDescent="0.25">
      <c r="A782" t="s">
        <v>51</v>
      </c>
      <c r="B782" t="s">
        <v>76</v>
      </c>
      <c r="D782" t="s">
        <v>53</v>
      </c>
      <c r="E782" t="s">
        <v>113</v>
      </c>
      <c r="F782" t="s">
        <v>59</v>
      </c>
      <c r="G782" t="s">
        <v>124</v>
      </c>
      <c r="H782" t="s">
        <v>62</v>
      </c>
      <c r="I782" t="s">
        <v>131</v>
      </c>
      <c r="J782" t="s">
        <v>56</v>
      </c>
      <c r="K782" t="s">
        <v>57</v>
      </c>
      <c r="M782" s="11">
        <v>108.25</v>
      </c>
      <c r="N782" s="11">
        <v>0.55393451151887374</v>
      </c>
      <c r="P782" s="11">
        <v>108.25</v>
      </c>
      <c r="Q782" s="11">
        <v>0.55393451151887374</v>
      </c>
      <c r="R782" s="11">
        <f t="array" ref="R782">INDEX(Reformat[Toddler FT],MATCH(1,(Reformat[Zone]=B782)*(Reformat[Provider Type]=E782)*(Reformat[Provider Rating]=I782),0))</f>
        <v>26.25</v>
      </c>
      <c r="S782" s="11">
        <f t="shared" si="12"/>
        <v>131.25</v>
      </c>
    </row>
    <row r="783" spans="1:19" x14ac:dyDescent="0.25">
      <c r="A783" t="s">
        <v>51</v>
      </c>
      <c r="B783" t="s">
        <v>76</v>
      </c>
      <c r="D783" t="s">
        <v>53</v>
      </c>
      <c r="E783" t="s">
        <v>113</v>
      </c>
      <c r="F783" t="s">
        <v>59</v>
      </c>
      <c r="G783" t="s">
        <v>125</v>
      </c>
      <c r="H783" t="s">
        <v>62</v>
      </c>
      <c r="I783" t="s">
        <v>131</v>
      </c>
      <c r="J783" t="s">
        <v>58</v>
      </c>
      <c r="K783" t="s">
        <v>57</v>
      </c>
      <c r="M783" s="11">
        <v>99.25</v>
      </c>
      <c r="N783" s="11">
        <v>0.50787991009929068</v>
      </c>
      <c r="P783" s="11">
        <v>99.25</v>
      </c>
      <c r="Q783" s="11">
        <v>0.50787991009929068</v>
      </c>
      <c r="R783" s="11">
        <f t="array" ref="R783">INDEX(Reformat[Toddler PT],MATCH(1,(Reformat[Zone]=B783)*(Reformat[Provider Type]=E783)*(Reformat[Provider Rating]=I783),0))</f>
        <v>24.15</v>
      </c>
      <c r="S783" s="11">
        <f t="shared" si="12"/>
        <v>120.75</v>
      </c>
    </row>
    <row r="784" spans="1:19" x14ac:dyDescent="0.25">
      <c r="A784" t="s">
        <v>51</v>
      </c>
      <c r="B784" t="s">
        <v>76</v>
      </c>
      <c r="D784" t="s">
        <v>53</v>
      </c>
      <c r="E784" t="s">
        <v>113</v>
      </c>
      <c r="F784" t="s">
        <v>60</v>
      </c>
      <c r="G784" t="s">
        <v>126</v>
      </c>
      <c r="H784" t="s">
        <v>62</v>
      </c>
      <c r="I784" t="s">
        <v>131</v>
      </c>
      <c r="J784" t="s">
        <v>56</v>
      </c>
      <c r="K784" t="s">
        <v>57</v>
      </c>
      <c r="M784" s="11">
        <v>103</v>
      </c>
      <c r="N784" s="11">
        <v>0.52706932735745027</v>
      </c>
      <c r="P784" s="11">
        <v>103</v>
      </c>
      <c r="Q784" s="11">
        <v>0.52706932735745027</v>
      </c>
      <c r="R784" s="11">
        <f t="array" ref="R784">INDEX(Reformat[Preschool FT],MATCH(1,(Reformat[Zone]=B784)*(Reformat[Provider Type]=E784)*(Reformat[Provider Rating]=I784),0))</f>
        <v>24.36</v>
      </c>
      <c r="S784" s="11">
        <f t="shared" si="12"/>
        <v>121.8</v>
      </c>
    </row>
    <row r="785" spans="1:19" x14ac:dyDescent="0.25">
      <c r="A785" t="s">
        <v>51</v>
      </c>
      <c r="B785" t="s">
        <v>76</v>
      </c>
      <c r="D785" t="s">
        <v>53</v>
      </c>
      <c r="E785" t="s">
        <v>113</v>
      </c>
      <c r="F785" t="s">
        <v>60</v>
      </c>
      <c r="G785" t="s">
        <v>127</v>
      </c>
      <c r="H785" t="s">
        <v>62</v>
      </c>
      <c r="I785" t="s">
        <v>131</v>
      </c>
      <c r="J785" t="s">
        <v>58</v>
      </c>
      <c r="K785" t="s">
        <v>57</v>
      </c>
      <c r="M785" s="11">
        <v>86.199999999999989</v>
      </c>
      <c r="N785" s="11">
        <v>0.44110073804089522</v>
      </c>
      <c r="P785" s="11">
        <v>86.199999999999989</v>
      </c>
      <c r="Q785" s="11">
        <v>0.44110073804089522</v>
      </c>
      <c r="R785" s="11">
        <f t="array" ref="R785">INDEX(Reformat[Preschool PT],MATCH(1,(Reformat[Zone]=B785)*(Reformat[Provider Type]=E785)*(Reformat[Provider Rating]=I785),0))</f>
        <v>20.58</v>
      </c>
      <c r="S785" s="11">
        <f t="shared" si="12"/>
        <v>102.89999999999999</v>
      </c>
    </row>
    <row r="786" spans="1:19" x14ac:dyDescent="0.25">
      <c r="A786" t="s">
        <v>51</v>
      </c>
      <c r="B786" t="s">
        <v>76</v>
      </c>
      <c r="D786" t="s">
        <v>53</v>
      </c>
      <c r="E786" t="s">
        <v>113</v>
      </c>
      <c r="F786" t="s">
        <v>61</v>
      </c>
      <c r="G786" t="s">
        <v>128</v>
      </c>
      <c r="H786" t="s">
        <v>62</v>
      </c>
      <c r="I786" t="s">
        <v>131</v>
      </c>
      <c r="J786" t="s">
        <v>56</v>
      </c>
      <c r="K786" t="s">
        <v>57</v>
      </c>
      <c r="M786" s="11">
        <v>99.2</v>
      </c>
      <c r="N786" s="11">
        <v>0.5076240512025153</v>
      </c>
      <c r="P786" s="11">
        <v>99.2</v>
      </c>
      <c r="Q786" s="11">
        <v>0.5076240512025153</v>
      </c>
      <c r="R786" s="11">
        <f t="array" ref="R786">INDEX(Reformat[School-age FT],MATCH(1,(Reformat[Zone]=B786)*(Reformat[Provider Type]=E786)*(Reformat[Provider Rating]=I786),0))</f>
        <v>23.52</v>
      </c>
      <c r="S786" s="11">
        <f t="shared" si="12"/>
        <v>117.6</v>
      </c>
    </row>
    <row r="787" spans="1:19" x14ac:dyDescent="0.25">
      <c r="A787" t="s">
        <v>51</v>
      </c>
      <c r="B787" t="s">
        <v>76</v>
      </c>
      <c r="D787" t="s">
        <v>53</v>
      </c>
      <c r="E787" t="s">
        <v>113</v>
      </c>
      <c r="F787" t="s">
        <v>61</v>
      </c>
      <c r="G787" t="s">
        <v>129</v>
      </c>
      <c r="H787" t="s">
        <v>62</v>
      </c>
      <c r="I787" t="s">
        <v>131</v>
      </c>
      <c r="J787" t="s">
        <v>58</v>
      </c>
      <c r="K787" t="s">
        <v>57</v>
      </c>
      <c r="M787" s="11">
        <v>81.300000000000011</v>
      </c>
      <c r="N787" s="11">
        <v>0.41602656615690015</v>
      </c>
      <c r="P787" s="11">
        <v>81.300000000000011</v>
      </c>
      <c r="Q787" s="11">
        <v>0.41602656615690015</v>
      </c>
      <c r="R787" s="11">
        <f t="array" ref="R787">INDEX(Reformat[School-age PT],MATCH(1,(Reformat[Zone]=B787)*(Reformat[Provider Type]=E787)*(Reformat[Provider Rating]=I787),0))</f>
        <v>19.32</v>
      </c>
      <c r="S787" s="11">
        <f t="shared" si="12"/>
        <v>96.6</v>
      </c>
    </row>
    <row r="788" spans="1:19" x14ac:dyDescent="0.25">
      <c r="A788" t="s">
        <v>51</v>
      </c>
      <c r="B788" t="s">
        <v>76</v>
      </c>
      <c r="D788" t="s">
        <v>53</v>
      </c>
      <c r="E788" t="s">
        <v>113</v>
      </c>
      <c r="F788" t="s">
        <v>54</v>
      </c>
      <c r="G788" t="s">
        <v>122</v>
      </c>
      <c r="H788" t="s">
        <v>63</v>
      </c>
      <c r="I788" t="s">
        <v>132</v>
      </c>
      <c r="J788" t="s">
        <v>56</v>
      </c>
      <c r="K788" t="s">
        <v>57</v>
      </c>
      <c r="M788" s="11">
        <v>134.85</v>
      </c>
      <c r="N788" s="11">
        <v>0.69005144460341916</v>
      </c>
      <c r="P788" s="11">
        <v>134.85</v>
      </c>
      <c r="Q788" s="11">
        <v>0.69005144460341916</v>
      </c>
      <c r="R788" s="11">
        <f t="array" ref="R788">INDEX(Reformat[Infant FT],MATCH(1,(Reformat[Zone]=B788)*(Reformat[Provider Type]=E788)*(Reformat[Provider Rating]=I788),0))</f>
        <v>28.92</v>
      </c>
      <c r="S788" s="11">
        <f t="shared" si="12"/>
        <v>144.60000000000002</v>
      </c>
    </row>
    <row r="789" spans="1:19" x14ac:dyDescent="0.25">
      <c r="A789" t="s">
        <v>51</v>
      </c>
      <c r="B789" t="s">
        <v>76</v>
      </c>
      <c r="D789" t="s">
        <v>53</v>
      </c>
      <c r="E789" t="s">
        <v>113</v>
      </c>
      <c r="F789" t="s">
        <v>54</v>
      </c>
      <c r="G789" t="s">
        <v>123</v>
      </c>
      <c r="H789" t="s">
        <v>63</v>
      </c>
      <c r="I789" t="s">
        <v>132</v>
      </c>
      <c r="J789" t="s">
        <v>58</v>
      </c>
      <c r="K789" t="s">
        <v>57</v>
      </c>
      <c r="M789" s="11">
        <v>134.85</v>
      </c>
      <c r="N789" s="11">
        <v>0.69005144460341916</v>
      </c>
      <c r="P789" s="11">
        <v>134.85</v>
      </c>
      <c r="Q789" s="11">
        <v>0.69005144460341916</v>
      </c>
      <c r="R789" s="11">
        <f t="array" ref="R789">INDEX(Reformat[Infant PT],MATCH(1,(Reformat[Zone]=B789)*(Reformat[Provider Type]=E789)*(Reformat[Provider Rating]=I789),0))</f>
        <v>26.99</v>
      </c>
      <c r="S789" s="11">
        <f t="shared" si="12"/>
        <v>134.94999999999999</v>
      </c>
    </row>
    <row r="790" spans="1:19" x14ac:dyDescent="0.25">
      <c r="A790" t="s">
        <v>51</v>
      </c>
      <c r="B790" t="s">
        <v>76</v>
      </c>
      <c r="D790" t="s">
        <v>53</v>
      </c>
      <c r="E790" t="s">
        <v>113</v>
      </c>
      <c r="F790" t="s">
        <v>59</v>
      </c>
      <c r="G790" t="s">
        <v>124</v>
      </c>
      <c r="H790" t="s">
        <v>63</v>
      </c>
      <c r="I790" t="s">
        <v>132</v>
      </c>
      <c r="J790" t="s">
        <v>56</v>
      </c>
      <c r="K790" t="s">
        <v>57</v>
      </c>
      <c r="M790" s="11">
        <v>112.5</v>
      </c>
      <c r="N790" s="11">
        <v>0.57568251774478796</v>
      </c>
      <c r="P790" s="11">
        <v>112.5</v>
      </c>
      <c r="Q790" s="11">
        <v>0.57568251774478796</v>
      </c>
      <c r="R790" s="11">
        <f t="array" ref="R790">INDEX(Reformat[Toddler FT],MATCH(1,(Reformat[Zone]=B790)*(Reformat[Provider Type]=E790)*(Reformat[Provider Rating]=I790),0))</f>
        <v>26.78</v>
      </c>
      <c r="S790" s="11">
        <f t="shared" si="12"/>
        <v>133.9</v>
      </c>
    </row>
    <row r="791" spans="1:19" x14ac:dyDescent="0.25">
      <c r="A791" t="s">
        <v>51</v>
      </c>
      <c r="B791" t="s">
        <v>76</v>
      </c>
      <c r="D791" t="s">
        <v>53</v>
      </c>
      <c r="E791" t="s">
        <v>113</v>
      </c>
      <c r="F791" t="s">
        <v>59</v>
      </c>
      <c r="G791" t="s">
        <v>125</v>
      </c>
      <c r="H791" t="s">
        <v>63</v>
      </c>
      <c r="I791" t="s">
        <v>132</v>
      </c>
      <c r="J791" t="s">
        <v>58</v>
      </c>
      <c r="K791" t="s">
        <v>57</v>
      </c>
      <c r="M791" s="11">
        <v>103.94999999999999</v>
      </c>
      <c r="N791" s="11">
        <v>0.53193064639618404</v>
      </c>
      <c r="P791" s="11">
        <v>103.94999999999999</v>
      </c>
      <c r="Q791" s="11">
        <v>0.53193064639618404</v>
      </c>
      <c r="R791" s="11">
        <f t="array" ref="R791">INDEX(Reformat[Toddler PT],MATCH(1,(Reformat[Zone]=B791)*(Reformat[Provider Type]=E791)*(Reformat[Provider Rating]=I791),0))</f>
        <v>24.64</v>
      </c>
      <c r="S791" s="11">
        <f t="shared" si="12"/>
        <v>123.2</v>
      </c>
    </row>
    <row r="792" spans="1:19" x14ac:dyDescent="0.25">
      <c r="A792" t="s">
        <v>51</v>
      </c>
      <c r="B792" t="s">
        <v>76</v>
      </c>
      <c r="D792" t="s">
        <v>53</v>
      </c>
      <c r="E792" t="s">
        <v>113</v>
      </c>
      <c r="F792" t="s">
        <v>60</v>
      </c>
      <c r="G792" t="s">
        <v>126</v>
      </c>
      <c r="H792" t="s">
        <v>63</v>
      </c>
      <c r="I792" t="s">
        <v>132</v>
      </c>
      <c r="J792" t="s">
        <v>56</v>
      </c>
      <c r="K792" t="s">
        <v>57</v>
      </c>
      <c r="M792" s="11">
        <v>107.5</v>
      </c>
      <c r="N792" s="11">
        <v>0.5500966280672418</v>
      </c>
      <c r="P792" s="11">
        <v>107.5</v>
      </c>
      <c r="Q792" s="11">
        <v>0.5500966280672418</v>
      </c>
      <c r="R792" s="11">
        <f t="array" ref="R792">INDEX(Reformat[Preschool FT],MATCH(1,(Reformat[Zone]=B792)*(Reformat[Provider Type]=E792)*(Reformat[Provider Rating]=I792),0))</f>
        <v>24.85</v>
      </c>
      <c r="S792" s="11">
        <f t="shared" si="12"/>
        <v>124.25</v>
      </c>
    </row>
    <row r="793" spans="1:19" x14ac:dyDescent="0.25">
      <c r="A793" t="s">
        <v>51</v>
      </c>
      <c r="B793" t="s">
        <v>76</v>
      </c>
      <c r="D793" t="s">
        <v>53</v>
      </c>
      <c r="E793" t="s">
        <v>113</v>
      </c>
      <c r="F793" t="s">
        <v>60</v>
      </c>
      <c r="G793" t="s">
        <v>127</v>
      </c>
      <c r="H793" t="s">
        <v>63</v>
      </c>
      <c r="I793" t="s">
        <v>132</v>
      </c>
      <c r="J793" t="s">
        <v>58</v>
      </c>
      <c r="K793" t="s">
        <v>57</v>
      </c>
      <c r="M793" s="11">
        <v>91.55</v>
      </c>
      <c r="N793" s="11">
        <v>0.46847763999586967</v>
      </c>
      <c r="P793" s="11">
        <v>91.55</v>
      </c>
      <c r="Q793" s="11">
        <v>0.46847763999586967</v>
      </c>
      <c r="R793" s="11">
        <f t="array" ref="R793">INDEX(Reformat[Preschool PT],MATCH(1,(Reformat[Zone]=B793)*(Reformat[Provider Type]=E793)*(Reformat[Provider Rating]=I793),0))</f>
        <v>21</v>
      </c>
      <c r="S793" s="11">
        <f t="shared" si="12"/>
        <v>105</v>
      </c>
    </row>
    <row r="794" spans="1:19" x14ac:dyDescent="0.25">
      <c r="A794" t="s">
        <v>51</v>
      </c>
      <c r="B794" t="s">
        <v>76</v>
      </c>
      <c r="D794" t="s">
        <v>53</v>
      </c>
      <c r="E794" t="s">
        <v>113</v>
      </c>
      <c r="F794" t="s">
        <v>61</v>
      </c>
      <c r="G794" t="s">
        <v>128</v>
      </c>
      <c r="H794" t="s">
        <v>63</v>
      </c>
      <c r="I794" t="s">
        <v>132</v>
      </c>
      <c r="J794" t="s">
        <v>56</v>
      </c>
      <c r="K794" t="s">
        <v>57</v>
      </c>
      <c r="M794" s="11">
        <v>103.94999999999999</v>
      </c>
      <c r="N794" s="11">
        <v>0.53193064639618404</v>
      </c>
      <c r="P794" s="11">
        <v>103.94999999999999</v>
      </c>
      <c r="Q794" s="11">
        <v>0.53193064639618404</v>
      </c>
      <c r="R794" s="11">
        <f t="array" ref="R794">INDEX(Reformat[School-age FT],MATCH(1,(Reformat[Zone]=B794)*(Reformat[Provider Type]=E794)*(Reformat[Provider Rating]=I794),0))</f>
        <v>24</v>
      </c>
      <c r="S794" s="11">
        <f t="shared" si="12"/>
        <v>120</v>
      </c>
    </row>
    <row r="795" spans="1:19" x14ac:dyDescent="0.25">
      <c r="A795" t="s">
        <v>51</v>
      </c>
      <c r="B795" t="s">
        <v>76</v>
      </c>
      <c r="D795" t="s">
        <v>53</v>
      </c>
      <c r="E795" t="s">
        <v>113</v>
      </c>
      <c r="F795" t="s">
        <v>61</v>
      </c>
      <c r="G795" t="s">
        <v>129</v>
      </c>
      <c r="H795" t="s">
        <v>63</v>
      </c>
      <c r="I795" t="s">
        <v>132</v>
      </c>
      <c r="J795" t="s">
        <v>58</v>
      </c>
      <c r="K795" t="s">
        <v>57</v>
      </c>
      <c r="M795" s="11">
        <v>86.850000000000009</v>
      </c>
      <c r="N795" s="11">
        <v>0.44442690369897636</v>
      </c>
      <c r="P795" s="11">
        <v>86.850000000000009</v>
      </c>
      <c r="Q795" s="11">
        <v>0.44442690369897636</v>
      </c>
      <c r="R795" s="11">
        <f t="array" ref="R795">INDEX(Reformat[School-age PT],MATCH(1,(Reformat[Zone]=B795)*(Reformat[Provider Type]=E795)*(Reformat[Provider Rating]=I795),0))</f>
        <v>19.71</v>
      </c>
      <c r="S795" s="11">
        <f t="shared" si="12"/>
        <v>98.550000000000011</v>
      </c>
    </row>
    <row r="796" spans="1:19" x14ac:dyDescent="0.25">
      <c r="A796" t="s">
        <v>51</v>
      </c>
      <c r="B796" t="s">
        <v>76</v>
      </c>
      <c r="D796" t="s">
        <v>53</v>
      </c>
      <c r="E796" t="s">
        <v>113</v>
      </c>
      <c r="F796" t="s">
        <v>54</v>
      </c>
      <c r="G796" t="s">
        <v>122</v>
      </c>
      <c r="H796" t="s">
        <v>64</v>
      </c>
      <c r="I796" t="s">
        <v>133</v>
      </c>
      <c r="J796" t="s">
        <v>56</v>
      </c>
      <c r="K796" t="s">
        <v>57</v>
      </c>
      <c r="M796" s="11">
        <v>142</v>
      </c>
      <c r="N796" s="11">
        <v>0.72663926684231006</v>
      </c>
      <c r="P796" s="11">
        <v>142</v>
      </c>
      <c r="Q796" s="11">
        <v>0.72663926684231006</v>
      </c>
      <c r="R796" s="11">
        <f t="array" ref="R796">INDEX(Reformat[Infant FT],MATCH(1,(Reformat[Zone]=B796)*(Reformat[Provider Type]=E796)*(Reformat[Provider Rating]=I796),0))</f>
        <v>30.6</v>
      </c>
      <c r="S796" s="11">
        <f t="shared" si="12"/>
        <v>153</v>
      </c>
    </row>
    <row r="797" spans="1:19" x14ac:dyDescent="0.25">
      <c r="A797" t="s">
        <v>51</v>
      </c>
      <c r="B797" t="s">
        <v>76</v>
      </c>
      <c r="D797" t="s">
        <v>53</v>
      </c>
      <c r="E797" t="s">
        <v>113</v>
      </c>
      <c r="F797" t="s">
        <v>54</v>
      </c>
      <c r="G797" t="s">
        <v>123</v>
      </c>
      <c r="H797" t="s">
        <v>64</v>
      </c>
      <c r="I797" t="s">
        <v>133</v>
      </c>
      <c r="J797" t="s">
        <v>58</v>
      </c>
      <c r="K797" t="s">
        <v>57</v>
      </c>
      <c r="M797" s="11">
        <v>142</v>
      </c>
      <c r="N797" s="11">
        <v>0.72663926684231006</v>
      </c>
      <c r="P797" s="11">
        <v>142</v>
      </c>
      <c r="Q797" s="11">
        <v>0.72663926684231006</v>
      </c>
      <c r="R797" s="11">
        <f t="array" ref="R797">INDEX(Reformat[Infant PT],MATCH(1,(Reformat[Zone]=B797)*(Reformat[Provider Type]=E797)*(Reformat[Provider Rating]=I797),0))</f>
        <v>28.4</v>
      </c>
      <c r="S797" s="11">
        <f t="shared" si="12"/>
        <v>142</v>
      </c>
    </row>
    <row r="798" spans="1:19" x14ac:dyDescent="0.25">
      <c r="A798" t="s">
        <v>51</v>
      </c>
      <c r="B798" t="s">
        <v>76</v>
      </c>
      <c r="D798" t="s">
        <v>53</v>
      </c>
      <c r="E798" t="s">
        <v>113</v>
      </c>
      <c r="F798" t="s">
        <v>59</v>
      </c>
      <c r="G798" t="s">
        <v>124</v>
      </c>
      <c r="H798" t="s">
        <v>64</v>
      </c>
      <c r="I798" t="s">
        <v>133</v>
      </c>
      <c r="J798" t="s">
        <v>56</v>
      </c>
      <c r="K798" t="s">
        <v>57</v>
      </c>
      <c r="M798" s="11">
        <v>124.94999999999999</v>
      </c>
      <c r="N798" s="11">
        <v>0.6393913830418777</v>
      </c>
      <c r="P798" s="11">
        <v>124.94999999999999</v>
      </c>
      <c r="Q798" s="11">
        <v>0.6393913830418777</v>
      </c>
      <c r="R798" s="11">
        <f t="array" ref="R798">INDEX(Reformat[Toddler FT],MATCH(1,(Reformat[Zone]=B798)*(Reformat[Provider Type]=E798)*(Reformat[Provider Rating]=I798),0))</f>
        <v>28.2</v>
      </c>
      <c r="S798" s="11">
        <f t="shared" si="12"/>
        <v>141</v>
      </c>
    </row>
    <row r="799" spans="1:19" x14ac:dyDescent="0.25">
      <c r="A799" t="s">
        <v>51</v>
      </c>
      <c r="B799" t="s">
        <v>76</v>
      </c>
      <c r="D799" t="s">
        <v>53</v>
      </c>
      <c r="E799" t="s">
        <v>113</v>
      </c>
      <c r="F799" t="s">
        <v>59</v>
      </c>
      <c r="G799" t="s">
        <v>125</v>
      </c>
      <c r="H799" t="s">
        <v>64</v>
      </c>
      <c r="I799" t="s">
        <v>133</v>
      </c>
      <c r="J799" t="s">
        <v>58</v>
      </c>
      <c r="K799" t="s">
        <v>57</v>
      </c>
      <c r="M799" s="11">
        <v>115.5</v>
      </c>
      <c r="N799" s="11">
        <v>0.59103405155131561</v>
      </c>
      <c r="P799" s="11">
        <v>115.5</v>
      </c>
      <c r="Q799" s="11">
        <v>0.59103405155131561</v>
      </c>
      <c r="R799" s="11">
        <f t="array" ref="R799">INDEX(Reformat[Toddler PT],MATCH(1,(Reformat[Zone]=B799)*(Reformat[Provider Type]=E799)*(Reformat[Provider Rating]=I799),0))</f>
        <v>26</v>
      </c>
      <c r="S799" s="11">
        <f t="shared" si="12"/>
        <v>130</v>
      </c>
    </row>
    <row r="800" spans="1:19" x14ac:dyDescent="0.25">
      <c r="A800" t="s">
        <v>51</v>
      </c>
      <c r="B800" t="s">
        <v>76</v>
      </c>
      <c r="D800" t="s">
        <v>53</v>
      </c>
      <c r="E800" t="s">
        <v>113</v>
      </c>
      <c r="F800" t="s">
        <v>60</v>
      </c>
      <c r="G800" t="s">
        <v>126</v>
      </c>
      <c r="H800" t="s">
        <v>64</v>
      </c>
      <c r="I800" t="s">
        <v>133</v>
      </c>
      <c r="J800" t="s">
        <v>56</v>
      </c>
      <c r="K800" t="s">
        <v>57</v>
      </c>
      <c r="M800" s="11">
        <v>119.39999999999999</v>
      </c>
      <c r="N800" s="11">
        <v>0.61099104549980154</v>
      </c>
      <c r="P800" s="11">
        <v>119.39999999999999</v>
      </c>
      <c r="Q800" s="11">
        <v>0.61099104549980154</v>
      </c>
      <c r="R800" s="11">
        <f t="array" ref="R800">INDEX(Reformat[Preschool FT],MATCH(1,(Reformat[Zone]=B800)*(Reformat[Provider Type]=E800)*(Reformat[Provider Rating]=I800),0))</f>
        <v>26.2</v>
      </c>
      <c r="S800" s="11">
        <f t="shared" si="12"/>
        <v>131</v>
      </c>
    </row>
    <row r="801" spans="1:19" x14ac:dyDescent="0.25">
      <c r="A801" t="s">
        <v>51</v>
      </c>
      <c r="B801" t="s">
        <v>76</v>
      </c>
      <c r="D801" t="s">
        <v>53</v>
      </c>
      <c r="E801" t="s">
        <v>113</v>
      </c>
      <c r="F801" t="s">
        <v>60</v>
      </c>
      <c r="G801" t="s">
        <v>127</v>
      </c>
      <c r="H801" t="s">
        <v>64</v>
      </c>
      <c r="I801" t="s">
        <v>133</v>
      </c>
      <c r="J801" t="s">
        <v>58</v>
      </c>
      <c r="K801" t="s">
        <v>57</v>
      </c>
      <c r="M801" s="11">
        <v>101.7</v>
      </c>
      <c r="N801" s="11">
        <v>0.52041699604128833</v>
      </c>
      <c r="P801" s="11">
        <v>101.7</v>
      </c>
      <c r="Q801" s="11">
        <v>0.52041699604128833</v>
      </c>
      <c r="R801" s="11">
        <f t="array" ref="R801">INDEX(Reformat[Preschool PT],MATCH(1,(Reformat[Zone]=B801)*(Reformat[Provider Type]=E801)*(Reformat[Provider Rating]=I801),0))</f>
        <v>22.2</v>
      </c>
      <c r="S801" s="11">
        <f t="shared" si="12"/>
        <v>111</v>
      </c>
    </row>
    <row r="802" spans="1:19" x14ac:dyDescent="0.25">
      <c r="A802" t="s">
        <v>51</v>
      </c>
      <c r="B802" t="s">
        <v>76</v>
      </c>
      <c r="D802" t="s">
        <v>53</v>
      </c>
      <c r="E802" t="s">
        <v>113</v>
      </c>
      <c r="F802" t="s">
        <v>61</v>
      </c>
      <c r="G802" t="s">
        <v>128</v>
      </c>
      <c r="H802" t="s">
        <v>64</v>
      </c>
      <c r="I802" t="s">
        <v>133</v>
      </c>
      <c r="J802" t="s">
        <v>56</v>
      </c>
      <c r="K802" t="s">
        <v>57</v>
      </c>
      <c r="M802" s="11">
        <v>115.45</v>
      </c>
      <c r="N802" s="11">
        <v>0.59077819265454012</v>
      </c>
      <c r="P802" s="11">
        <v>115.45</v>
      </c>
      <c r="Q802" s="11">
        <v>0.59077819265454012</v>
      </c>
      <c r="R802" s="11">
        <f t="array" ref="R802">INDEX(Reformat[School-age FT],MATCH(1,(Reformat[Zone]=B802)*(Reformat[Provider Type]=E802)*(Reformat[Provider Rating]=I802),0))</f>
        <v>25.2</v>
      </c>
      <c r="S802" s="11">
        <f t="shared" si="12"/>
        <v>126</v>
      </c>
    </row>
    <row r="803" spans="1:19" x14ac:dyDescent="0.25">
      <c r="A803" t="s">
        <v>51</v>
      </c>
      <c r="B803" t="s">
        <v>76</v>
      </c>
      <c r="D803" t="s">
        <v>53</v>
      </c>
      <c r="E803" t="s">
        <v>113</v>
      </c>
      <c r="F803" t="s">
        <v>61</v>
      </c>
      <c r="G803" t="s">
        <v>129</v>
      </c>
      <c r="H803" t="s">
        <v>64</v>
      </c>
      <c r="I803" t="s">
        <v>133</v>
      </c>
      <c r="J803" t="s">
        <v>58</v>
      </c>
      <c r="K803" t="s">
        <v>57</v>
      </c>
      <c r="M803" s="11">
        <v>96.5</v>
      </c>
      <c r="N803" s="11">
        <v>0.49380767077664034</v>
      </c>
      <c r="P803" s="11">
        <v>96.5</v>
      </c>
      <c r="Q803" s="11">
        <v>0.49380767077664034</v>
      </c>
      <c r="R803" s="11">
        <f t="array" ref="R803">INDEX(Reformat[School-age PT],MATCH(1,(Reformat[Zone]=B803)*(Reformat[Provider Type]=E803)*(Reformat[Provider Rating]=I803),0))</f>
        <v>21</v>
      </c>
      <c r="S803" s="11">
        <f t="shared" si="12"/>
        <v>105</v>
      </c>
    </row>
    <row r="804" spans="1:19" x14ac:dyDescent="0.25">
      <c r="A804" t="s">
        <v>51</v>
      </c>
      <c r="B804" t="s">
        <v>76</v>
      </c>
      <c r="D804" t="s">
        <v>53</v>
      </c>
      <c r="E804" t="s">
        <v>113</v>
      </c>
      <c r="F804" t="s">
        <v>60</v>
      </c>
      <c r="G804" t="s">
        <v>126</v>
      </c>
      <c r="H804" t="s">
        <v>65</v>
      </c>
      <c r="I804" t="s">
        <v>134</v>
      </c>
      <c r="J804" t="s">
        <v>56</v>
      </c>
      <c r="K804" t="s">
        <v>57</v>
      </c>
      <c r="M804" s="11">
        <v>103</v>
      </c>
      <c r="N804" s="11">
        <v>0.52706932735745027</v>
      </c>
      <c r="P804" s="11">
        <v>103</v>
      </c>
      <c r="Q804" s="11">
        <v>0.52706932735745027</v>
      </c>
      <c r="R804" s="11">
        <f t="array" ref="R804">INDEX(Reformat[Preschool FT],MATCH(1,(Reformat[Zone]=B804)*(Reformat[Provider Type]=E804)*(Reformat[Provider Rating]=I804),0))</f>
        <v>24.36</v>
      </c>
      <c r="S804" s="11">
        <f t="shared" si="12"/>
        <v>121.8</v>
      </c>
    </row>
    <row r="805" spans="1:19" x14ac:dyDescent="0.25">
      <c r="A805" t="s">
        <v>51</v>
      </c>
      <c r="B805" t="s">
        <v>76</v>
      </c>
      <c r="D805" t="s">
        <v>53</v>
      </c>
      <c r="E805" t="s">
        <v>113</v>
      </c>
      <c r="F805" t="s">
        <v>60</v>
      </c>
      <c r="G805" t="s">
        <v>127</v>
      </c>
      <c r="H805" t="s">
        <v>65</v>
      </c>
      <c r="I805" t="s">
        <v>134</v>
      </c>
      <c r="J805" t="s">
        <v>58</v>
      </c>
      <c r="K805" t="s">
        <v>57</v>
      </c>
      <c r="M805" s="11">
        <v>86.199999999999989</v>
      </c>
      <c r="N805" s="11">
        <v>0.44110073804089522</v>
      </c>
      <c r="P805" s="11">
        <v>86.199999999999989</v>
      </c>
      <c r="Q805" s="11">
        <v>0.44110073804089522</v>
      </c>
      <c r="R805" s="11">
        <f t="array" ref="R805">INDEX(Reformat[Preschool PT],MATCH(1,(Reformat[Zone]=B805)*(Reformat[Provider Type]=E805)*(Reformat[Provider Rating]=I805),0))</f>
        <v>20.58</v>
      </c>
      <c r="S805" s="11">
        <f t="shared" si="12"/>
        <v>102.89999999999999</v>
      </c>
    </row>
    <row r="806" spans="1:19" x14ac:dyDescent="0.25">
      <c r="A806" t="s">
        <v>51</v>
      </c>
      <c r="B806" t="s">
        <v>76</v>
      </c>
      <c r="D806" t="s">
        <v>66</v>
      </c>
      <c r="E806" t="s">
        <v>114</v>
      </c>
      <c r="F806" t="s">
        <v>54</v>
      </c>
      <c r="G806" t="s">
        <v>122</v>
      </c>
      <c r="H806" t="s">
        <v>55</v>
      </c>
      <c r="I806" t="s">
        <v>130</v>
      </c>
      <c r="J806" t="s">
        <v>56</v>
      </c>
      <c r="K806" t="s">
        <v>57</v>
      </c>
      <c r="M806" s="11">
        <v>126</v>
      </c>
      <c r="N806" s="11">
        <v>0.64476441987416244</v>
      </c>
      <c r="P806" s="11">
        <v>126</v>
      </c>
      <c r="Q806" s="11">
        <v>0.64476441987416244</v>
      </c>
      <c r="R806" s="11">
        <f t="array" ref="R806">INDEX(Reformat[Infant FT],MATCH(1,(Reformat[Zone]=B806)*(Reformat[Provider Type]=E806)*(Reformat[Provider Rating]=I806),0))</f>
        <v>25.2</v>
      </c>
      <c r="S806" s="11">
        <f t="shared" si="12"/>
        <v>126</v>
      </c>
    </row>
    <row r="807" spans="1:19" x14ac:dyDescent="0.25">
      <c r="A807" t="s">
        <v>51</v>
      </c>
      <c r="B807" t="s">
        <v>76</v>
      </c>
      <c r="D807" t="s">
        <v>66</v>
      </c>
      <c r="E807" t="s">
        <v>114</v>
      </c>
      <c r="F807" t="s">
        <v>54</v>
      </c>
      <c r="G807" t="s">
        <v>123</v>
      </c>
      <c r="H807" t="s">
        <v>55</v>
      </c>
      <c r="I807" t="s">
        <v>130</v>
      </c>
      <c r="J807" t="s">
        <v>58</v>
      </c>
      <c r="K807" t="s">
        <v>57</v>
      </c>
      <c r="M807" s="11">
        <v>126</v>
      </c>
      <c r="N807" s="11">
        <v>0.64476441987416244</v>
      </c>
      <c r="P807" s="11">
        <v>126</v>
      </c>
      <c r="Q807" s="11">
        <v>0.64476441987416244</v>
      </c>
      <c r="R807" s="11">
        <f t="array" ref="R807">INDEX(Reformat[Infant PT],MATCH(1,(Reformat[Zone]=B807)*(Reformat[Provider Type]=E807)*(Reformat[Provider Rating]=I807),0))</f>
        <v>25.2</v>
      </c>
      <c r="S807" s="11">
        <f t="shared" si="12"/>
        <v>126</v>
      </c>
    </row>
    <row r="808" spans="1:19" x14ac:dyDescent="0.25">
      <c r="A808" t="s">
        <v>51</v>
      </c>
      <c r="B808" t="s">
        <v>76</v>
      </c>
      <c r="D808" t="s">
        <v>66</v>
      </c>
      <c r="E808" t="s">
        <v>114</v>
      </c>
      <c r="F808" t="s">
        <v>59</v>
      </c>
      <c r="G808" t="s">
        <v>124</v>
      </c>
      <c r="H808" t="s">
        <v>55</v>
      </c>
      <c r="I808" t="s">
        <v>130</v>
      </c>
      <c r="J808" t="s">
        <v>56</v>
      </c>
      <c r="K808" t="s">
        <v>57</v>
      </c>
      <c r="M808" s="11">
        <v>96.6</v>
      </c>
      <c r="N808" s="11">
        <v>0.4943193885701912</v>
      </c>
      <c r="P808" s="11">
        <v>96.6</v>
      </c>
      <c r="Q808" s="11">
        <v>0.4943193885701912</v>
      </c>
      <c r="R808" s="11">
        <f t="array" ref="R808">INDEX(Reformat[Toddler FT],MATCH(1,(Reformat[Zone]=B808)*(Reformat[Provider Type]=E808)*(Reformat[Provider Rating]=I808),0))</f>
        <v>23.2</v>
      </c>
      <c r="S808" s="11">
        <f t="shared" si="12"/>
        <v>116</v>
      </c>
    </row>
    <row r="809" spans="1:19" x14ac:dyDescent="0.25">
      <c r="A809" t="s">
        <v>51</v>
      </c>
      <c r="B809" t="s">
        <v>76</v>
      </c>
      <c r="D809" t="s">
        <v>66</v>
      </c>
      <c r="E809" t="s">
        <v>114</v>
      </c>
      <c r="F809" t="s">
        <v>59</v>
      </c>
      <c r="G809" t="s">
        <v>125</v>
      </c>
      <c r="H809" t="s">
        <v>55</v>
      </c>
      <c r="I809" t="s">
        <v>130</v>
      </c>
      <c r="J809" t="s">
        <v>58</v>
      </c>
      <c r="K809" t="s">
        <v>57</v>
      </c>
      <c r="M809" s="11">
        <v>89.55</v>
      </c>
      <c r="N809" s="11">
        <v>0.45824328412485121</v>
      </c>
      <c r="P809" s="11">
        <v>89.55</v>
      </c>
      <c r="Q809" s="11">
        <v>0.45824328412485121</v>
      </c>
      <c r="R809" s="11">
        <f t="array" ref="R809">INDEX(Reformat[Toddler PT],MATCH(1,(Reformat[Zone]=B809)*(Reformat[Provider Type]=E809)*(Reformat[Provider Rating]=I809),0))</f>
        <v>21.4</v>
      </c>
      <c r="S809" s="11">
        <f t="shared" si="12"/>
        <v>107</v>
      </c>
    </row>
    <row r="810" spans="1:19" x14ac:dyDescent="0.25">
      <c r="A810" t="s">
        <v>51</v>
      </c>
      <c r="B810" t="s">
        <v>76</v>
      </c>
      <c r="D810" t="s">
        <v>66</v>
      </c>
      <c r="E810" t="s">
        <v>114</v>
      </c>
      <c r="F810" t="s">
        <v>60</v>
      </c>
      <c r="G810" t="s">
        <v>126</v>
      </c>
      <c r="H810" t="s">
        <v>55</v>
      </c>
      <c r="I810" t="s">
        <v>130</v>
      </c>
      <c r="J810" t="s">
        <v>56</v>
      </c>
      <c r="K810" t="s">
        <v>57</v>
      </c>
      <c r="M810" s="11">
        <v>93.25</v>
      </c>
      <c r="N810" s="11">
        <v>0.47717684248623532</v>
      </c>
      <c r="P810" s="11">
        <v>93.25</v>
      </c>
      <c r="Q810" s="11">
        <v>0.47717684248623532</v>
      </c>
      <c r="R810" s="11">
        <f t="array" ref="R810">INDEX(Reformat[Preschool FT],MATCH(1,(Reformat[Zone]=B810)*(Reformat[Provider Type]=E810)*(Reformat[Provider Rating]=I810),0))</f>
        <v>22</v>
      </c>
      <c r="S810" s="11">
        <f t="shared" si="12"/>
        <v>110</v>
      </c>
    </row>
    <row r="811" spans="1:19" x14ac:dyDescent="0.25">
      <c r="A811" t="s">
        <v>51</v>
      </c>
      <c r="B811" t="s">
        <v>76</v>
      </c>
      <c r="D811" t="s">
        <v>66</v>
      </c>
      <c r="E811" t="s">
        <v>114</v>
      </c>
      <c r="F811" t="s">
        <v>60</v>
      </c>
      <c r="G811" t="s">
        <v>127</v>
      </c>
      <c r="H811" t="s">
        <v>55</v>
      </c>
      <c r="I811" t="s">
        <v>130</v>
      </c>
      <c r="J811" t="s">
        <v>58</v>
      </c>
      <c r="K811" t="s">
        <v>57</v>
      </c>
      <c r="M811" s="11">
        <v>83.45</v>
      </c>
      <c r="N811" s="11">
        <v>0.42702849871824494</v>
      </c>
      <c r="P811" s="11">
        <v>83.45</v>
      </c>
      <c r="Q811" s="11">
        <v>0.42702849871824494</v>
      </c>
      <c r="R811" s="11">
        <f t="array" ref="R811">INDEX(Reformat[Preschool PT],MATCH(1,(Reformat[Zone]=B811)*(Reformat[Provider Type]=E811)*(Reformat[Provider Rating]=I811),0))</f>
        <v>19.399999999999999</v>
      </c>
      <c r="S811" s="11">
        <f t="shared" si="12"/>
        <v>97</v>
      </c>
    </row>
    <row r="812" spans="1:19" x14ac:dyDescent="0.25">
      <c r="A812" t="s">
        <v>51</v>
      </c>
      <c r="B812" t="s">
        <v>76</v>
      </c>
      <c r="D812" t="s">
        <v>66</v>
      </c>
      <c r="E812" t="s">
        <v>114</v>
      </c>
      <c r="F812" t="s">
        <v>61</v>
      </c>
      <c r="G812" t="s">
        <v>128</v>
      </c>
      <c r="H812" t="s">
        <v>55</v>
      </c>
      <c r="I812" t="s">
        <v>130</v>
      </c>
      <c r="J812" t="s">
        <v>56</v>
      </c>
      <c r="K812" t="s">
        <v>57</v>
      </c>
      <c r="M812" s="11">
        <v>87.100000000000009</v>
      </c>
      <c r="N812" s="11">
        <v>0.44570619818285362</v>
      </c>
      <c r="P812" s="11">
        <v>87.100000000000009</v>
      </c>
      <c r="Q812" s="11">
        <v>0.44570619818285362</v>
      </c>
      <c r="R812" s="11">
        <f t="array" ref="R812">INDEX(Reformat[School-age FT],MATCH(1,(Reformat[Zone]=B812)*(Reformat[Provider Type]=E812)*(Reformat[Provider Rating]=I812),0))</f>
        <v>20.399999999999999</v>
      </c>
      <c r="S812" s="11">
        <f t="shared" si="12"/>
        <v>102</v>
      </c>
    </row>
    <row r="813" spans="1:19" x14ac:dyDescent="0.25">
      <c r="A813" t="s">
        <v>51</v>
      </c>
      <c r="B813" t="s">
        <v>76</v>
      </c>
      <c r="D813" t="s">
        <v>66</v>
      </c>
      <c r="E813" t="s">
        <v>114</v>
      </c>
      <c r="F813" t="s">
        <v>61</v>
      </c>
      <c r="G813" t="s">
        <v>129</v>
      </c>
      <c r="H813" t="s">
        <v>55</v>
      </c>
      <c r="I813" t="s">
        <v>130</v>
      </c>
      <c r="J813" t="s">
        <v>58</v>
      </c>
      <c r="K813" t="s">
        <v>57</v>
      </c>
      <c r="M813" s="11">
        <v>77.8</v>
      </c>
      <c r="N813" s="11">
        <v>0.39811644338261776</v>
      </c>
      <c r="P813" s="11">
        <v>77.8</v>
      </c>
      <c r="Q813" s="11">
        <v>0.39811644338261776</v>
      </c>
      <c r="R813" s="11">
        <f t="array" ref="R813">INDEX(Reformat[School-age PT],MATCH(1,(Reformat[Zone]=B813)*(Reformat[Provider Type]=E813)*(Reformat[Provider Rating]=I813),0))</f>
        <v>18.399999999999999</v>
      </c>
      <c r="S813" s="11">
        <f t="shared" si="12"/>
        <v>92</v>
      </c>
    </row>
    <row r="814" spans="1:19" x14ac:dyDescent="0.25">
      <c r="A814" t="s">
        <v>51</v>
      </c>
      <c r="B814" t="s">
        <v>76</v>
      </c>
      <c r="D814" t="s">
        <v>66</v>
      </c>
      <c r="E814" t="s">
        <v>114</v>
      </c>
      <c r="F814" t="s">
        <v>54</v>
      </c>
      <c r="G814" t="s">
        <v>122</v>
      </c>
      <c r="H814" t="s">
        <v>62</v>
      </c>
      <c r="I814" t="s">
        <v>131</v>
      </c>
      <c r="J814" t="s">
        <v>56</v>
      </c>
      <c r="K814" t="s">
        <v>57</v>
      </c>
      <c r="M814" s="11">
        <v>132.30000000000001</v>
      </c>
      <c r="N814" s="11">
        <v>0.67700264086787065</v>
      </c>
      <c r="P814" s="11">
        <v>132.30000000000001</v>
      </c>
      <c r="Q814" s="11">
        <v>0.67700264086787065</v>
      </c>
      <c r="R814" s="11">
        <f t="array" ref="R814">INDEX(Reformat[Infant FT],MATCH(1,(Reformat[Zone]=B814)*(Reformat[Provider Type]=E814)*(Reformat[Provider Rating]=I814),0))</f>
        <v>26.46</v>
      </c>
      <c r="S814" s="11">
        <f t="shared" si="12"/>
        <v>132.30000000000001</v>
      </c>
    </row>
    <row r="815" spans="1:19" x14ac:dyDescent="0.25">
      <c r="A815" t="s">
        <v>51</v>
      </c>
      <c r="B815" t="s">
        <v>76</v>
      </c>
      <c r="D815" t="s">
        <v>66</v>
      </c>
      <c r="E815" t="s">
        <v>114</v>
      </c>
      <c r="F815" t="s">
        <v>54</v>
      </c>
      <c r="G815" t="s">
        <v>123</v>
      </c>
      <c r="H815" t="s">
        <v>62</v>
      </c>
      <c r="I815" t="s">
        <v>131</v>
      </c>
      <c r="J815" t="s">
        <v>58</v>
      </c>
      <c r="K815" t="s">
        <v>57</v>
      </c>
      <c r="M815" s="11">
        <v>132.30000000000001</v>
      </c>
      <c r="N815" s="11">
        <v>0.67700264086787065</v>
      </c>
      <c r="P815" s="11">
        <v>132.30000000000001</v>
      </c>
      <c r="Q815" s="11">
        <v>0.67700264086787065</v>
      </c>
      <c r="R815" s="11">
        <f t="array" ref="R815">INDEX(Reformat[Infant PT],MATCH(1,(Reformat[Zone]=B815)*(Reformat[Provider Type]=E815)*(Reformat[Provider Rating]=I815),0))</f>
        <v>26.46</v>
      </c>
      <c r="S815" s="11">
        <f t="shared" si="12"/>
        <v>132.30000000000001</v>
      </c>
    </row>
    <row r="816" spans="1:19" x14ac:dyDescent="0.25">
      <c r="A816" t="s">
        <v>51</v>
      </c>
      <c r="B816" t="s">
        <v>76</v>
      </c>
      <c r="D816" t="s">
        <v>66</v>
      </c>
      <c r="E816" t="s">
        <v>114</v>
      </c>
      <c r="F816" t="s">
        <v>59</v>
      </c>
      <c r="G816" t="s">
        <v>124</v>
      </c>
      <c r="H816" t="s">
        <v>62</v>
      </c>
      <c r="I816" t="s">
        <v>131</v>
      </c>
      <c r="J816" t="s">
        <v>56</v>
      </c>
      <c r="K816" t="s">
        <v>57</v>
      </c>
      <c r="M816" s="11">
        <v>101.44999999999999</v>
      </c>
      <c r="N816" s="11">
        <v>0.5191377015574109</v>
      </c>
      <c r="P816" s="11">
        <v>101.44999999999999</v>
      </c>
      <c r="Q816" s="11">
        <v>0.5191377015574109</v>
      </c>
      <c r="R816" s="11">
        <f t="array" ref="R816">INDEX(Reformat[Toddler FT],MATCH(1,(Reformat[Zone]=B816)*(Reformat[Provider Type]=E816)*(Reformat[Provider Rating]=I816),0))</f>
        <v>24.36</v>
      </c>
      <c r="S816" s="11">
        <f t="shared" si="12"/>
        <v>121.8</v>
      </c>
    </row>
    <row r="817" spans="1:19" x14ac:dyDescent="0.25">
      <c r="A817" t="s">
        <v>51</v>
      </c>
      <c r="B817" t="s">
        <v>76</v>
      </c>
      <c r="D817" t="s">
        <v>66</v>
      </c>
      <c r="E817" t="s">
        <v>114</v>
      </c>
      <c r="F817" t="s">
        <v>59</v>
      </c>
      <c r="G817" t="s">
        <v>125</v>
      </c>
      <c r="H817" t="s">
        <v>62</v>
      </c>
      <c r="I817" t="s">
        <v>131</v>
      </c>
      <c r="J817" t="s">
        <v>58</v>
      </c>
      <c r="K817" t="s">
        <v>57</v>
      </c>
      <c r="M817" s="11">
        <v>94.05</v>
      </c>
      <c r="N817" s="11">
        <v>0.48127058483464269</v>
      </c>
      <c r="P817" s="11">
        <v>94.05</v>
      </c>
      <c r="Q817" s="11">
        <v>0.48127058483464269</v>
      </c>
      <c r="R817" s="11">
        <f t="array" ref="R817">INDEX(Reformat[Toddler PT],MATCH(1,(Reformat[Zone]=B817)*(Reformat[Provider Type]=E817)*(Reformat[Provider Rating]=I817),0))</f>
        <v>22.47</v>
      </c>
      <c r="S817" s="11">
        <f t="shared" si="12"/>
        <v>112.35</v>
      </c>
    </row>
    <row r="818" spans="1:19" x14ac:dyDescent="0.25">
      <c r="A818" t="s">
        <v>51</v>
      </c>
      <c r="B818" t="s">
        <v>76</v>
      </c>
      <c r="D818" t="s">
        <v>66</v>
      </c>
      <c r="E818" t="s">
        <v>114</v>
      </c>
      <c r="F818" t="s">
        <v>60</v>
      </c>
      <c r="G818" t="s">
        <v>126</v>
      </c>
      <c r="H818" t="s">
        <v>62</v>
      </c>
      <c r="I818" t="s">
        <v>131</v>
      </c>
      <c r="J818" t="s">
        <v>56</v>
      </c>
      <c r="K818" t="s">
        <v>57</v>
      </c>
      <c r="M818" s="11">
        <v>97.95</v>
      </c>
      <c r="N818" s="11">
        <v>0.50122757878312874</v>
      </c>
      <c r="P818" s="11">
        <v>97.95</v>
      </c>
      <c r="Q818" s="11">
        <v>0.50122757878312874</v>
      </c>
      <c r="R818" s="11">
        <f t="array" ref="R818">INDEX(Reformat[Preschool FT],MATCH(1,(Reformat[Zone]=B818)*(Reformat[Provider Type]=E818)*(Reformat[Provider Rating]=I818),0))</f>
        <v>23.1</v>
      </c>
      <c r="S818" s="11">
        <f t="shared" si="12"/>
        <v>115.5</v>
      </c>
    </row>
    <row r="819" spans="1:19" x14ac:dyDescent="0.25">
      <c r="A819" t="s">
        <v>51</v>
      </c>
      <c r="B819" t="s">
        <v>76</v>
      </c>
      <c r="D819" t="s">
        <v>66</v>
      </c>
      <c r="E819" t="s">
        <v>114</v>
      </c>
      <c r="F819" t="s">
        <v>60</v>
      </c>
      <c r="G819" t="s">
        <v>127</v>
      </c>
      <c r="H819" t="s">
        <v>62</v>
      </c>
      <c r="I819" t="s">
        <v>131</v>
      </c>
      <c r="J819" t="s">
        <v>58</v>
      </c>
      <c r="K819" t="s">
        <v>57</v>
      </c>
      <c r="M819" s="11">
        <v>87.65</v>
      </c>
      <c r="N819" s="11">
        <v>0.44852064604738368</v>
      </c>
      <c r="P819" s="11">
        <v>87.65</v>
      </c>
      <c r="Q819" s="11">
        <v>0.44852064604738368</v>
      </c>
      <c r="R819" s="11">
        <f t="array" ref="R819">INDEX(Reformat[Preschool PT],MATCH(1,(Reformat[Zone]=B819)*(Reformat[Provider Type]=E819)*(Reformat[Provider Rating]=I819),0))</f>
        <v>20.37</v>
      </c>
      <c r="S819" s="11">
        <f t="shared" si="12"/>
        <v>101.85000000000001</v>
      </c>
    </row>
    <row r="820" spans="1:19" x14ac:dyDescent="0.25">
      <c r="A820" t="s">
        <v>51</v>
      </c>
      <c r="B820" t="s">
        <v>76</v>
      </c>
      <c r="D820" t="s">
        <v>66</v>
      </c>
      <c r="E820" t="s">
        <v>114</v>
      </c>
      <c r="F820" t="s">
        <v>61</v>
      </c>
      <c r="G820" t="s">
        <v>128</v>
      </c>
      <c r="H820" t="s">
        <v>62</v>
      </c>
      <c r="I820" t="s">
        <v>131</v>
      </c>
      <c r="J820" t="s">
        <v>56</v>
      </c>
      <c r="K820" t="s">
        <v>57</v>
      </c>
      <c r="M820" s="11">
        <v>91.5</v>
      </c>
      <c r="N820" s="11">
        <v>0.46822178109909418</v>
      </c>
      <c r="P820" s="11">
        <v>91.5</v>
      </c>
      <c r="Q820" s="11">
        <v>0.46822178109909418</v>
      </c>
      <c r="R820" s="11">
        <f t="array" ref="R820">INDEX(Reformat[School-age FT],MATCH(1,(Reformat[Zone]=B820)*(Reformat[Provider Type]=E820)*(Reformat[Provider Rating]=I820),0))</f>
        <v>21.42</v>
      </c>
      <c r="S820" s="11">
        <f t="shared" si="12"/>
        <v>107.10000000000001</v>
      </c>
    </row>
    <row r="821" spans="1:19" x14ac:dyDescent="0.25">
      <c r="A821" t="s">
        <v>51</v>
      </c>
      <c r="B821" t="s">
        <v>76</v>
      </c>
      <c r="D821" t="s">
        <v>66</v>
      </c>
      <c r="E821" t="s">
        <v>114</v>
      </c>
      <c r="F821" t="s">
        <v>61</v>
      </c>
      <c r="G821" t="s">
        <v>129</v>
      </c>
      <c r="H821" t="s">
        <v>62</v>
      </c>
      <c r="I821" t="s">
        <v>131</v>
      </c>
      <c r="J821" t="s">
        <v>58</v>
      </c>
      <c r="K821" t="s">
        <v>57</v>
      </c>
      <c r="M821" s="11">
        <v>81.7</v>
      </c>
      <c r="N821" s="11">
        <v>0.4180734373311038</v>
      </c>
      <c r="P821" s="11">
        <v>81.7</v>
      </c>
      <c r="Q821" s="11">
        <v>0.4180734373311038</v>
      </c>
      <c r="R821" s="11">
        <f t="array" ref="R821">INDEX(Reformat[School-age PT],MATCH(1,(Reformat[Zone]=B821)*(Reformat[Provider Type]=E821)*(Reformat[Provider Rating]=I821),0))</f>
        <v>19.32</v>
      </c>
      <c r="S821" s="11">
        <f t="shared" si="12"/>
        <v>96.6</v>
      </c>
    </row>
    <row r="822" spans="1:19" x14ac:dyDescent="0.25">
      <c r="A822" t="s">
        <v>51</v>
      </c>
      <c r="B822" t="s">
        <v>76</v>
      </c>
      <c r="D822" t="s">
        <v>66</v>
      </c>
      <c r="E822" t="s">
        <v>114</v>
      </c>
      <c r="F822" t="s">
        <v>54</v>
      </c>
      <c r="G822" t="s">
        <v>122</v>
      </c>
      <c r="H822" t="s">
        <v>63</v>
      </c>
      <c r="I822" t="s">
        <v>132</v>
      </c>
      <c r="J822" t="s">
        <v>56</v>
      </c>
      <c r="K822" t="s">
        <v>57</v>
      </c>
      <c r="M822" s="11">
        <v>134.85</v>
      </c>
      <c r="N822" s="11">
        <v>0.69005144460341916</v>
      </c>
      <c r="P822" s="11">
        <v>134.85</v>
      </c>
      <c r="Q822" s="11">
        <v>0.69005144460341916</v>
      </c>
      <c r="R822" s="11">
        <f t="array" ref="R822">INDEX(Reformat[Infant FT],MATCH(1,(Reformat[Zone]=B822)*(Reformat[Provider Type]=E822)*(Reformat[Provider Rating]=I822),0))</f>
        <v>26.99</v>
      </c>
      <c r="S822" s="11">
        <f t="shared" si="12"/>
        <v>134.94999999999999</v>
      </c>
    </row>
    <row r="823" spans="1:19" x14ac:dyDescent="0.25">
      <c r="A823" t="s">
        <v>51</v>
      </c>
      <c r="B823" t="s">
        <v>76</v>
      </c>
      <c r="D823" t="s">
        <v>66</v>
      </c>
      <c r="E823" t="s">
        <v>114</v>
      </c>
      <c r="F823" t="s">
        <v>54</v>
      </c>
      <c r="G823" t="s">
        <v>123</v>
      </c>
      <c r="H823" t="s">
        <v>63</v>
      </c>
      <c r="I823" t="s">
        <v>132</v>
      </c>
      <c r="J823" t="s">
        <v>58</v>
      </c>
      <c r="K823" t="s">
        <v>57</v>
      </c>
      <c r="M823" s="11">
        <v>134.85</v>
      </c>
      <c r="N823" s="11">
        <v>0.69005144460341916</v>
      </c>
      <c r="P823" s="11">
        <v>134.85</v>
      </c>
      <c r="Q823" s="11">
        <v>0.69005144460341916</v>
      </c>
      <c r="R823" s="11">
        <f t="array" ref="R823">INDEX(Reformat[Infant PT],MATCH(1,(Reformat[Zone]=B823)*(Reformat[Provider Type]=E823)*(Reformat[Provider Rating]=I823),0))</f>
        <v>26.99</v>
      </c>
      <c r="S823" s="11">
        <f t="shared" si="12"/>
        <v>134.94999999999999</v>
      </c>
    </row>
    <row r="824" spans="1:19" x14ac:dyDescent="0.25">
      <c r="A824" t="s">
        <v>51</v>
      </c>
      <c r="B824" t="s">
        <v>76</v>
      </c>
      <c r="D824" t="s">
        <v>66</v>
      </c>
      <c r="E824" t="s">
        <v>114</v>
      </c>
      <c r="F824" t="s">
        <v>59</v>
      </c>
      <c r="G824" t="s">
        <v>124</v>
      </c>
      <c r="H824" t="s">
        <v>63</v>
      </c>
      <c r="I824" t="s">
        <v>132</v>
      </c>
      <c r="J824" t="s">
        <v>56</v>
      </c>
      <c r="K824" t="s">
        <v>57</v>
      </c>
      <c r="M824" s="11">
        <v>106.1</v>
      </c>
      <c r="N824" s="11">
        <v>0.54293257895752889</v>
      </c>
      <c r="P824" s="11">
        <v>106.1</v>
      </c>
      <c r="Q824" s="11">
        <v>0.54293257895752889</v>
      </c>
      <c r="R824" s="11">
        <f t="array" ref="R824">INDEX(Reformat[Toddler FT],MATCH(1,(Reformat[Zone]=B824)*(Reformat[Provider Type]=E824)*(Reformat[Provider Rating]=I824),0))</f>
        <v>24.85</v>
      </c>
      <c r="S824" s="11">
        <f t="shared" si="12"/>
        <v>124.25</v>
      </c>
    </row>
    <row r="825" spans="1:19" x14ac:dyDescent="0.25">
      <c r="A825" t="s">
        <v>51</v>
      </c>
      <c r="B825" t="s">
        <v>76</v>
      </c>
      <c r="D825" t="s">
        <v>66</v>
      </c>
      <c r="E825" t="s">
        <v>114</v>
      </c>
      <c r="F825" t="s">
        <v>59</v>
      </c>
      <c r="G825" t="s">
        <v>125</v>
      </c>
      <c r="H825" t="s">
        <v>63</v>
      </c>
      <c r="I825" t="s">
        <v>132</v>
      </c>
      <c r="J825" t="s">
        <v>58</v>
      </c>
      <c r="K825" t="s">
        <v>57</v>
      </c>
      <c r="M825" s="11">
        <v>99.05</v>
      </c>
      <c r="N825" s="11">
        <v>0.50685647451218885</v>
      </c>
      <c r="P825" s="11">
        <v>99.05</v>
      </c>
      <c r="Q825" s="11">
        <v>0.50685647451218885</v>
      </c>
      <c r="R825" s="11">
        <f t="array" ref="R825">INDEX(Reformat[Toddler PT],MATCH(1,(Reformat[Zone]=B825)*(Reformat[Provider Type]=E825)*(Reformat[Provider Rating]=I825),0))</f>
        <v>22.92</v>
      </c>
      <c r="S825" s="11">
        <f t="shared" si="12"/>
        <v>114.60000000000001</v>
      </c>
    </row>
    <row r="826" spans="1:19" x14ac:dyDescent="0.25">
      <c r="A826" t="s">
        <v>51</v>
      </c>
      <c r="B826" t="s">
        <v>76</v>
      </c>
      <c r="D826" t="s">
        <v>66</v>
      </c>
      <c r="E826" t="s">
        <v>114</v>
      </c>
      <c r="F826" t="s">
        <v>60</v>
      </c>
      <c r="G826" t="s">
        <v>126</v>
      </c>
      <c r="H826" t="s">
        <v>63</v>
      </c>
      <c r="I826" t="s">
        <v>132</v>
      </c>
      <c r="J826" t="s">
        <v>56</v>
      </c>
      <c r="K826" t="s">
        <v>57</v>
      </c>
      <c r="M826" s="11">
        <v>102.69999999999999</v>
      </c>
      <c r="N826" s="11">
        <v>0.52553417397679747</v>
      </c>
      <c r="P826" s="11">
        <v>102.69999999999999</v>
      </c>
      <c r="Q826" s="11">
        <v>0.52553417397679747</v>
      </c>
      <c r="R826" s="11">
        <f t="array" ref="R826">INDEX(Reformat[Preschool FT],MATCH(1,(Reformat[Zone]=B826)*(Reformat[Provider Type]=E826)*(Reformat[Provider Rating]=I826),0))</f>
        <v>23.57</v>
      </c>
      <c r="S826" s="11">
        <f t="shared" si="12"/>
        <v>117.85</v>
      </c>
    </row>
    <row r="827" spans="1:19" x14ac:dyDescent="0.25">
      <c r="A827" t="s">
        <v>51</v>
      </c>
      <c r="B827" t="s">
        <v>76</v>
      </c>
      <c r="D827" t="s">
        <v>66</v>
      </c>
      <c r="E827" t="s">
        <v>114</v>
      </c>
      <c r="F827" t="s">
        <v>60</v>
      </c>
      <c r="G827" t="s">
        <v>127</v>
      </c>
      <c r="H827" t="s">
        <v>63</v>
      </c>
      <c r="I827" t="s">
        <v>132</v>
      </c>
      <c r="J827" t="s">
        <v>58</v>
      </c>
      <c r="K827" t="s">
        <v>57</v>
      </c>
      <c r="M827" s="11">
        <v>92.95</v>
      </c>
      <c r="N827" s="11">
        <v>0.47564168910558258</v>
      </c>
      <c r="P827" s="11">
        <v>92.95</v>
      </c>
      <c r="Q827" s="11">
        <v>0.47564168910558258</v>
      </c>
      <c r="R827" s="11">
        <f t="array" ref="R827">INDEX(Reformat[Preschool PT],MATCH(1,(Reformat[Zone]=B827)*(Reformat[Provider Type]=E827)*(Reformat[Provider Rating]=I827),0))</f>
        <v>20.78</v>
      </c>
      <c r="S827" s="11">
        <f t="shared" si="12"/>
        <v>103.9</v>
      </c>
    </row>
    <row r="828" spans="1:19" x14ac:dyDescent="0.25">
      <c r="A828" t="s">
        <v>51</v>
      </c>
      <c r="B828" t="s">
        <v>76</v>
      </c>
      <c r="D828" t="s">
        <v>66</v>
      </c>
      <c r="E828" t="s">
        <v>114</v>
      </c>
      <c r="F828" t="s">
        <v>61</v>
      </c>
      <c r="G828" t="s">
        <v>128</v>
      </c>
      <c r="H828" t="s">
        <v>63</v>
      </c>
      <c r="I828" t="s">
        <v>132</v>
      </c>
      <c r="J828" t="s">
        <v>56</v>
      </c>
      <c r="K828" t="s">
        <v>57</v>
      </c>
      <c r="M828" s="11">
        <v>96.6</v>
      </c>
      <c r="N828" s="11">
        <v>0.4943193885701912</v>
      </c>
      <c r="P828" s="11">
        <v>96.6</v>
      </c>
      <c r="Q828" s="11">
        <v>0.4943193885701912</v>
      </c>
      <c r="R828" s="11">
        <f t="array" ref="R828">INDEX(Reformat[School-age FT],MATCH(1,(Reformat[Zone]=B828)*(Reformat[Provider Type]=E828)*(Reformat[Provider Rating]=I828),0))</f>
        <v>21.85</v>
      </c>
      <c r="S828" s="11">
        <f t="shared" si="12"/>
        <v>109.25</v>
      </c>
    </row>
    <row r="829" spans="1:19" x14ac:dyDescent="0.25">
      <c r="A829" t="s">
        <v>51</v>
      </c>
      <c r="B829" t="s">
        <v>76</v>
      </c>
      <c r="D829" t="s">
        <v>66</v>
      </c>
      <c r="E829" t="s">
        <v>114</v>
      </c>
      <c r="F829" t="s">
        <v>61</v>
      </c>
      <c r="G829" t="s">
        <v>129</v>
      </c>
      <c r="H829" t="s">
        <v>63</v>
      </c>
      <c r="I829" t="s">
        <v>132</v>
      </c>
      <c r="J829" t="s">
        <v>58</v>
      </c>
      <c r="K829" t="s">
        <v>57</v>
      </c>
      <c r="M829" s="11">
        <v>87.300000000000011</v>
      </c>
      <c r="N829" s="11">
        <v>0.4467296337699555</v>
      </c>
      <c r="P829" s="11">
        <v>87.300000000000011</v>
      </c>
      <c r="Q829" s="11">
        <v>0.4467296337699555</v>
      </c>
      <c r="R829" s="11">
        <f t="array" ref="R829">INDEX(Reformat[School-age PT],MATCH(1,(Reformat[Zone]=B829)*(Reformat[Provider Type]=E829)*(Reformat[Provider Rating]=I829),0))</f>
        <v>19.71</v>
      </c>
      <c r="S829" s="11">
        <f t="shared" si="12"/>
        <v>98.550000000000011</v>
      </c>
    </row>
    <row r="830" spans="1:19" x14ac:dyDescent="0.25">
      <c r="A830" t="s">
        <v>51</v>
      </c>
      <c r="B830" t="s">
        <v>76</v>
      </c>
      <c r="D830" t="s">
        <v>66</v>
      </c>
      <c r="E830" t="s">
        <v>114</v>
      </c>
      <c r="F830" t="s">
        <v>54</v>
      </c>
      <c r="G830" t="s">
        <v>122</v>
      </c>
      <c r="H830" t="s">
        <v>64</v>
      </c>
      <c r="I830" t="s">
        <v>133</v>
      </c>
      <c r="J830" t="s">
        <v>56</v>
      </c>
      <c r="K830" t="s">
        <v>57</v>
      </c>
      <c r="M830" s="11">
        <v>142</v>
      </c>
      <c r="N830" s="11">
        <v>0.72663926684231006</v>
      </c>
      <c r="P830" s="11">
        <v>142</v>
      </c>
      <c r="Q830" s="11">
        <v>0.72663926684231006</v>
      </c>
      <c r="R830" s="11">
        <f t="array" ref="R830">INDEX(Reformat[Infant FT],MATCH(1,(Reformat[Zone]=B830)*(Reformat[Provider Type]=E830)*(Reformat[Provider Rating]=I830),0))</f>
        <v>28.4</v>
      </c>
      <c r="S830" s="11">
        <f t="shared" si="12"/>
        <v>142</v>
      </c>
    </row>
    <row r="831" spans="1:19" x14ac:dyDescent="0.25">
      <c r="A831" t="s">
        <v>51</v>
      </c>
      <c r="B831" t="s">
        <v>76</v>
      </c>
      <c r="D831" t="s">
        <v>66</v>
      </c>
      <c r="E831" t="s">
        <v>114</v>
      </c>
      <c r="F831" t="s">
        <v>54</v>
      </c>
      <c r="G831" t="s">
        <v>123</v>
      </c>
      <c r="H831" t="s">
        <v>64</v>
      </c>
      <c r="I831" t="s">
        <v>133</v>
      </c>
      <c r="J831" t="s">
        <v>58</v>
      </c>
      <c r="K831" t="s">
        <v>57</v>
      </c>
      <c r="M831" s="11">
        <v>142</v>
      </c>
      <c r="N831" s="11">
        <v>0.72663926684231006</v>
      </c>
      <c r="P831" s="11">
        <v>142</v>
      </c>
      <c r="Q831" s="11">
        <v>0.72663926684231006</v>
      </c>
      <c r="R831" s="11">
        <f t="array" ref="R831">INDEX(Reformat[Infant PT],MATCH(1,(Reformat[Zone]=B831)*(Reformat[Provider Type]=E831)*(Reformat[Provider Rating]=I831),0))</f>
        <v>28.4</v>
      </c>
      <c r="S831" s="11">
        <f t="shared" si="12"/>
        <v>142</v>
      </c>
    </row>
    <row r="832" spans="1:19" x14ac:dyDescent="0.25">
      <c r="A832" t="s">
        <v>51</v>
      </c>
      <c r="B832" t="s">
        <v>76</v>
      </c>
      <c r="D832" t="s">
        <v>66</v>
      </c>
      <c r="E832" t="s">
        <v>114</v>
      </c>
      <c r="F832" t="s">
        <v>59</v>
      </c>
      <c r="G832" t="s">
        <v>124</v>
      </c>
      <c r="H832" t="s">
        <v>64</v>
      </c>
      <c r="I832" t="s">
        <v>133</v>
      </c>
      <c r="J832" t="s">
        <v>56</v>
      </c>
      <c r="K832" t="s">
        <v>57</v>
      </c>
      <c r="M832" s="11">
        <v>117.85</v>
      </c>
      <c r="N832" s="11">
        <v>0.60305941969976229</v>
      </c>
      <c r="P832" s="11">
        <v>117.85</v>
      </c>
      <c r="Q832" s="11">
        <v>0.60305941969976229</v>
      </c>
      <c r="R832" s="11">
        <f t="array" ref="R832">INDEX(Reformat[Toddler FT],MATCH(1,(Reformat[Zone]=B832)*(Reformat[Provider Type]=E832)*(Reformat[Provider Rating]=I832),0))</f>
        <v>26.4</v>
      </c>
      <c r="S832" s="11">
        <f t="shared" si="12"/>
        <v>132</v>
      </c>
    </row>
    <row r="833" spans="1:19" x14ac:dyDescent="0.25">
      <c r="A833" t="s">
        <v>51</v>
      </c>
      <c r="B833" t="s">
        <v>76</v>
      </c>
      <c r="D833" t="s">
        <v>66</v>
      </c>
      <c r="E833" t="s">
        <v>114</v>
      </c>
      <c r="F833" t="s">
        <v>59</v>
      </c>
      <c r="G833" t="s">
        <v>125</v>
      </c>
      <c r="H833" t="s">
        <v>64</v>
      </c>
      <c r="I833" t="s">
        <v>133</v>
      </c>
      <c r="J833" t="s">
        <v>58</v>
      </c>
      <c r="K833" t="s">
        <v>57</v>
      </c>
      <c r="M833" s="11">
        <v>110.05000000000001</v>
      </c>
      <c r="N833" s="11">
        <v>0.56314543180279042</v>
      </c>
      <c r="P833" s="11">
        <v>110.05000000000001</v>
      </c>
      <c r="Q833" s="11">
        <v>0.56314543180279042</v>
      </c>
      <c r="R833" s="11">
        <f t="array" ref="R833">INDEX(Reformat[Toddler PT],MATCH(1,(Reformat[Zone]=B833)*(Reformat[Provider Type]=E833)*(Reformat[Provider Rating]=I833),0))</f>
        <v>24.4</v>
      </c>
      <c r="S833" s="11">
        <f t="shared" si="12"/>
        <v>122</v>
      </c>
    </row>
    <row r="834" spans="1:19" x14ac:dyDescent="0.25">
      <c r="A834" t="s">
        <v>51</v>
      </c>
      <c r="B834" t="s">
        <v>76</v>
      </c>
      <c r="D834" t="s">
        <v>66</v>
      </c>
      <c r="E834" t="s">
        <v>114</v>
      </c>
      <c r="F834" t="s">
        <v>60</v>
      </c>
      <c r="G834" t="s">
        <v>126</v>
      </c>
      <c r="H834" t="s">
        <v>64</v>
      </c>
      <c r="I834" t="s">
        <v>133</v>
      </c>
      <c r="J834" t="s">
        <v>56</v>
      </c>
      <c r="K834" t="s">
        <v>57</v>
      </c>
      <c r="M834" s="11">
        <v>114.1</v>
      </c>
      <c r="N834" s="11">
        <v>0.5838700024416027</v>
      </c>
      <c r="P834" s="11">
        <v>114.1</v>
      </c>
      <c r="Q834" s="11">
        <v>0.5838700024416027</v>
      </c>
      <c r="R834" s="11">
        <f t="array" ref="R834">INDEX(Reformat[Preschool FT],MATCH(1,(Reformat[Zone]=B834)*(Reformat[Provider Type]=E834)*(Reformat[Provider Rating]=I834),0))</f>
        <v>25</v>
      </c>
      <c r="S834" s="11">
        <f t="shared" si="12"/>
        <v>125</v>
      </c>
    </row>
    <row r="835" spans="1:19" x14ac:dyDescent="0.25">
      <c r="A835" t="s">
        <v>51</v>
      </c>
      <c r="B835" t="s">
        <v>76</v>
      </c>
      <c r="D835" t="s">
        <v>66</v>
      </c>
      <c r="E835" t="s">
        <v>114</v>
      </c>
      <c r="F835" t="s">
        <v>60</v>
      </c>
      <c r="G835" t="s">
        <v>127</v>
      </c>
      <c r="H835" t="s">
        <v>64</v>
      </c>
      <c r="I835" t="s">
        <v>133</v>
      </c>
      <c r="J835" t="s">
        <v>58</v>
      </c>
      <c r="K835" t="s">
        <v>57</v>
      </c>
      <c r="M835" s="11">
        <v>103.25</v>
      </c>
      <c r="N835" s="11">
        <v>0.52834862184132758</v>
      </c>
      <c r="P835" s="11">
        <v>103.25</v>
      </c>
      <c r="Q835" s="11">
        <v>0.52834862184132758</v>
      </c>
      <c r="R835" s="11">
        <f t="array" ref="R835">INDEX(Reformat[Preschool PT],MATCH(1,(Reformat[Zone]=B835)*(Reformat[Provider Type]=E835)*(Reformat[Provider Rating]=I835),0))</f>
        <v>22</v>
      </c>
      <c r="S835" s="11">
        <f t="shared" ref="S835:S898" si="13">R835*5</f>
        <v>110</v>
      </c>
    </row>
    <row r="836" spans="1:19" x14ac:dyDescent="0.25">
      <c r="A836" t="s">
        <v>51</v>
      </c>
      <c r="B836" t="s">
        <v>76</v>
      </c>
      <c r="D836" t="s">
        <v>66</v>
      </c>
      <c r="E836" t="s">
        <v>114</v>
      </c>
      <c r="F836" t="s">
        <v>61</v>
      </c>
      <c r="G836" t="s">
        <v>128</v>
      </c>
      <c r="H836" t="s">
        <v>64</v>
      </c>
      <c r="I836" t="s">
        <v>133</v>
      </c>
      <c r="J836" t="s">
        <v>56</v>
      </c>
      <c r="K836" t="s">
        <v>57</v>
      </c>
      <c r="M836" s="11">
        <v>107.30000000000001</v>
      </c>
      <c r="N836" s="11">
        <v>0.54907319248013997</v>
      </c>
      <c r="P836" s="11">
        <v>107.30000000000001</v>
      </c>
      <c r="Q836" s="11">
        <v>0.54907319248013997</v>
      </c>
      <c r="R836" s="11">
        <f t="array" ref="R836">INDEX(Reformat[School-age FT],MATCH(1,(Reformat[Zone]=B836)*(Reformat[Provider Type]=E836)*(Reformat[Provider Rating]=I836),0))</f>
        <v>23.2</v>
      </c>
      <c r="S836" s="11">
        <f t="shared" si="13"/>
        <v>116</v>
      </c>
    </row>
    <row r="837" spans="1:19" x14ac:dyDescent="0.25">
      <c r="A837" t="s">
        <v>51</v>
      </c>
      <c r="B837" t="s">
        <v>76</v>
      </c>
      <c r="D837" t="s">
        <v>66</v>
      </c>
      <c r="E837" t="s">
        <v>114</v>
      </c>
      <c r="F837" t="s">
        <v>61</v>
      </c>
      <c r="G837" t="s">
        <v>129</v>
      </c>
      <c r="H837" t="s">
        <v>64</v>
      </c>
      <c r="I837" t="s">
        <v>133</v>
      </c>
      <c r="J837" t="s">
        <v>58</v>
      </c>
      <c r="K837" t="s">
        <v>57</v>
      </c>
      <c r="M837" s="11">
        <v>96.95</v>
      </c>
      <c r="N837" s="11">
        <v>0.49611040084761948</v>
      </c>
      <c r="P837" s="11">
        <v>96.95</v>
      </c>
      <c r="Q837" s="11">
        <v>0.49611040084761948</v>
      </c>
      <c r="R837" s="11">
        <f t="array" ref="R837">INDEX(Reformat[School-age PT],MATCH(1,(Reformat[Zone]=B837)*(Reformat[Provider Type]=E837)*(Reformat[Provider Rating]=I837),0))</f>
        <v>21</v>
      </c>
      <c r="S837" s="11">
        <f t="shared" si="13"/>
        <v>105</v>
      </c>
    </row>
    <row r="838" spans="1:19" x14ac:dyDescent="0.25">
      <c r="A838" t="s">
        <v>51</v>
      </c>
      <c r="B838" t="s">
        <v>76</v>
      </c>
      <c r="D838" t="s">
        <v>66</v>
      </c>
      <c r="E838" t="s">
        <v>114</v>
      </c>
      <c r="F838" t="s">
        <v>60</v>
      </c>
      <c r="G838" t="s">
        <v>126</v>
      </c>
      <c r="H838" t="s">
        <v>65</v>
      </c>
      <c r="I838" t="s">
        <v>134</v>
      </c>
      <c r="J838" t="s">
        <v>56</v>
      </c>
      <c r="K838" t="s">
        <v>57</v>
      </c>
      <c r="M838" s="11">
        <v>97.95</v>
      </c>
      <c r="N838" s="11">
        <v>0.50122757878312874</v>
      </c>
      <c r="P838" s="11">
        <v>97.95</v>
      </c>
      <c r="Q838" s="11">
        <v>0.50122757878312874</v>
      </c>
      <c r="R838" s="11">
        <f t="array" ref="R838">INDEX(Reformat[Preschool FT],MATCH(1,(Reformat[Zone]=B838)*(Reformat[Provider Type]=E838)*(Reformat[Provider Rating]=I838),0))</f>
        <v>23.1</v>
      </c>
      <c r="S838" s="11">
        <f t="shared" si="13"/>
        <v>115.5</v>
      </c>
    </row>
    <row r="839" spans="1:19" x14ac:dyDescent="0.25">
      <c r="A839" t="s">
        <v>51</v>
      </c>
      <c r="B839" t="s">
        <v>76</v>
      </c>
      <c r="D839" t="s">
        <v>66</v>
      </c>
      <c r="E839" t="s">
        <v>114</v>
      </c>
      <c r="F839" t="s">
        <v>60</v>
      </c>
      <c r="G839" t="s">
        <v>127</v>
      </c>
      <c r="H839" t="s">
        <v>65</v>
      </c>
      <c r="I839" t="s">
        <v>134</v>
      </c>
      <c r="J839" t="s">
        <v>58</v>
      </c>
      <c r="K839" t="s">
        <v>57</v>
      </c>
      <c r="M839" s="11">
        <v>87.65</v>
      </c>
      <c r="N839" s="11">
        <v>0.44852064604738368</v>
      </c>
      <c r="P839" s="11">
        <v>87.65</v>
      </c>
      <c r="Q839" s="11">
        <v>0.44852064604738368</v>
      </c>
      <c r="R839" s="11">
        <f t="array" ref="R839">INDEX(Reformat[Preschool PT],MATCH(1,(Reformat[Zone]=B839)*(Reformat[Provider Type]=E839)*(Reformat[Provider Rating]=I839),0))</f>
        <v>20.37</v>
      </c>
      <c r="S839" s="11">
        <f t="shared" si="13"/>
        <v>101.85000000000001</v>
      </c>
    </row>
    <row r="840" spans="1:19" x14ac:dyDescent="0.25">
      <c r="A840" t="s">
        <v>51</v>
      </c>
      <c r="B840" t="s">
        <v>76</v>
      </c>
      <c r="D840" t="s">
        <v>67</v>
      </c>
      <c r="E840" t="s">
        <v>115</v>
      </c>
      <c r="F840" t="s">
        <v>54</v>
      </c>
      <c r="G840" t="s">
        <v>122</v>
      </c>
      <c r="H840" t="s">
        <v>55</v>
      </c>
      <c r="I840" t="s">
        <v>130</v>
      </c>
      <c r="J840" t="s">
        <v>56</v>
      </c>
      <c r="K840" t="s">
        <v>57</v>
      </c>
      <c r="M840" s="11">
        <v>126</v>
      </c>
      <c r="N840" s="11">
        <v>0.64476441987416244</v>
      </c>
      <c r="P840" s="11">
        <v>126</v>
      </c>
      <c r="Q840" s="11">
        <v>0.64476441987416244</v>
      </c>
      <c r="R840" s="11">
        <f t="array" ref="R840">INDEX(Reformat[Infant FT],MATCH(1,(Reformat[Zone]=B840)*(Reformat[Provider Type]=E840)*(Reformat[Provider Rating]=I840),0))</f>
        <v>25.2</v>
      </c>
      <c r="S840" s="11">
        <f t="shared" si="13"/>
        <v>126</v>
      </c>
    </row>
    <row r="841" spans="1:19" x14ac:dyDescent="0.25">
      <c r="A841" t="s">
        <v>51</v>
      </c>
      <c r="B841" t="s">
        <v>76</v>
      </c>
      <c r="D841" t="s">
        <v>67</v>
      </c>
      <c r="E841" t="s">
        <v>115</v>
      </c>
      <c r="F841" t="s">
        <v>54</v>
      </c>
      <c r="G841" t="s">
        <v>123</v>
      </c>
      <c r="H841" t="s">
        <v>55</v>
      </c>
      <c r="I841" t="s">
        <v>130</v>
      </c>
      <c r="J841" t="s">
        <v>58</v>
      </c>
      <c r="K841" t="s">
        <v>57</v>
      </c>
      <c r="M841" s="11">
        <v>126</v>
      </c>
      <c r="N841" s="11">
        <v>0.64476441987416244</v>
      </c>
      <c r="P841" s="11">
        <v>126</v>
      </c>
      <c r="Q841" s="11">
        <v>0.64476441987416244</v>
      </c>
      <c r="R841" s="11">
        <f t="array" ref="R841">INDEX(Reformat[Infant PT],MATCH(1,(Reformat[Zone]=B841)*(Reformat[Provider Type]=E841)*(Reformat[Provider Rating]=I841),0))</f>
        <v>25.2</v>
      </c>
      <c r="S841" s="11">
        <f t="shared" si="13"/>
        <v>126</v>
      </c>
    </row>
    <row r="842" spans="1:19" x14ac:dyDescent="0.25">
      <c r="A842" t="s">
        <v>51</v>
      </c>
      <c r="B842" t="s">
        <v>76</v>
      </c>
      <c r="D842" t="s">
        <v>67</v>
      </c>
      <c r="E842" t="s">
        <v>115</v>
      </c>
      <c r="F842" t="s">
        <v>59</v>
      </c>
      <c r="G842" t="s">
        <v>124</v>
      </c>
      <c r="H842" t="s">
        <v>55</v>
      </c>
      <c r="I842" t="s">
        <v>130</v>
      </c>
      <c r="J842" t="s">
        <v>56</v>
      </c>
      <c r="K842" t="s">
        <v>57</v>
      </c>
      <c r="M842" s="11">
        <v>94.65</v>
      </c>
      <c r="N842" s="11">
        <v>0.48434089159594829</v>
      </c>
      <c r="P842" s="11">
        <v>94.65</v>
      </c>
      <c r="Q842" s="11">
        <v>0.48434089159594829</v>
      </c>
      <c r="R842" s="11">
        <f t="array" ref="R842">INDEX(Reformat[Toddler FT],MATCH(1,(Reformat[Zone]=B842)*(Reformat[Provider Type]=E842)*(Reformat[Provider Rating]=I842),0))</f>
        <v>22.6</v>
      </c>
      <c r="S842" s="11">
        <f t="shared" si="13"/>
        <v>113</v>
      </c>
    </row>
    <row r="843" spans="1:19" x14ac:dyDescent="0.25">
      <c r="A843" t="s">
        <v>51</v>
      </c>
      <c r="B843" t="s">
        <v>76</v>
      </c>
      <c r="D843" t="s">
        <v>67</v>
      </c>
      <c r="E843" t="s">
        <v>115</v>
      </c>
      <c r="F843" t="s">
        <v>59</v>
      </c>
      <c r="G843" t="s">
        <v>125</v>
      </c>
      <c r="H843" t="s">
        <v>55</v>
      </c>
      <c r="I843" t="s">
        <v>130</v>
      </c>
      <c r="J843" t="s">
        <v>58</v>
      </c>
      <c r="K843" t="s">
        <v>57</v>
      </c>
      <c r="M843" s="11">
        <v>84.85</v>
      </c>
      <c r="N843" s="11">
        <v>0.4341925478279578</v>
      </c>
      <c r="P843" s="11">
        <v>84.85</v>
      </c>
      <c r="Q843" s="11">
        <v>0.4341925478279578</v>
      </c>
      <c r="R843" s="11">
        <f t="array" ref="R843">INDEX(Reformat[Toddler PT],MATCH(1,(Reformat[Zone]=B843)*(Reformat[Provider Type]=E843)*(Reformat[Provider Rating]=I843),0))</f>
        <v>20.2</v>
      </c>
      <c r="S843" s="11">
        <f t="shared" si="13"/>
        <v>101</v>
      </c>
    </row>
    <row r="844" spans="1:19" x14ac:dyDescent="0.25">
      <c r="A844" t="s">
        <v>51</v>
      </c>
      <c r="B844" t="s">
        <v>76</v>
      </c>
      <c r="D844" t="s">
        <v>67</v>
      </c>
      <c r="E844" t="s">
        <v>115</v>
      </c>
      <c r="F844" t="s">
        <v>60</v>
      </c>
      <c r="G844" t="s">
        <v>126</v>
      </c>
      <c r="H844" t="s">
        <v>55</v>
      </c>
      <c r="I844" t="s">
        <v>130</v>
      </c>
      <c r="J844" t="s">
        <v>56</v>
      </c>
      <c r="K844" t="s">
        <v>57</v>
      </c>
      <c r="M844" s="11">
        <v>89.85</v>
      </c>
      <c r="N844" s="11">
        <v>0.45977843750550396</v>
      </c>
      <c r="P844" s="11">
        <v>89.85</v>
      </c>
      <c r="Q844" s="11">
        <v>0.45977843750550396</v>
      </c>
      <c r="R844" s="11">
        <f t="array" ref="R844">INDEX(Reformat[Preschool FT],MATCH(1,(Reformat[Zone]=B844)*(Reformat[Provider Type]=E844)*(Reformat[Provider Rating]=I844),0))</f>
        <v>20.8</v>
      </c>
      <c r="S844" s="11">
        <f t="shared" si="13"/>
        <v>104</v>
      </c>
    </row>
    <row r="845" spans="1:19" x14ac:dyDescent="0.25">
      <c r="A845" t="s">
        <v>51</v>
      </c>
      <c r="B845" t="s">
        <v>76</v>
      </c>
      <c r="D845" t="s">
        <v>67</v>
      </c>
      <c r="E845" t="s">
        <v>115</v>
      </c>
      <c r="F845" t="s">
        <v>60</v>
      </c>
      <c r="G845" t="s">
        <v>127</v>
      </c>
      <c r="H845" t="s">
        <v>55</v>
      </c>
      <c r="I845" t="s">
        <v>130</v>
      </c>
      <c r="J845" t="s">
        <v>58</v>
      </c>
      <c r="K845" t="s">
        <v>57</v>
      </c>
      <c r="M845" s="11">
        <v>77.649999999999991</v>
      </c>
      <c r="N845" s="11">
        <v>0.39734886669229136</v>
      </c>
      <c r="P845" s="11">
        <v>77.649999999999991</v>
      </c>
      <c r="Q845" s="11">
        <v>0.39734886669229136</v>
      </c>
      <c r="R845" s="11">
        <f t="array" ref="R845">INDEX(Reformat[Preschool PT],MATCH(1,(Reformat[Zone]=B845)*(Reformat[Provider Type]=E845)*(Reformat[Provider Rating]=I845),0))</f>
        <v>17.8</v>
      </c>
      <c r="S845" s="11">
        <f t="shared" si="13"/>
        <v>89</v>
      </c>
    </row>
    <row r="846" spans="1:19" x14ac:dyDescent="0.25">
      <c r="A846" t="s">
        <v>51</v>
      </c>
      <c r="B846" t="s">
        <v>76</v>
      </c>
      <c r="D846" t="s">
        <v>67</v>
      </c>
      <c r="E846" t="s">
        <v>115</v>
      </c>
      <c r="F846" t="s">
        <v>61</v>
      </c>
      <c r="G846" t="s">
        <v>128</v>
      </c>
      <c r="H846" t="s">
        <v>55</v>
      </c>
      <c r="I846" t="s">
        <v>130</v>
      </c>
      <c r="J846" t="s">
        <v>56</v>
      </c>
      <c r="K846" t="s">
        <v>57</v>
      </c>
      <c r="M846" s="11">
        <v>82.449999999999989</v>
      </c>
      <c r="N846" s="11">
        <v>0.42191132078273563</v>
      </c>
      <c r="P846" s="11">
        <v>82.449999999999989</v>
      </c>
      <c r="Q846" s="11">
        <v>0.42191132078273563</v>
      </c>
      <c r="R846" s="11">
        <f t="array" ref="R846">INDEX(Reformat[School-age FT],MATCH(1,(Reformat[Zone]=B846)*(Reformat[Provider Type]=E846)*(Reformat[Provider Rating]=I846),0))</f>
        <v>19</v>
      </c>
      <c r="S846" s="11">
        <f t="shared" si="13"/>
        <v>95</v>
      </c>
    </row>
    <row r="847" spans="1:19" x14ac:dyDescent="0.25">
      <c r="A847" t="s">
        <v>51</v>
      </c>
      <c r="B847" t="s">
        <v>76</v>
      </c>
      <c r="D847" t="s">
        <v>67</v>
      </c>
      <c r="E847" t="s">
        <v>115</v>
      </c>
      <c r="F847" t="s">
        <v>61</v>
      </c>
      <c r="G847" t="s">
        <v>129</v>
      </c>
      <c r="H847" t="s">
        <v>55</v>
      </c>
      <c r="I847" t="s">
        <v>130</v>
      </c>
      <c r="J847" t="s">
        <v>58</v>
      </c>
      <c r="K847" t="s">
        <v>57</v>
      </c>
      <c r="M847" s="11">
        <v>71.25</v>
      </c>
      <c r="N847" s="11">
        <v>0.36459892790503234</v>
      </c>
      <c r="P847" s="11">
        <v>71.25</v>
      </c>
      <c r="Q847" s="11">
        <v>0.36459892790503234</v>
      </c>
      <c r="R847" s="11">
        <f t="array" ref="R847">INDEX(Reformat[School-age PT],MATCH(1,(Reformat[Zone]=B847)*(Reformat[Provider Type]=E847)*(Reformat[Provider Rating]=I847),0))</f>
        <v>16.600000000000001</v>
      </c>
      <c r="S847" s="11">
        <f t="shared" si="13"/>
        <v>83</v>
      </c>
    </row>
    <row r="848" spans="1:19" x14ac:dyDescent="0.25">
      <c r="A848" t="s">
        <v>51</v>
      </c>
      <c r="B848" t="s">
        <v>76</v>
      </c>
      <c r="D848" t="s">
        <v>67</v>
      </c>
      <c r="E848" t="s">
        <v>115</v>
      </c>
      <c r="F848" t="s">
        <v>54</v>
      </c>
      <c r="G848" t="s">
        <v>122</v>
      </c>
      <c r="H848" t="s">
        <v>62</v>
      </c>
      <c r="I848" t="s">
        <v>131</v>
      </c>
      <c r="J848" t="s">
        <v>56</v>
      </c>
      <c r="K848" t="s">
        <v>57</v>
      </c>
      <c r="M848" s="11">
        <v>132.30000000000001</v>
      </c>
      <c r="N848" s="11">
        <v>0.67700264086787065</v>
      </c>
      <c r="P848" s="11">
        <v>132.30000000000001</v>
      </c>
      <c r="Q848" s="11">
        <v>0.67700264086787065</v>
      </c>
      <c r="R848" s="11">
        <f t="array" ref="R848">INDEX(Reformat[Infant FT],MATCH(1,(Reformat[Zone]=B848)*(Reformat[Provider Type]=E848)*(Reformat[Provider Rating]=I848),0))</f>
        <v>26.46</v>
      </c>
      <c r="S848" s="11">
        <f t="shared" si="13"/>
        <v>132.30000000000001</v>
      </c>
    </row>
    <row r="849" spans="1:19" x14ac:dyDescent="0.25">
      <c r="A849" t="s">
        <v>51</v>
      </c>
      <c r="B849" t="s">
        <v>76</v>
      </c>
      <c r="D849" t="s">
        <v>67</v>
      </c>
      <c r="E849" t="s">
        <v>115</v>
      </c>
      <c r="F849" t="s">
        <v>54</v>
      </c>
      <c r="G849" t="s">
        <v>123</v>
      </c>
      <c r="H849" t="s">
        <v>62</v>
      </c>
      <c r="I849" t="s">
        <v>131</v>
      </c>
      <c r="J849" t="s">
        <v>58</v>
      </c>
      <c r="K849" t="s">
        <v>57</v>
      </c>
      <c r="M849" s="11">
        <v>132.30000000000001</v>
      </c>
      <c r="N849" s="11">
        <v>0.67700264086787065</v>
      </c>
      <c r="P849" s="11">
        <v>132.30000000000001</v>
      </c>
      <c r="Q849" s="11">
        <v>0.67700264086787065</v>
      </c>
      <c r="R849" s="11">
        <f t="array" ref="R849">INDEX(Reformat[Infant PT],MATCH(1,(Reformat[Zone]=B849)*(Reformat[Provider Type]=E849)*(Reformat[Provider Rating]=I849),0))</f>
        <v>26.46</v>
      </c>
      <c r="S849" s="11">
        <f t="shared" si="13"/>
        <v>132.30000000000001</v>
      </c>
    </row>
    <row r="850" spans="1:19" x14ac:dyDescent="0.25">
      <c r="A850" t="s">
        <v>51</v>
      </c>
      <c r="B850" t="s">
        <v>76</v>
      </c>
      <c r="D850" t="s">
        <v>67</v>
      </c>
      <c r="E850" t="s">
        <v>115</v>
      </c>
      <c r="F850" t="s">
        <v>59</v>
      </c>
      <c r="G850" t="s">
        <v>124</v>
      </c>
      <c r="H850" t="s">
        <v>62</v>
      </c>
      <c r="I850" t="s">
        <v>131</v>
      </c>
      <c r="J850" t="s">
        <v>56</v>
      </c>
      <c r="K850" t="s">
        <v>57</v>
      </c>
      <c r="M850" s="11">
        <v>99.399999999999991</v>
      </c>
      <c r="N850" s="11">
        <v>0.50864748678961702</v>
      </c>
      <c r="P850" s="11">
        <v>99.399999999999991</v>
      </c>
      <c r="Q850" s="11">
        <v>0.50864748678961702</v>
      </c>
      <c r="R850" s="11">
        <f t="array" ref="R850">INDEX(Reformat[Toddler FT],MATCH(1,(Reformat[Zone]=B850)*(Reformat[Provider Type]=E850)*(Reformat[Provider Rating]=I850),0))</f>
        <v>23.73</v>
      </c>
      <c r="S850" s="11">
        <f t="shared" si="13"/>
        <v>118.65</v>
      </c>
    </row>
    <row r="851" spans="1:19" x14ac:dyDescent="0.25">
      <c r="A851" t="s">
        <v>51</v>
      </c>
      <c r="B851" t="s">
        <v>76</v>
      </c>
      <c r="D851" t="s">
        <v>67</v>
      </c>
      <c r="E851" t="s">
        <v>115</v>
      </c>
      <c r="F851" t="s">
        <v>59</v>
      </c>
      <c r="G851" t="s">
        <v>125</v>
      </c>
      <c r="H851" t="s">
        <v>62</v>
      </c>
      <c r="I851" t="s">
        <v>131</v>
      </c>
      <c r="J851" t="s">
        <v>58</v>
      </c>
      <c r="K851" t="s">
        <v>57</v>
      </c>
      <c r="M851" s="11">
        <v>89.1</v>
      </c>
      <c r="N851" s="11">
        <v>0.45594055405387202</v>
      </c>
      <c r="P851" s="11">
        <v>89.1</v>
      </c>
      <c r="Q851" s="11">
        <v>0.45594055405387202</v>
      </c>
      <c r="R851" s="11">
        <f t="array" ref="R851">INDEX(Reformat[Toddler PT],MATCH(1,(Reformat[Zone]=B851)*(Reformat[Provider Type]=E851)*(Reformat[Provider Rating]=I851),0))</f>
        <v>21.21</v>
      </c>
      <c r="S851" s="11">
        <f t="shared" si="13"/>
        <v>106.05000000000001</v>
      </c>
    </row>
    <row r="852" spans="1:19" x14ac:dyDescent="0.25">
      <c r="A852" t="s">
        <v>51</v>
      </c>
      <c r="B852" t="s">
        <v>76</v>
      </c>
      <c r="D852" t="s">
        <v>67</v>
      </c>
      <c r="E852" t="s">
        <v>115</v>
      </c>
      <c r="F852" t="s">
        <v>60</v>
      </c>
      <c r="G852" t="s">
        <v>126</v>
      </c>
      <c r="H852" t="s">
        <v>62</v>
      </c>
      <c r="I852" t="s">
        <v>131</v>
      </c>
      <c r="J852" t="s">
        <v>56</v>
      </c>
      <c r="K852" t="s">
        <v>57</v>
      </c>
      <c r="M852" s="11">
        <v>94.350000000000009</v>
      </c>
      <c r="N852" s="11">
        <v>0.48280573821529554</v>
      </c>
      <c r="P852" s="11">
        <v>94.350000000000009</v>
      </c>
      <c r="Q852" s="11">
        <v>0.48280573821529554</v>
      </c>
      <c r="R852" s="11">
        <f t="array" ref="R852">INDEX(Reformat[Preschool FT],MATCH(1,(Reformat[Zone]=B852)*(Reformat[Provider Type]=E852)*(Reformat[Provider Rating]=I852),0))</f>
        <v>21.84</v>
      </c>
      <c r="S852" s="11">
        <f t="shared" si="13"/>
        <v>109.2</v>
      </c>
    </row>
    <row r="853" spans="1:19" x14ac:dyDescent="0.25">
      <c r="A853" t="s">
        <v>51</v>
      </c>
      <c r="B853" t="s">
        <v>76</v>
      </c>
      <c r="D853" t="s">
        <v>67</v>
      </c>
      <c r="E853" t="s">
        <v>115</v>
      </c>
      <c r="F853" t="s">
        <v>60</v>
      </c>
      <c r="G853" t="s">
        <v>127</v>
      </c>
      <c r="H853" t="s">
        <v>62</v>
      </c>
      <c r="I853" t="s">
        <v>131</v>
      </c>
      <c r="J853" t="s">
        <v>58</v>
      </c>
      <c r="K853" t="s">
        <v>57</v>
      </c>
      <c r="M853" s="11">
        <v>81.55</v>
      </c>
      <c r="N853" s="11">
        <v>0.4173058606407774</v>
      </c>
      <c r="P853" s="11">
        <v>81.55</v>
      </c>
      <c r="Q853" s="11">
        <v>0.4173058606407774</v>
      </c>
      <c r="R853" s="11">
        <f t="array" ref="R853">INDEX(Reformat[Preschool PT],MATCH(1,(Reformat[Zone]=B853)*(Reformat[Provider Type]=E853)*(Reformat[Provider Rating]=I853),0))</f>
        <v>18.690000000000001</v>
      </c>
      <c r="S853" s="11">
        <f t="shared" si="13"/>
        <v>93.45</v>
      </c>
    </row>
    <row r="854" spans="1:19" x14ac:dyDescent="0.25">
      <c r="A854" t="s">
        <v>51</v>
      </c>
      <c r="B854" t="s">
        <v>76</v>
      </c>
      <c r="D854" t="s">
        <v>67</v>
      </c>
      <c r="E854" t="s">
        <v>115</v>
      </c>
      <c r="F854" t="s">
        <v>61</v>
      </c>
      <c r="G854" t="s">
        <v>128</v>
      </c>
      <c r="H854" t="s">
        <v>62</v>
      </c>
      <c r="I854" t="s">
        <v>131</v>
      </c>
      <c r="J854" t="s">
        <v>56</v>
      </c>
      <c r="K854" t="s">
        <v>57</v>
      </c>
      <c r="M854" s="11">
        <v>86.6</v>
      </c>
      <c r="N854" s="11">
        <v>0.44314760921509894</v>
      </c>
      <c r="P854" s="11">
        <v>86.6</v>
      </c>
      <c r="Q854" s="11">
        <v>0.44314760921509894</v>
      </c>
      <c r="R854" s="11">
        <f t="array" ref="R854">INDEX(Reformat[School-age FT],MATCH(1,(Reformat[Zone]=B854)*(Reformat[Provider Type]=E854)*(Reformat[Provider Rating]=I854),0))</f>
        <v>19.95</v>
      </c>
      <c r="S854" s="11">
        <f t="shared" si="13"/>
        <v>99.75</v>
      </c>
    </row>
    <row r="855" spans="1:19" x14ac:dyDescent="0.25">
      <c r="A855" t="s">
        <v>51</v>
      </c>
      <c r="B855" t="s">
        <v>76</v>
      </c>
      <c r="D855" t="s">
        <v>67</v>
      </c>
      <c r="E855" t="s">
        <v>115</v>
      </c>
      <c r="F855" t="s">
        <v>61</v>
      </c>
      <c r="G855" t="s">
        <v>129</v>
      </c>
      <c r="H855" t="s">
        <v>62</v>
      </c>
      <c r="I855" t="s">
        <v>131</v>
      </c>
      <c r="J855" t="s">
        <v>58</v>
      </c>
      <c r="K855" t="s">
        <v>57</v>
      </c>
      <c r="M855" s="11">
        <v>74.850000000000009</v>
      </c>
      <c r="N855" s="11">
        <v>0.38302076847286565</v>
      </c>
      <c r="P855" s="11">
        <v>74.850000000000009</v>
      </c>
      <c r="Q855" s="11">
        <v>0.38302076847286565</v>
      </c>
      <c r="R855" s="11">
        <f t="array" ref="R855">INDEX(Reformat[School-age PT],MATCH(1,(Reformat[Zone]=B855)*(Reformat[Provider Type]=E855)*(Reformat[Provider Rating]=I855),0))</f>
        <v>17.43</v>
      </c>
      <c r="S855" s="11">
        <f t="shared" si="13"/>
        <v>87.15</v>
      </c>
    </row>
    <row r="856" spans="1:19" x14ac:dyDescent="0.25">
      <c r="A856" t="s">
        <v>51</v>
      </c>
      <c r="B856" t="s">
        <v>76</v>
      </c>
      <c r="D856" t="s">
        <v>67</v>
      </c>
      <c r="E856" t="s">
        <v>115</v>
      </c>
      <c r="F856" t="s">
        <v>54</v>
      </c>
      <c r="G856" t="s">
        <v>122</v>
      </c>
      <c r="H856" t="s">
        <v>63</v>
      </c>
      <c r="I856" t="s">
        <v>132</v>
      </c>
      <c r="J856" t="s">
        <v>56</v>
      </c>
      <c r="K856" t="s">
        <v>57</v>
      </c>
      <c r="M856" s="11">
        <v>134.85</v>
      </c>
      <c r="N856" s="11">
        <v>0.69005144460341916</v>
      </c>
      <c r="P856" s="11">
        <v>134.85</v>
      </c>
      <c r="Q856" s="11">
        <v>0.69005144460341916</v>
      </c>
      <c r="R856" s="11">
        <f t="array" ref="R856">INDEX(Reformat[Infant FT],MATCH(1,(Reformat[Zone]=B856)*(Reformat[Provider Type]=E856)*(Reformat[Provider Rating]=I856),0))</f>
        <v>26.99</v>
      </c>
      <c r="S856" s="11">
        <f t="shared" si="13"/>
        <v>134.94999999999999</v>
      </c>
    </row>
    <row r="857" spans="1:19" x14ac:dyDescent="0.25">
      <c r="A857" t="s">
        <v>51</v>
      </c>
      <c r="B857" t="s">
        <v>76</v>
      </c>
      <c r="D857" t="s">
        <v>67</v>
      </c>
      <c r="E857" t="s">
        <v>115</v>
      </c>
      <c r="F857" t="s">
        <v>54</v>
      </c>
      <c r="G857" t="s">
        <v>123</v>
      </c>
      <c r="H857" t="s">
        <v>63</v>
      </c>
      <c r="I857" t="s">
        <v>132</v>
      </c>
      <c r="J857" t="s">
        <v>58</v>
      </c>
      <c r="K857" t="s">
        <v>57</v>
      </c>
      <c r="M857" s="11">
        <v>134.85</v>
      </c>
      <c r="N857" s="11">
        <v>0.69005144460341916</v>
      </c>
      <c r="P857" s="11">
        <v>134.85</v>
      </c>
      <c r="Q857" s="11">
        <v>0.69005144460341916</v>
      </c>
      <c r="R857" s="11">
        <f t="array" ref="R857">INDEX(Reformat[Infant PT],MATCH(1,(Reformat[Zone]=B857)*(Reformat[Provider Type]=E857)*(Reformat[Provider Rating]=I857),0))</f>
        <v>26.99</v>
      </c>
      <c r="S857" s="11">
        <f t="shared" si="13"/>
        <v>134.94999999999999</v>
      </c>
    </row>
    <row r="858" spans="1:19" x14ac:dyDescent="0.25">
      <c r="A858" t="s">
        <v>51</v>
      </c>
      <c r="B858" t="s">
        <v>76</v>
      </c>
      <c r="D858" t="s">
        <v>67</v>
      </c>
      <c r="E858" t="s">
        <v>115</v>
      </c>
      <c r="F858" t="s">
        <v>59</v>
      </c>
      <c r="G858" t="s">
        <v>124</v>
      </c>
      <c r="H858" t="s">
        <v>63</v>
      </c>
      <c r="I858" t="s">
        <v>132</v>
      </c>
      <c r="J858" t="s">
        <v>56</v>
      </c>
      <c r="K858" t="s">
        <v>57</v>
      </c>
      <c r="M858" s="11">
        <v>104.1</v>
      </c>
      <c r="N858" s="11">
        <v>0.53269822308651038</v>
      </c>
      <c r="P858" s="11">
        <v>104.1</v>
      </c>
      <c r="Q858" s="11">
        <v>0.53269822308651038</v>
      </c>
      <c r="R858" s="11">
        <f t="array" ref="R858">INDEX(Reformat[Toddler FT],MATCH(1,(Reformat[Zone]=B858)*(Reformat[Provider Type]=E858)*(Reformat[Provider Rating]=I858),0))</f>
        <v>24.21</v>
      </c>
      <c r="S858" s="11">
        <f t="shared" si="13"/>
        <v>121.05000000000001</v>
      </c>
    </row>
    <row r="859" spans="1:19" x14ac:dyDescent="0.25">
      <c r="A859" t="s">
        <v>51</v>
      </c>
      <c r="B859" t="s">
        <v>76</v>
      </c>
      <c r="D859" t="s">
        <v>67</v>
      </c>
      <c r="E859" t="s">
        <v>115</v>
      </c>
      <c r="F859" t="s">
        <v>59</v>
      </c>
      <c r="G859" t="s">
        <v>125</v>
      </c>
      <c r="H859" t="s">
        <v>63</v>
      </c>
      <c r="I859" t="s">
        <v>132</v>
      </c>
      <c r="J859" t="s">
        <v>58</v>
      </c>
      <c r="K859" t="s">
        <v>57</v>
      </c>
      <c r="M859" s="11">
        <v>94.350000000000009</v>
      </c>
      <c r="N859" s="11">
        <v>0.48280573821529554</v>
      </c>
      <c r="P859" s="11">
        <v>94.350000000000009</v>
      </c>
      <c r="Q859" s="11">
        <v>0.48280573821529554</v>
      </c>
      <c r="R859" s="11">
        <f t="array" ref="R859">INDEX(Reformat[Toddler PT],MATCH(1,(Reformat[Zone]=B859)*(Reformat[Provider Type]=E859)*(Reformat[Provider Rating]=I859),0))</f>
        <v>21.64</v>
      </c>
      <c r="S859" s="11">
        <f t="shared" si="13"/>
        <v>108.2</v>
      </c>
    </row>
    <row r="860" spans="1:19" x14ac:dyDescent="0.25">
      <c r="A860" t="s">
        <v>51</v>
      </c>
      <c r="B860" t="s">
        <v>76</v>
      </c>
      <c r="D860" t="s">
        <v>67</v>
      </c>
      <c r="E860" t="s">
        <v>115</v>
      </c>
      <c r="F860" t="s">
        <v>60</v>
      </c>
      <c r="G860" t="s">
        <v>126</v>
      </c>
      <c r="H860" t="s">
        <v>63</v>
      </c>
      <c r="I860" t="s">
        <v>132</v>
      </c>
      <c r="J860" t="s">
        <v>56</v>
      </c>
      <c r="K860" t="s">
        <v>57</v>
      </c>
      <c r="M860" s="11">
        <v>99.350000000000009</v>
      </c>
      <c r="N860" s="11">
        <v>0.50839162789284165</v>
      </c>
      <c r="P860" s="11">
        <v>99.350000000000009</v>
      </c>
      <c r="Q860" s="11">
        <v>0.50839162789284165</v>
      </c>
      <c r="R860" s="11">
        <f t="array" ref="R860">INDEX(Reformat[Preschool FT],MATCH(1,(Reformat[Zone]=B860)*(Reformat[Provider Type]=E860)*(Reformat[Provider Rating]=I860),0))</f>
        <v>22.28</v>
      </c>
      <c r="S860" s="11">
        <f t="shared" si="13"/>
        <v>111.4</v>
      </c>
    </row>
    <row r="861" spans="1:19" x14ac:dyDescent="0.25">
      <c r="A861" t="s">
        <v>51</v>
      </c>
      <c r="B861" t="s">
        <v>76</v>
      </c>
      <c r="D861" t="s">
        <v>67</v>
      </c>
      <c r="E861" t="s">
        <v>115</v>
      </c>
      <c r="F861" t="s">
        <v>60</v>
      </c>
      <c r="G861" t="s">
        <v>127</v>
      </c>
      <c r="H861" t="s">
        <v>63</v>
      </c>
      <c r="I861" t="s">
        <v>132</v>
      </c>
      <c r="J861" t="s">
        <v>58</v>
      </c>
      <c r="K861" t="s">
        <v>57</v>
      </c>
      <c r="M861" s="11">
        <v>87.15</v>
      </c>
      <c r="N861" s="11">
        <v>0.4459620570796291</v>
      </c>
      <c r="P861" s="11">
        <v>87.15</v>
      </c>
      <c r="Q861" s="11">
        <v>0.4459620570796291</v>
      </c>
      <c r="R861" s="11">
        <f t="array" ref="R861">INDEX(Reformat[Preschool PT],MATCH(1,(Reformat[Zone]=B861)*(Reformat[Provider Type]=E861)*(Reformat[Provider Rating]=I861),0))</f>
        <v>19.07</v>
      </c>
      <c r="S861" s="11">
        <f t="shared" si="13"/>
        <v>95.35</v>
      </c>
    </row>
    <row r="862" spans="1:19" x14ac:dyDescent="0.25">
      <c r="A862" t="s">
        <v>51</v>
      </c>
      <c r="B862" t="s">
        <v>76</v>
      </c>
      <c r="D862" t="s">
        <v>67</v>
      </c>
      <c r="E862" t="s">
        <v>115</v>
      </c>
      <c r="F862" t="s">
        <v>61</v>
      </c>
      <c r="G862" t="s">
        <v>128</v>
      </c>
      <c r="H862" t="s">
        <v>63</v>
      </c>
      <c r="I862" t="s">
        <v>132</v>
      </c>
      <c r="J862" t="s">
        <v>56</v>
      </c>
      <c r="K862" t="s">
        <v>57</v>
      </c>
      <c r="M862" s="11">
        <v>91.95</v>
      </c>
      <c r="N862" s="11">
        <v>0.47052451117007338</v>
      </c>
      <c r="P862" s="11">
        <v>91.95</v>
      </c>
      <c r="Q862" s="11">
        <v>0.47052451117007338</v>
      </c>
      <c r="R862" s="11">
        <f t="array" ref="R862">INDEX(Reformat[School-age FT],MATCH(1,(Reformat[Zone]=B862)*(Reformat[Provider Type]=E862)*(Reformat[Provider Rating]=I862),0))</f>
        <v>20.350000000000001</v>
      </c>
      <c r="S862" s="11">
        <f t="shared" si="13"/>
        <v>101.75</v>
      </c>
    </row>
    <row r="863" spans="1:19" x14ac:dyDescent="0.25">
      <c r="A863" t="s">
        <v>51</v>
      </c>
      <c r="B863" t="s">
        <v>76</v>
      </c>
      <c r="D863" t="s">
        <v>67</v>
      </c>
      <c r="E863" t="s">
        <v>115</v>
      </c>
      <c r="F863" t="s">
        <v>61</v>
      </c>
      <c r="G863" t="s">
        <v>129</v>
      </c>
      <c r="H863" t="s">
        <v>63</v>
      </c>
      <c r="I863" t="s">
        <v>132</v>
      </c>
      <c r="J863" t="s">
        <v>58</v>
      </c>
      <c r="K863" t="s">
        <v>57</v>
      </c>
      <c r="M863" s="11">
        <v>80.7</v>
      </c>
      <c r="N863" s="11">
        <v>0.41295625939559455</v>
      </c>
      <c r="P863" s="11">
        <v>80.7</v>
      </c>
      <c r="Q863" s="11">
        <v>0.41295625939559455</v>
      </c>
      <c r="R863" s="11">
        <f t="array" ref="R863">INDEX(Reformat[School-age PT],MATCH(1,(Reformat[Zone]=B863)*(Reformat[Provider Type]=E863)*(Reformat[Provider Rating]=I863),0))</f>
        <v>17.78</v>
      </c>
      <c r="S863" s="11">
        <f t="shared" si="13"/>
        <v>88.9</v>
      </c>
    </row>
    <row r="864" spans="1:19" x14ac:dyDescent="0.25">
      <c r="A864" t="s">
        <v>51</v>
      </c>
      <c r="B864" t="s">
        <v>76</v>
      </c>
      <c r="D864" t="s">
        <v>67</v>
      </c>
      <c r="E864" t="s">
        <v>115</v>
      </c>
      <c r="F864" t="s">
        <v>54</v>
      </c>
      <c r="G864" t="s">
        <v>122</v>
      </c>
      <c r="H864" t="s">
        <v>64</v>
      </c>
      <c r="I864" t="s">
        <v>133</v>
      </c>
      <c r="J864" t="s">
        <v>56</v>
      </c>
      <c r="K864" t="s">
        <v>57</v>
      </c>
      <c r="M864" s="11">
        <v>142</v>
      </c>
      <c r="N864" s="11">
        <v>0.72663926684231006</v>
      </c>
      <c r="P864" s="11">
        <v>142</v>
      </c>
      <c r="Q864" s="11">
        <v>0.72663926684231006</v>
      </c>
      <c r="R864" s="11">
        <f t="array" ref="R864">INDEX(Reformat[Infant FT],MATCH(1,(Reformat[Zone]=B864)*(Reformat[Provider Type]=E864)*(Reformat[Provider Rating]=I864),0))</f>
        <v>28.4</v>
      </c>
      <c r="S864" s="11">
        <f t="shared" si="13"/>
        <v>142</v>
      </c>
    </row>
    <row r="865" spans="1:19" x14ac:dyDescent="0.25">
      <c r="A865" t="s">
        <v>51</v>
      </c>
      <c r="B865" t="s">
        <v>76</v>
      </c>
      <c r="D865" t="s">
        <v>67</v>
      </c>
      <c r="E865" t="s">
        <v>115</v>
      </c>
      <c r="F865" t="s">
        <v>54</v>
      </c>
      <c r="G865" t="s">
        <v>123</v>
      </c>
      <c r="H865" t="s">
        <v>64</v>
      </c>
      <c r="I865" t="s">
        <v>133</v>
      </c>
      <c r="J865" t="s">
        <v>58</v>
      </c>
      <c r="K865" t="s">
        <v>57</v>
      </c>
      <c r="M865" s="11">
        <v>142</v>
      </c>
      <c r="N865" s="11">
        <v>0.72663926684231006</v>
      </c>
      <c r="P865" s="11">
        <v>142</v>
      </c>
      <c r="Q865" s="11">
        <v>0.72663926684231006</v>
      </c>
      <c r="R865" s="11">
        <f t="array" ref="R865">INDEX(Reformat[Infant PT],MATCH(1,(Reformat[Zone]=B865)*(Reformat[Provider Type]=E865)*(Reformat[Provider Rating]=I865),0))</f>
        <v>28.4</v>
      </c>
      <c r="S865" s="11">
        <f t="shared" si="13"/>
        <v>142</v>
      </c>
    </row>
    <row r="866" spans="1:19" x14ac:dyDescent="0.25">
      <c r="A866" t="s">
        <v>51</v>
      </c>
      <c r="B866" t="s">
        <v>76</v>
      </c>
      <c r="D866" t="s">
        <v>67</v>
      </c>
      <c r="E866" t="s">
        <v>115</v>
      </c>
      <c r="F866" t="s">
        <v>59</v>
      </c>
      <c r="G866" t="s">
        <v>124</v>
      </c>
      <c r="H866" t="s">
        <v>64</v>
      </c>
      <c r="I866" t="s">
        <v>133</v>
      </c>
      <c r="J866" t="s">
        <v>56</v>
      </c>
      <c r="K866" t="s">
        <v>57</v>
      </c>
      <c r="M866" s="11">
        <v>115.64999999999999</v>
      </c>
      <c r="N866" s="11">
        <v>0.59180162824164195</v>
      </c>
      <c r="P866" s="11">
        <v>115.64999999999999</v>
      </c>
      <c r="Q866" s="11">
        <v>0.59180162824164195</v>
      </c>
      <c r="R866" s="11">
        <f t="array" ref="R866">INDEX(Reformat[Toddler FT],MATCH(1,(Reformat[Zone]=B866)*(Reformat[Provider Type]=E866)*(Reformat[Provider Rating]=I866),0))</f>
        <v>25.6</v>
      </c>
      <c r="S866" s="11">
        <f t="shared" si="13"/>
        <v>128</v>
      </c>
    </row>
    <row r="867" spans="1:19" x14ac:dyDescent="0.25">
      <c r="A867" t="s">
        <v>51</v>
      </c>
      <c r="B867" t="s">
        <v>76</v>
      </c>
      <c r="D867" t="s">
        <v>67</v>
      </c>
      <c r="E867" t="s">
        <v>115</v>
      </c>
      <c r="F867" t="s">
        <v>59</v>
      </c>
      <c r="G867" t="s">
        <v>125</v>
      </c>
      <c r="H867" t="s">
        <v>64</v>
      </c>
      <c r="I867" t="s">
        <v>133</v>
      </c>
      <c r="J867" t="s">
        <v>58</v>
      </c>
      <c r="K867" t="s">
        <v>57</v>
      </c>
      <c r="M867" s="11">
        <v>104.80000000000001</v>
      </c>
      <c r="N867" s="11">
        <v>0.53628024764136695</v>
      </c>
      <c r="P867" s="11">
        <v>104.80000000000001</v>
      </c>
      <c r="Q867" s="11">
        <v>0.53628024764136695</v>
      </c>
      <c r="R867" s="11">
        <f t="array" ref="R867">INDEX(Reformat[Toddler PT],MATCH(1,(Reformat[Zone]=B867)*(Reformat[Provider Type]=E867)*(Reformat[Provider Rating]=I867),0))</f>
        <v>23.2</v>
      </c>
      <c r="S867" s="11">
        <f t="shared" si="13"/>
        <v>116</v>
      </c>
    </row>
    <row r="868" spans="1:19" x14ac:dyDescent="0.25">
      <c r="A868" t="s">
        <v>51</v>
      </c>
      <c r="B868" t="s">
        <v>76</v>
      </c>
      <c r="D868" t="s">
        <v>67</v>
      </c>
      <c r="E868" t="s">
        <v>115</v>
      </c>
      <c r="F868" t="s">
        <v>60</v>
      </c>
      <c r="G868" t="s">
        <v>126</v>
      </c>
      <c r="H868" t="s">
        <v>64</v>
      </c>
      <c r="I868" t="s">
        <v>133</v>
      </c>
      <c r="J868" t="s">
        <v>56</v>
      </c>
      <c r="K868" t="s">
        <v>57</v>
      </c>
      <c r="M868" s="11">
        <v>110.35</v>
      </c>
      <c r="N868" s="11">
        <v>0.56468058518344311</v>
      </c>
      <c r="P868" s="11">
        <v>110.35</v>
      </c>
      <c r="Q868" s="11">
        <v>0.56468058518344311</v>
      </c>
      <c r="R868" s="11">
        <f t="array" ref="R868">INDEX(Reformat[Preschool FT],MATCH(1,(Reformat[Zone]=B868)*(Reformat[Provider Type]=E868)*(Reformat[Provider Rating]=I868),0))</f>
        <v>23.6</v>
      </c>
      <c r="S868" s="11">
        <f t="shared" si="13"/>
        <v>118</v>
      </c>
    </row>
    <row r="869" spans="1:19" x14ac:dyDescent="0.25">
      <c r="A869" t="s">
        <v>51</v>
      </c>
      <c r="B869" t="s">
        <v>76</v>
      </c>
      <c r="D869" t="s">
        <v>67</v>
      </c>
      <c r="E869" t="s">
        <v>115</v>
      </c>
      <c r="F869" t="s">
        <v>60</v>
      </c>
      <c r="G869" t="s">
        <v>127</v>
      </c>
      <c r="H869" t="s">
        <v>64</v>
      </c>
      <c r="I869" t="s">
        <v>133</v>
      </c>
      <c r="J869" t="s">
        <v>58</v>
      </c>
      <c r="K869" t="s">
        <v>57</v>
      </c>
      <c r="M869" s="11">
        <v>96.8</v>
      </c>
      <c r="N869" s="11">
        <v>0.49534282415729308</v>
      </c>
      <c r="P869" s="11">
        <v>96.8</v>
      </c>
      <c r="Q869" s="11">
        <v>0.49534282415729308</v>
      </c>
      <c r="R869" s="11">
        <f t="array" ref="R869">INDEX(Reformat[Preschool PT],MATCH(1,(Reformat[Zone]=B869)*(Reformat[Provider Type]=E869)*(Reformat[Provider Rating]=I869),0))</f>
        <v>20.399999999999999</v>
      </c>
      <c r="S869" s="11">
        <f t="shared" si="13"/>
        <v>102</v>
      </c>
    </row>
    <row r="870" spans="1:19" x14ac:dyDescent="0.25">
      <c r="A870" t="s">
        <v>51</v>
      </c>
      <c r="B870" t="s">
        <v>76</v>
      </c>
      <c r="D870" t="s">
        <v>67</v>
      </c>
      <c r="E870" t="s">
        <v>115</v>
      </c>
      <c r="F870" t="s">
        <v>61</v>
      </c>
      <c r="G870" t="s">
        <v>128</v>
      </c>
      <c r="H870" t="s">
        <v>64</v>
      </c>
      <c r="I870" t="s">
        <v>133</v>
      </c>
      <c r="J870" t="s">
        <v>56</v>
      </c>
      <c r="K870" t="s">
        <v>57</v>
      </c>
      <c r="M870" s="11">
        <v>102.15</v>
      </c>
      <c r="N870" s="11">
        <v>0.52271972611226747</v>
      </c>
      <c r="P870" s="11">
        <v>102.15</v>
      </c>
      <c r="Q870" s="11">
        <v>0.52271972611226747</v>
      </c>
      <c r="R870" s="11">
        <f t="array" ref="R870">INDEX(Reformat[School-age FT],MATCH(1,(Reformat[Zone]=B870)*(Reformat[Provider Type]=E870)*(Reformat[Provider Rating]=I870),0))</f>
        <v>21.6</v>
      </c>
      <c r="S870" s="11">
        <f t="shared" si="13"/>
        <v>108</v>
      </c>
    </row>
    <row r="871" spans="1:19" x14ac:dyDescent="0.25">
      <c r="A871" t="s">
        <v>51</v>
      </c>
      <c r="B871" t="s">
        <v>76</v>
      </c>
      <c r="D871" t="s">
        <v>67</v>
      </c>
      <c r="E871" t="s">
        <v>115</v>
      </c>
      <c r="F871" t="s">
        <v>61</v>
      </c>
      <c r="G871" t="s">
        <v>129</v>
      </c>
      <c r="H871" t="s">
        <v>64</v>
      </c>
      <c r="I871" t="s">
        <v>133</v>
      </c>
      <c r="J871" t="s">
        <v>58</v>
      </c>
      <c r="K871" t="s">
        <v>57</v>
      </c>
      <c r="M871" s="11">
        <v>89.65</v>
      </c>
      <c r="N871" s="11">
        <v>0.45875500191840213</v>
      </c>
      <c r="P871" s="11">
        <v>89.65</v>
      </c>
      <c r="Q871" s="11">
        <v>0.45875500191840213</v>
      </c>
      <c r="R871" s="11">
        <f t="array" ref="R871">INDEX(Reformat[School-age PT],MATCH(1,(Reformat[Zone]=B871)*(Reformat[Provider Type]=E871)*(Reformat[Provider Rating]=I871),0))</f>
        <v>19.2</v>
      </c>
      <c r="S871" s="11">
        <f t="shared" si="13"/>
        <v>96</v>
      </c>
    </row>
    <row r="872" spans="1:19" x14ac:dyDescent="0.25">
      <c r="A872" t="s">
        <v>51</v>
      </c>
      <c r="B872" t="s">
        <v>76</v>
      </c>
      <c r="D872" t="s">
        <v>67</v>
      </c>
      <c r="E872" t="s">
        <v>115</v>
      </c>
      <c r="F872" t="s">
        <v>60</v>
      </c>
      <c r="G872" t="s">
        <v>126</v>
      </c>
      <c r="H872" t="s">
        <v>65</v>
      </c>
      <c r="I872" t="s">
        <v>134</v>
      </c>
      <c r="J872" t="s">
        <v>56</v>
      </c>
      <c r="K872" t="s">
        <v>57</v>
      </c>
      <c r="M872" s="11">
        <v>94.350000000000009</v>
      </c>
      <c r="N872" s="11">
        <v>0.48280573821529554</v>
      </c>
      <c r="P872" s="11">
        <v>94.350000000000009</v>
      </c>
      <c r="Q872" s="11">
        <v>0.48280573821529554</v>
      </c>
      <c r="R872" s="11">
        <f t="array" ref="R872">INDEX(Reformat[Preschool FT],MATCH(1,(Reformat[Zone]=B872)*(Reformat[Provider Type]=E872)*(Reformat[Provider Rating]=I872),0))</f>
        <v>21.84</v>
      </c>
      <c r="S872" s="11">
        <f t="shared" si="13"/>
        <v>109.2</v>
      </c>
    </row>
    <row r="873" spans="1:19" x14ac:dyDescent="0.25">
      <c r="A873" t="s">
        <v>51</v>
      </c>
      <c r="B873" t="s">
        <v>76</v>
      </c>
      <c r="D873" t="s">
        <v>67</v>
      </c>
      <c r="E873" t="s">
        <v>115</v>
      </c>
      <c r="F873" t="s">
        <v>60</v>
      </c>
      <c r="G873" t="s">
        <v>127</v>
      </c>
      <c r="H873" t="s">
        <v>65</v>
      </c>
      <c r="I873" t="s">
        <v>134</v>
      </c>
      <c r="J873" t="s">
        <v>58</v>
      </c>
      <c r="K873" t="s">
        <v>57</v>
      </c>
      <c r="M873" s="11">
        <v>81.55</v>
      </c>
      <c r="N873" s="11">
        <v>0.4173058606407774</v>
      </c>
      <c r="P873" s="11">
        <v>81.55</v>
      </c>
      <c r="Q873" s="11">
        <v>0.4173058606407774</v>
      </c>
      <c r="R873" s="11">
        <f t="array" ref="R873">INDEX(Reformat[Preschool PT],MATCH(1,(Reformat[Zone]=B873)*(Reformat[Provider Type]=E873)*(Reformat[Provider Rating]=I873),0))</f>
        <v>18.690000000000001</v>
      </c>
      <c r="S873" s="11">
        <f t="shared" si="13"/>
        <v>93.45</v>
      </c>
    </row>
    <row r="874" spans="1:19" x14ac:dyDescent="0.25">
      <c r="A874" t="s">
        <v>51</v>
      </c>
      <c r="B874" t="s">
        <v>76</v>
      </c>
      <c r="D874" t="s">
        <v>68</v>
      </c>
      <c r="E874" t="s">
        <v>68</v>
      </c>
      <c r="F874" t="s">
        <v>54</v>
      </c>
      <c r="G874" t="s">
        <v>122</v>
      </c>
      <c r="H874" t="s">
        <v>69</v>
      </c>
      <c r="I874" t="s">
        <v>69</v>
      </c>
      <c r="J874" t="s">
        <v>56</v>
      </c>
      <c r="K874" t="s">
        <v>57</v>
      </c>
      <c r="M874" s="11">
        <v>63.75</v>
      </c>
      <c r="N874" s="11">
        <v>0.32622009338871316</v>
      </c>
      <c r="P874" s="11">
        <v>63.75</v>
      </c>
      <c r="Q874" s="11">
        <v>0.32622009338871316</v>
      </c>
      <c r="R874" s="11">
        <f t="array" ref="R874">INDEX(Reformat[Infant FT],MATCH(1,(Reformat[Zone]=B874)*(Reformat[Provider Type]=E874)*(Reformat[Provider Rating]=I874),0))</f>
        <v>12.75</v>
      </c>
      <c r="S874" s="11">
        <f t="shared" si="13"/>
        <v>63.75</v>
      </c>
    </row>
    <row r="875" spans="1:19" x14ac:dyDescent="0.25">
      <c r="A875" t="s">
        <v>51</v>
      </c>
      <c r="B875" t="s">
        <v>76</v>
      </c>
      <c r="D875" t="s">
        <v>68</v>
      </c>
      <c r="E875" t="s">
        <v>68</v>
      </c>
      <c r="F875" t="s">
        <v>54</v>
      </c>
      <c r="G875" t="s">
        <v>123</v>
      </c>
      <c r="H875" t="s">
        <v>69</v>
      </c>
      <c r="I875" t="s">
        <v>69</v>
      </c>
      <c r="J875" t="s">
        <v>58</v>
      </c>
      <c r="K875" t="s">
        <v>57</v>
      </c>
      <c r="M875" s="11">
        <v>63.75</v>
      </c>
      <c r="N875" s="11">
        <v>0.32622009338871316</v>
      </c>
      <c r="P875" s="11">
        <v>63.75</v>
      </c>
      <c r="Q875" s="11">
        <v>0.32622009338871316</v>
      </c>
      <c r="R875" s="11">
        <f t="array" ref="R875">INDEX(Reformat[Infant PT],MATCH(1,(Reformat[Zone]=B875)*(Reformat[Provider Type]=E875)*(Reformat[Provider Rating]=I875),0))</f>
        <v>12.75</v>
      </c>
      <c r="S875" s="11">
        <f t="shared" si="13"/>
        <v>63.75</v>
      </c>
    </row>
    <row r="876" spans="1:19" x14ac:dyDescent="0.25">
      <c r="A876" t="s">
        <v>51</v>
      </c>
      <c r="B876" t="s">
        <v>76</v>
      </c>
      <c r="D876" t="s">
        <v>68</v>
      </c>
      <c r="E876" t="s">
        <v>68</v>
      </c>
      <c r="F876" t="s">
        <v>59</v>
      </c>
      <c r="G876" t="s">
        <v>124</v>
      </c>
      <c r="H876" t="s">
        <v>69</v>
      </c>
      <c r="I876" t="s">
        <v>69</v>
      </c>
      <c r="J876" t="s">
        <v>56</v>
      </c>
      <c r="K876" t="s">
        <v>57</v>
      </c>
      <c r="M876" s="11">
        <v>46.050000000000004</v>
      </c>
      <c r="N876" s="11">
        <v>0.23564604393019989</v>
      </c>
      <c r="P876" s="11">
        <v>46.050000000000004</v>
      </c>
      <c r="Q876" s="11">
        <v>0.23564604393019989</v>
      </c>
      <c r="R876" s="11">
        <f t="array" ref="R876">INDEX(Reformat[Toddler FT],MATCH(1,(Reformat[Zone]=B876)*(Reformat[Provider Type]=E876)*(Reformat[Provider Rating]=I876),0))</f>
        <v>9.2100000000000009</v>
      </c>
      <c r="S876" s="11">
        <f t="shared" si="13"/>
        <v>46.050000000000004</v>
      </c>
    </row>
    <row r="877" spans="1:19" x14ac:dyDescent="0.25">
      <c r="A877" t="s">
        <v>51</v>
      </c>
      <c r="B877" t="s">
        <v>76</v>
      </c>
      <c r="D877" t="s">
        <v>68</v>
      </c>
      <c r="E877" t="s">
        <v>68</v>
      </c>
      <c r="F877" t="s">
        <v>59</v>
      </c>
      <c r="G877" t="s">
        <v>125</v>
      </c>
      <c r="H877" t="s">
        <v>69</v>
      </c>
      <c r="I877" t="s">
        <v>69</v>
      </c>
      <c r="J877" t="s">
        <v>58</v>
      </c>
      <c r="K877" t="s">
        <v>57</v>
      </c>
      <c r="M877" s="11">
        <v>40.300000000000004</v>
      </c>
      <c r="N877" s="11">
        <v>0.20622227080102185</v>
      </c>
      <c r="P877" s="11">
        <v>40.300000000000004</v>
      </c>
      <c r="Q877" s="11">
        <v>0.20622227080102185</v>
      </c>
      <c r="R877" s="11">
        <f t="array" ref="R877">INDEX(Reformat[Toddler PT],MATCH(1,(Reformat[Zone]=B877)*(Reformat[Provider Type]=E877)*(Reformat[Provider Rating]=I877),0))</f>
        <v>8.06</v>
      </c>
      <c r="S877" s="11">
        <f t="shared" si="13"/>
        <v>40.300000000000004</v>
      </c>
    </row>
    <row r="878" spans="1:19" x14ac:dyDescent="0.25">
      <c r="A878" t="s">
        <v>51</v>
      </c>
      <c r="B878" t="s">
        <v>76</v>
      </c>
      <c r="D878" t="s">
        <v>68</v>
      </c>
      <c r="E878" t="s">
        <v>68</v>
      </c>
      <c r="F878" t="s">
        <v>60</v>
      </c>
      <c r="G878" t="s">
        <v>126</v>
      </c>
      <c r="H878" t="s">
        <v>69</v>
      </c>
      <c r="I878" t="s">
        <v>69</v>
      </c>
      <c r="J878" t="s">
        <v>56</v>
      </c>
      <c r="K878" t="s">
        <v>57</v>
      </c>
      <c r="M878" s="11">
        <v>46.050000000000004</v>
      </c>
      <c r="N878" s="11">
        <v>0.23564604393019989</v>
      </c>
      <c r="P878" s="11">
        <v>46.050000000000004</v>
      </c>
      <c r="Q878" s="11">
        <v>0.23564604393019989</v>
      </c>
      <c r="R878" s="11">
        <f t="array" ref="R878">INDEX(Reformat[Preschool FT],MATCH(1,(Reformat[Zone]=B878)*(Reformat[Provider Type]=E878)*(Reformat[Provider Rating]=I878),0))</f>
        <v>9.2100000000000009</v>
      </c>
      <c r="S878" s="11">
        <f t="shared" si="13"/>
        <v>46.050000000000004</v>
      </c>
    </row>
    <row r="879" spans="1:19" x14ac:dyDescent="0.25">
      <c r="A879" t="s">
        <v>51</v>
      </c>
      <c r="B879" t="s">
        <v>76</v>
      </c>
      <c r="D879" t="s">
        <v>68</v>
      </c>
      <c r="E879" t="s">
        <v>68</v>
      </c>
      <c r="F879" t="s">
        <v>60</v>
      </c>
      <c r="G879" t="s">
        <v>127</v>
      </c>
      <c r="H879" t="s">
        <v>69</v>
      </c>
      <c r="I879" t="s">
        <v>69</v>
      </c>
      <c r="J879" t="s">
        <v>58</v>
      </c>
      <c r="K879" t="s">
        <v>57</v>
      </c>
      <c r="M879" s="11">
        <v>32.200000000000003</v>
      </c>
      <c r="N879" s="11">
        <v>0.16477312952339709</v>
      </c>
      <c r="P879" s="11">
        <v>32.200000000000003</v>
      </c>
      <c r="Q879" s="11">
        <v>0.16477312952339709</v>
      </c>
      <c r="R879" s="11">
        <f t="array" ref="R879">INDEX(Reformat[Preschool PT],MATCH(1,(Reformat[Zone]=B879)*(Reformat[Provider Type]=E879)*(Reformat[Provider Rating]=I879),0))</f>
        <v>6.44</v>
      </c>
      <c r="S879" s="11">
        <f t="shared" si="13"/>
        <v>32.200000000000003</v>
      </c>
    </row>
    <row r="880" spans="1:19" x14ac:dyDescent="0.25">
      <c r="A880" t="s">
        <v>51</v>
      </c>
      <c r="B880" t="s">
        <v>76</v>
      </c>
      <c r="D880" t="s">
        <v>68</v>
      </c>
      <c r="E880" t="s">
        <v>68</v>
      </c>
      <c r="F880" t="s">
        <v>61</v>
      </c>
      <c r="G880" t="s">
        <v>128</v>
      </c>
      <c r="H880" t="s">
        <v>69</v>
      </c>
      <c r="I880" t="s">
        <v>69</v>
      </c>
      <c r="J880" t="s">
        <v>56</v>
      </c>
      <c r="K880" t="s">
        <v>57</v>
      </c>
      <c r="M880" s="11">
        <v>41.4</v>
      </c>
      <c r="N880" s="11">
        <v>0.21185116653008196</v>
      </c>
      <c r="P880" s="11">
        <v>41.4</v>
      </c>
      <c r="Q880" s="11">
        <v>0.21185116653008196</v>
      </c>
      <c r="R880" s="11">
        <f t="array" ref="R880">INDEX(Reformat[School-age FT],MATCH(1,(Reformat[Zone]=B880)*(Reformat[Provider Type]=E880)*(Reformat[Provider Rating]=I880),0))</f>
        <v>8.2799999999999994</v>
      </c>
      <c r="S880" s="11">
        <f t="shared" si="13"/>
        <v>41.4</v>
      </c>
    </row>
    <row r="881" spans="1:19" x14ac:dyDescent="0.25">
      <c r="A881" t="s">
        <v>51</v>
      </c>
      <c r="B881" t="s">
        <v>76</v>
      </c>
      <c r="D881" t="s">
        <v>68</v>
      </c>
      <c r="E881" t="s">
        <v>68</v>
      </c>
      <c r="F881" t="s">
        <v>61</v>
      </c>
      <c r="G881" t="s">
        <v>129</v>
      </c>
      <c r="H881" t="s">
        <v>69</v>
      </c>
      <c r="I881" t="s">
        <v>69</v>
      </c>
      <c r="J881" t="s">
        <v>58</v>
      </c>
      <c r="K881" t="s">
        <v>57</v>
      </c>
      <c r="M881" s="11">
        <v>27.650000000000002</v>
      </c>
      <c r="N881" s="11">
        <v>0.14148996991683011</v>
      </c>
      <c r="P881" s="11">
        <v>27.650000000000002</v>
      </c>
      <c r="Q881" s="11">
        <v>0.14148996991683011</v>
      </c>
      <c r="R881" s="11">
        <f t="array" ref="R881">INDEX(Reformat[School-age PT],MATCH(1,(Reformat[Zone]=B881)*(Reformat[Provider Type]=E881)*(Reformat[Provider Rating]=I881),0))</f>
        <v>5.53</v>
      </c>
      <c r="S881" s="11">
        <f t="shared" si="13"/>
        <v>27.650000000000002</v>
      </c>
    </row>
    <row r="882" spans="1:19" x14ac:dyDescent="0.25">
      <c r="A882" t="s">
        <v>51</v>
      </c>
      <c r="B882" t="s">
        <v>77</v>
      </c>
      <c r="D882" t="s">
        <v>53</v>
      </c>
      <c r="E882" t="s">
        <v>113</v>
      </c>
      <c r="F882" t="s">
        <v>54</v>
      </c>
      <c r="G882" t="s">
        <v>122</v>
      </c>
      <c r="H882" t="s">
        <v>55</v>
      </c>
      <c r="I882" t="s">
        <v>130</v>
      </c>
      <c r="J882" t="s">
        <v>56</v>
      </c>
      <c r="K882" t="s">
        <v>57</v>
      </c>
      <c r="M882" s="11">
        <v>154.65</v>
      </c>
      <c r="N882" s="11">
        <v>15.176469157584906</v>
      </c>
      <c r="P882" s="11">
        <v>154.65</v>
      </c>
      <c r="Q882" s="11">
        <v>15.176469157584906</v>
      </c>
      <c r="R882" s="11">
        <f t="array" ref="R882">INDEX(Reformat[Infant FT],MATCH(1,(Reformat[Zone]=B882)*(Reformat[Provider Type]=E882)*(Reformat[Provider Rating]=I882),0))</f>
        <v>43</v>
      </c>
      <c r="S882" s="11">
        <f t="shared" si="13"/>
        <v>215</v>
      </c>
    </row>
    <row r="883" spans="1:19" x14ac:dyDescent="0.25">
      <c r="A883" t="s">
        <v>51</v>
      </c>
      <c r="B883" t="s">
        <v>77</v>
      </c>
      <c r="D883" t="s">
        <v>53</v>
      </c>
      <c r="E883" t="s">
        <v>113</v>
      </c>
      <c r="F883" t="s">
        <v>54</v>
      </c>
      <c r="G883" t="s">
        <v>123</v>
      </c>
      <c r="H883" t="s">
        <v>55</v>
      </c>
      <c r="I883" t="s">
        <v>130</v>
      </c>
      <c r="J883" t="s">
        <v>58</v>
      </c>
      <c r="K883" t="s">
        <v>57</v>
      </c>
      <c r="M883" s="11">
        <v>131.69999999999999</v>
      </c>
      <c r="N883" s="11">
        <v>12.924287022657174</v>
      </c>
      <c r="P883" s="11">
        <v>131.69999999999999</v>
      </c>
      <c r="Q883" s="11">
        <v>12.924287022657174</v>
      </c>
      <c r="R883" s="11">
        <f t="array" ref="R883">INDEX(Reformat[Infant PT],MATCH(1,(Reformat[Zone]=B883)*(Reformat[Provider Type]=E883)*(Reformat[Provider Rating]=I883),0))</f>
        <v>37.6</v>
      </c>
      <c r="S883" s="11">
        <f t="shared" si="13"/>
        <v>188</v>
      </c>
    </row>
    <row r="884" spans="1:19" x14ac:dyDescent="0.25">
      <c r="A884" t="s">
        <v>51</v>
      </c>
      <c r="B884" t="s">
        <v>77</v>
      </c>
      <c r="D884" t="s">
        <v>53</v>
      </c>
      <c r="E884" t="s">
        <v>113</v>
      </c>
      <c r="F884" t="s">
        <v>59</v>
      </c>
      <c r="G884" t="s">
        <v>124</v>
      </c>
      <c r="H884" t="s">
        <v>55</v>
      </c>
      <c r="I884" t="s">
        <v>130</v>
      </c>
      <c r="J884" t="s">
        <v>56</v>
      </c>
      <c r="K884" t="s">
        <v>57</v>
      </c>
      <c r="M884" s="11">
        <v>139.14999999999998</v>
      </c>
      <c r="N884" s="11">
        <v>13.655387541402776</v>
      </c>
      <c r="P884" s="11">
        <v>139.14999999999998</v>
      </c>
      <c r="Q884" s="11">
        <v>13.655387541402776</v>
      </c>
      <c r="R884" s="11">
        <f t="array" ref="R884">INDEX(Reformat[Toddler FT],MATCH(1,(Reformat[Zone]=B884)*(Reformat[Provider Type]=E884)*(Reformat[Provider Rating]=I884),0))</f>
        <v>38</v>
      </c>
      <c r="S884" s="11">
        <f t="shared" si="13"/>
        <v>190</v>
      </c>
    </row>
    <row r="885" spans="1:19" x14ac:dyDescent="0.25">
      <c r="A885" t="s">
        <v>51</v>
      </c>
      <c r="B885" t="s">
        <v>77</v>
      </c>
      <c r="D885" t="s">
        <v>53</v>
      </c>
      <c r="E885" t="s">
        <v>113</v>
      </c>
      <c r="F885" t="s">
        <v>59</v>
      </c>
      <c r="G885" t="s">
        <v>125</v>
      </c>
      <c r="H885" t="s">
        <v>55</v>
      </c>
      <c r="I885" t="s">
        <v>130</v>
      </c>
      <c r="J885" t="s">
        <v>58</v>
      </c>
      <c r="K885" t="s">
        <v>57</v>
      </c>
      <c r="M885" s="11">
        <v>117.6</v>
      </c>
      <c r="N885" s="11">
        <v>11.540593423420528</v>
      </c>
      <c r="P885" s="11">
        <v>117.6</v>
      </c>
      <c r="Q885" s="11">
        <v>11.540593423420528</v>
      </c>
      <c r="R885" s="11">
        <f t="array" ref="R885">INDEX(Reformat[Toddler PT],MATCH(1,(Reformat[Zone]=B885)*(Reformat[Provider Type]=E885)*(Reformat[Provider Rating]=I885),0))</f>
        <v>33</v>
      </c>
      <c r="S885" s="11">
        <f t="shared" si="13"/>
        <v>165</v>
      </c>
    </row>
    <row r="886" spans="1:19" x14ac:dyDescent="0.25">
      <c r="A886" t="s">
        <v>51</v>
      </c>
      <c r="B886" t="s">
        <v>77</v>
      </c>
      <c r="D886" t="s">
        <v>53</v>
      </c>
      <c r="E886" t="s">
        <v>113</v>
      </c>
      <c r="F886" t="s">
        <v>60</v>
      </c>
      <c r="G886" t="s">
        <v>126</v>
      </c>
      <c r="H886" t="s">
        <v>55</v>
      </c>
      <c r="I886" t="s">
        <v>130</v>
      </c>
      <c r="J886" t="s">
        <v>56</v>
      </c>
      <c r="K886" t="s">
        <v>57</v>
      </c>
      <c r="M886" s="11">
        <v>126.44999999999999</v>
      </c>
      <c r="N886" s="11">
        <v>12.409081959111614</v>
      </c>
      <c r="P886" s="11">
        <v>126.44999999999999</v>
      </c>
      <c r="Q886" s="11">
        <v>12.409081959111614</v>
      </c>
      <c r="R886" s="11">
        <f t="array" ref="R886">INDEX(Reformat[Preschool FT],MATCH(1,(Reformat[Zone]=B886)*(Reformat[Provider Type]=E886)*(Reformat[Provider Rating]=I886),0))</f>
        <v>33.799999999999997</v>
      </c>
      <c r="S886" s="11">
        <f t="shared" si="13"/>
        <v>169</v>
      </c>
    </row>
    <row r="887" spans="1:19" x14ac:dyDescent="0.25">
      <c r="A887" t="s">
        <v>51</v>
      </c>
      <c r="B887" t="s">
        <v>77</v>
      </c>
      <c r="D887" t="s">
        <v>53</v>
      </c>
      <c r="E887" t="s">
        <v>113</v>
      </c>
      <c r="F887" t="s">
        <v>60</v>
      </c>
      <c r="G887" t="s">
        <v>127</v>
      </c>
      <c r="H887" t="s">
        <v>55</v>
      </c>
      <c r="I887" t="s">
        <v>130</v>
      </c>
      <c r="J887" t="s">
        <v>58</v>
      </c>
      <c r="K887" t="s">
        <v>57</v>
      </c>
      <c r="M887" s="11">
        <v>88.05</v>
      </c>
      <c r="N887" s="11">
        <v>8.6407249228926659</v>
      </c>
      <c r="P887" s="11">
        <v>88.05</v>
      </c>
      <c r="Q887" s="11">
        <v>8.6407249228926659</v>
      </c>
      <c r="R887" s="11">
        <f t="array" ref="R887">INDEX(Reformat[Preschool PT],MATCH(1,(Reformat[Zone]=B887)*(Reformat[Provider Type]=E887)*(Reformat[Provider Rating]=I887),0))</f>
        <v>24.8</v>
      </c>
      <c r="S887" s="11">
        <f t="shared" si="13"/>
        <v>124</v>
      </c>
    </row>
    <row r="888" spans="1:19" x14ac:dyDescent="0.25">
      <c r="A888" t="s">
        <v>51</v>
      </c>
      <c r="B888" t="s">
        <v>77</v>
      </c>
      <c r="D888" t="s">
        <v>53</v>
      </c>
      <c r="E888" t="s">
        <v>113</v>
      </c>
      <c r="F888" t="s">
        <v>61</v>
      </c>
      <c r="G888" t="s">
        <v>128</v>
      </c>
      <c r="H888" t="s">
        <v>55</v>
      </c>
      <c r="I888" t="s">
        <v>130</v>
      </c>
      <c r="J888" t="s">
        <v>56</v>
      </c>
      <c r="K888" t="s">
        <v>57</v>
      </c>
      <c r="M888" s="11">
        <v>117.55000000000001</v>
      </c>
      <c r="N888" s="11">
        <v>11.535686708529621</v>
      </c>
      <c r="P888" s="11">
        <v>117.55000000000001</v>
      </c>
      <c r="Q888" s="11">
        <v>11.535686708529621</v>
      </c>
      <c r="R888" s="11">
        <f t="array" ref="R888">INDEX(Reformat[School-age FT],MATCH(1,(Reformat[Zone]=B888)*(Reformat[Provider Type]=E888)*(Reformat[Provider Rating]=I888),0))</f>
        <v>31.4</v>
      </c>
      <c r="S888" s="11">
        <f t="shared" si="13"/>
        <v>157</v>
      </c>
    </row>
    <row r="889" spans="1:19" x14ac:dyDescent="0.25">
      <c r="A889" t="s">
        <v>51</v>
      </c>
      <c r="B889" t="s">
        <v>77</v>
      </c>
      <c r="D889" t="s">
        <v>53</v>
      </c>
      <c r="E889" t="s">
        <v>113</v>
      </c>
      <c r="F889" t="s">
        <v>61</v>
      </c>
      <c r="G889" t="s">
        <v>129</v>
      </c>
      <c r="H889" t="s">
        <v>55</v>
      </c>
      <c r="I889" t="s">
        <v>130</v>
      </c>
      <c r="J889" t="s">
        <v>58</v>
      </c>
      <c r="K889" t="s">
        <v>57</v>
      </c>
      <c r="M889" s="11">
        <v>77.5</v>
      </c>
      <c r="N889" s="11">
        <v>7.6054080809106379</v>
      </c>
      <c r="P889" s="11">
        <v>77.5</v>
      </c>
      <c r="Q889" s="11">
        <v>7.6054080809106379</v>
      </c>
      <c r="R889" s="11">
        <f t="array" ref="R889">INDEX(Reformat[School-age PT],MATCH(1,(Reformat[Zone]=B889)*(Reformat[Provider Type]=E889)*(Reformat[Provider Rating]=I889),0))</f>
        <v>22.2</v>
      </c>
      <c r="S889" s="11">
        <f t="shared" si="13"/>
        <v>111</v>
      </c>
    </row>
    <row r="890" spans="1:19" x14ac:dyDescent="0.25">
      <c r="A890" t="s">
        <v>51</v>
      </c>
      <c r="B890" t="s">
        <v>77</v>
      </c>
      <c r="D890" t="s">
        <v>53</v>
      </c>
      <c r="E890" t="s">
        <v>113</v>
      </c>
      <c r="F890" t="s">
        <v>54</v>
      </c>
      <c r="G890" t="s">
        <v>122</v>
      </c>
      <c r="H890" t="s">
        <v>62</v>
      </c>
      <c r="I890" t="s">
        <v>131</v>
      </c>
      <c r="J890" t="s">
        <v>56</v>
      </c>
      <c r="K890" t="s">
        <v>57</v>
      </c>
      <c r="M890" s="11">
        <v>175.04999999999998</v>
      </c>
      <c r="N890" s="11">
        <v>17.178408833076219</v>
      </c>
      <c r="P890" s="11">
        <v>175.04999999999998</v>
      </c>
      <c r="Q890" s="11">
        <v>17.178408833076219</v>
      </c>
      <c r="R890" s="11">
        <f t="array" ref="R890">INDEX(Reformat[Infant FT],MATCH(1,(Reformat[Zone]=B890)*(Reformat[Provider Type]=E890)*(Reformat[Provider Rating]=I890),0))</f>
        <v>45.15</v>
      </c>
      <c r="S890" s="11">
        <f t="shared" si="13"/>
        <v>225.75</v>
      </c>
    </row>
    <row r="891" spans="1:19" x14ac:dyDescent="0.25">
      <c r="A891" t="s">
        <v>51</v>
      </c>
      <c r="B891" t="s">
        <v>77</v>
      </c>
      <c r="D891" t="s">
        <v>53</v>
      </c>
      <c r="E891" t="s">
        <v>113</v>
      </c>
      <c r="F891" t="s">
        <v>54</v>
      </c>
      <c r="G891" t="s">
        <v>123</v>
      </c>
      <c r="H891" t="s">
        <v>62</v>
      </c>
      <c r="I891" t="s">
        <v>131</v>
      </c>
      <c r="J891" t="s">
        <v>58</v>
      </c>
      <c r="K891" t="s">
        <v>57</v>
      </c>
      <c r="M891" s="11">
        <v>153</v>
      </c>
      <c r="N891" s="11">
        <v>15.014547566184872</v>
      </c>
      <c r="P891" s="11">
        <v>153</v>
      </c>
      <c r="Q891" s="11">
        <v>15.014547566184872</v>
      </c>
      <c r="R891" s="11">
        <f t="array" ref="R891">INDEX(Reformat[Infant PT],MATCH(1,(Reformat[Zone]=B891)*(Reformat[Provider Type]=E891)*(Reformat[Provider Rating]=I891),0))</f>
        <v>39.479999999999997</v>
      </c>
      <c r="S891" s="11">
        <f t="shared" si="13"/>
        <v>197.39999999999998</v>
      </c>
    </row>
    <row r="892" spans="1:19" x14ac:dyDescent="0.25">
      <c r="A892" t="s">
        <v>51</v>
      </c>
      <c r="B892" t="s">
        <v>77</v>
      </c>
      <c r="D892" t="s">
        <v>53</v>
      </c>
      <c r="E892" t="s">
        <v>113</v>
      </c>
      <c r="F892" t="s">
        <v>59</v>
      </c>
      <c r="G892" t="s">
        <v>124</v>
      </c>
      <c r="H892" t="s">
        <v>62</v>
      </c>
      <c r="I892" t="s">
        <v>131</v>
      </c>
      <c r="J892" t="s">
        <v>56</v>
      </c>
      <c r="K892" t="s">
        <v>57</v>
      </c>
      <c r="M892" s="11">
        <v>160.19999999999999</v>
      </c>
      <c r="N892" s="11">
        <v>15.721114510475925</v>
      </c>
      <c r="P892" s="11">
        <v>160.19999999999999</v>
      </c>
      <c r="Q892" s="11">
        <v>15.721114510475925</v>
      </c>
      <c r="R892" s="11">
        <f t="array" ref="R892">INDEX(Reformat[Toddler FT],MATCH(1,(Reformat[Zone]=B892)*(Reformat[Provider Type]=E892)*(Reformat[Provider Rating]=I892),0))</f>
        <v>39.9</v>
      </c>
      <c r="S892" s="11">
        <f t="shared" si="13"/>
        <v>199.5</v>
      </c>
    </row>
    <row r="893" spans="1:19" x14ac:dyDescent="0.25">
      <c r="A893" t="s">
        <v>51</v>
      </c>
      <c r="B893" t="s">
        <v>77</v>
      </c>
      <c r="D893" t="s">
        <v>53</v>
      </c>
      <c r="E893" t="s">
        <v>113</v>
      </c>
      <c r="F893" t="s">
        <v>59</v>
      </c>
      <c r="G893" t="s">
        <v>125</v>
      </c>
      <c r="H893" t="s">
        <v>62</v>
      </c>
      <c r="I893" t="s">
        <v>131</v>
      </c>
      <c r="J893" t="s">
        <v>58</v>
      </c>
      <c r="K893" t="s">
        <v>57</v>
      </c>
      <c r="M893" s="11">
        <v>139.25</v>
      </c>
      <c r="N893" s="11">
        <v>13.665200971184598</v>
      </c>
      <c r="P893" s="11">
        <v>139.25</v>
      </c>
      <c r="Q893" s="11">
        <v>13.665200971184598</v>
      </c>
      <c r="R893" s="11">
        <f t="array" ref="R893">INDEX(Reformat[Toddler PT],MATCH(1,(Reformat[Zone]=B893)*(Reformat[Provider Type]=E893)*(Reformat[Provider Rating]=I893),0))</f>
        <v>34.65</v>
      </c>
      <c r="S893" s="11">
        <f t="shared" si="13"/>
        <v>173.25</v>
      </c>
    </row>
    <row r="894" spans="1:19" x14ac:dyDescent="0.25">
      <c r="A894" t="s">
        <v>51</v>
      </c>
      <c r="B894" t="s">
        <v>77</v>
      </c>
      <c r="D894" t="s">
        <v>53</v>
      </c>
      <c r="E894" t="s">
        <v>113</v>
      </c>
      <c r="F894" t="s">
        <v>60</v>
      </c>
      <c r="G894" t="s">
        <v>126</v>
      </c>
      <c r="H894" t="s">
        <v>62</v>
      </c>
      <c r="I894" t="s">
        <v>131</v>
      </c>
      <c r="J894" t="s">
        <v>56</v>
      </c>
      <c r="K894" t="s">
        <v>57</v>
      </c>
      <c r="M894" s="11">
        <v>147.89999999999998</v>
      </c>
      <c r="N894" s="11">
        <v>14.514062647312041</v>
      </c>
      <c r="P894" s="11">
        <v>147.89999999999998</v>
      </c>
      <c r="Q894" s="11">
        <v>14.514062647312041</v>
      </c>
      <c r="R894" s="11">
        <f t="array" ref="R894">INDEX(Reformat[Preschool FT],MATCH(1,(Reformat[Zone]=B894)*(Reformat[Provider Type]=E894)*(Reformat[Provider Rating]=I894),0))</f>
        <v>35.49</v>
      </c>
      <c r="S894" s="11">
        <f t="shared" si="13"/>
        <v>177.45000000000002</v>
      </c>
    </row>
    <row r="895" spans="1:19" x14ac:dyDescent="0.25">
      <c r="A895" t="s">
        <v>51</v>
      </c>
      <c r="B895" t="s">
        <v>77</v>
      </c>
      <c r="D895" t="s">
        <v>53</v>
      </c>
      <c r="E895" t="s">
        <v>113</v>
      </c>
      <c r="F895" t="s">
        <v>60</v>
      </c>
      <c r="G895" t="s">
        <v>127</v>
      </c>
      <c r="H895" t="s">
        <v>62</v>
      </c>
      <c r="I895" t="s">
        <v>131</v>
      </c>
      <c r="J895" t="s">
        <v>58</v>
      </c>
      <c r="K895" t="s">
        <v>57</v>
      </c>
      <c r="M895" s="11">
        <v>109.94999999999999</v>
      </c>
      <c r="N895" s="11">
        <v>10.789866045111285</v>
      </c>
      <c r="P895" s="11">
        <v>109.94999999999999</v>
      </c>
      <c r="Q895" s="11">
        <v>10.789866045111285</v>
      </c>
      <c r="R895" s="11">
        <f t="array" ref="R895">INDEX(Reformat[Preschool PT],MATCH(1,(Reformat[Zone]=B895)*(Reformat[Provider Type]=E895)*(Reformat[Provider Rating]=I895),0))</f>
        <v>26.04</v>
      </c>
      <c r="S895" s="11">
        <f t="shared" si="13"/>
        <v>130.19999999999999</v>
      </c>
    </row>
    <row r="896" spans="1:19" x14ac:dyDescent="0.25">
      <c r="A896" t="s">
        <v>51</v>
      </c>
      <c r="B896" t="s">
        <v>77</v>
      </c>
      <c r="D896" t="s">
        <v>53</v>
      </c>
      <c r="E896" t="s">
        <v>113</v>
      </c>
      <c r="F896" t="s">
        <v>61</v>
      </c>
      <c r="G896" t="s">
        <v>128</v>
      </c>
      <c r="H896" t="s">
        <v>62</v>
      </c>
      <c r="I896" t="s">
        <v>131</v>
      </c>
      <c r="J896" t="s">
        <v>56</v>
      </c>
      <c r="K896" t="s">
        <v>57</v>
      </c>
      <c r="M896" s="11">
        <v>139.19999999999999</v>
      </c>
      <c r="N896" s="11">
        <v>13.660294256293687</v>
      </c>
      <c r="P896" s="11">
        <v>139.19999999999999</v>
      </c>
      <c r="Q896" s="11">
        <v>13.660294256293687</v>
      </c>
      <c r="R896" s="11">
        <f t="array" ref="R896">INDEX(Reformat[School-age FT],MATCH(1,(Reformat[Zone]=B896)*(Reformat[Provider Type]=E896)*(Reformat[Provider Rating]=I896),0))</f>
        <v>32.97</v>
      </c>
      <c r="S896" s="11">
        <f t="shared" si="13"/>
        <v>164.85</v>
      </c>
    </row>
    <row r="897" spans="1:19" x14ac:dyDescent="0.25">
      <c r="A897" t="s">
        <v>51</v>
      </c>
      <c r="B897" t="s">
        <v>77</v>
      </c>
      <c r="D897" t="s">
        <v>53</v>
      </c>
      <c r="E897" t="s">
        <v>113</v>
      </c>
      <c r="F897" t="s">
        <v>61</v>
      </c>
      <c r="G897" t="s">
        <v>129</v>
      </c>
      <c r="H897" t="s">
        <v>62</v>
      </c>
      <c r="I897" t="s">
        <v>131</v>
      </c>
      <c r="J897" t="s">
        <v>58</v>
      </c>
      <c r="K897" t="s">
        <v>57</v>
      </c>
      <c r="M897" s="11">
        <v>99.3</v>
      </c>
      <c r="N897" s="11">
        <v>9.7447357733474362</v>
      </c>
      <c r="P897" s="11">
        <v>99.3</v>
      </c>
      <c r="Q897" s="11">
        <v>9.7447357733474362</v>
      </c>
      <c r="R897" s="11">
        <f t="array" ref="R897">INDEX(Reformat[School-age PT],MATCH(1,(Reformat[Zone]=B897)*(Reformat[Provider Type]=E897)*(Reformat[Provider Rating]=I897),0))</f>
        <v>23.31</v>
      </c>
      <c r="S897" s="11">
        <f t="shared" si="13"/>
        <v>116.55</v>
      </c>
    </row>
    <row r="898" spans="1:19" x14ac:dyDescent="0.25">
      <c r="A898" t="s">
        <v>51</v>
      </c>
      <c r="B898" t="s">
        <v>77</v>
      </c>
      <c r="D898" t="s">
        <v>53</v>
      </c>
      <c r="E898" t="s">
        <v>113</v>
      </c>
      <c r="F898" t="s">
        <v>54</v>
      </c>
      <c r="G898" t="s">
        <v>122</v>
      </c>
      <c r="H898" t="s">
        <v>63</v>
      </c>
      <c r="I898" t="s">
        <v>132</v>
      </c>
      <c r="J898" t="s">
        <v>56</v>
      </c>
      <c r="K898" t="s">
        <v>57</v>
      </c>
      <c r="M898" s="11">
        <v>194.5</v>
      </c>
      <c r="N898" s="11">
        <v>19.087120925640246</v>
      </c>
      <c r="P898" s="11">
        <v>194.5</v>
      </c>
      <c r="Q898" s="11">
        <v>19.087120925640246</v>
      </c>
      <c r="R898" s="11">
        <f t="array" ref="R898">INDEX(Reformat[Infant FT],MATCH(1,(Reformat[Zone]=B898)*(Reformat[Provider Type]=E898)*(Reformat[Provider Rating]=I898),0))</f>
        <v>47.16</v>
      </c>
      <c r="S898" s="11">
        <f t="shared" si="13"/>
        <v>235.79999999999998</v>
      </c>
    </row>
    <row r="899" spans="1:19" x14ac:dyDescent="0.25">
      <c r="A899" t="s">
        <v>51</v>
      </c>
      <c r="B899" t="s">
        <v>77</v>
      </c>
      <c r="D899" t="s">
        <v>53</v>
      </c>
      <c r="E899" t="s">
        <v>113</v>
      </c>
      <c r="F899" t="s">
        <v>54</v>
      </c>
      <c r="G899" t="s">
        <v>123</v>
      </c>
      <c r="H899" t="s">
        <v>63</v>
      </c>
      <c r="I899" t="s">
        <v>132</v>
      </c>
      <c r="J899" t="s">
        <v>58</v>
      </c>
      <c r="K899" t="s">
        <v>57</v>
      </c>
      <c r="M899" s="11">
        <v>170</v>
      </c>
      <c r="N899" s="11">
        <v>16.682830629094301</v>
      </c>
      <c r="P899" s="11">
        <v>170</v>
      </c>
      <c r="Q899" s="11">
        <v>16.682830629094301</v>
      </c>
      <c r="R899" s="11">
        <f t="array" ref="R899">INDEX(Reformat[Infant PT],MATCH(1,(Reformat[Zone]=B899)*(Reformat[Provider Type]=E899)*(Reformat[Provider Rating]=I899),0))</f>
        <v>41.94</v>
      </c>
      <c r="S899" s="11">
        <f t="shared" ref="S899:S962" si="14">R899*5</f>
        <v>209.7</v>
      </c>
    </row>
    <row r="900" spans="1:19" x14ac:dyDescent="0.25">
      <c r="A900" t="s">
        <v>51</v>
      </c>
      <c r="B900" t="s">
        <v>77</v>
      </c>
      <c r="D900" t="s">
        <v>53</v>
      </c>
      <c r="E900" t="s">
        <v>113</v>
      </c>
      <c r="F900" t="s">
        <v>59</v>
      </c>
      <c r="G900" t="s">
        <v>124</v>
      </c>
      <c r="H900" t="s">
        <v>63</v>
      </c>
      <c r="I900" t="s">
        <v>132</v>
      </c>
      <c r="J900" t="s">
        <v>56</v>
      </c>
      <c r="K900" t="s">
        <v>57</v>
      </c>
      <c r="M900" s="11">
        <v>178</v>
      </c>
      <c r="N900" s="11">
        <v>17.467905011639917</v>
      </c>
      <c r="P900" s="11">
        <v>178</v>
      </c>
      <c r="Q900" s="11">
        <v>17.467905011639917</v>
      </c>
      <c r="R900" s="11">
        <f t="array" ref="R900">INDEX(Reformat[Toddler FT],MATCH(1,(Reformat[Zone]=B900)*(Reformat[Provider Type]=E900)*(Reformat[Provider Rating]=I900),0))</f>
        <v>41.58</v>
      </c>
      <c r="S900" s="11">
        <f t="shared" si="14"/>
        <v>207.89999999999998</v>
      </c>
    </row>
    <row r="901" spans="1:19" x14ac:dyDescent="0.25">
      <c r="A901" t="s">
        <v>51</v>
      </c>
      <c r="B901" t="s">
        <v>77</v>
      </c>
      <c r="D901" t="s">
        <v>53</v>
      </c>
      <c r="E901" t="s">
        <v>113</v>
      </c>
      <c r="F901" t="s">
        <v>59</v>
      </c>
      <c r="G901" t="s">
        <v>125</v>
      </c>
      <c r="H901" t="s">
        <v>63</v>
      </c>
      <c r="I901" t="s">
        <v>132</v>
      </c>
      <c r="J901" t="s">
        <v>58</v>
      </c>
      <c r="K901" t="s">
        <v>57</v>
      </c>
      <c r="M901" s="11">
        <v>154.75</v>
      </c>
      <c r="N901" s="11">
        <v>15.186282587366726</v>
      </c>
      <c r="P901" s="11">
        <v>154.75</v>
      </c>
      <c r="Q901" s="11">
        <v>15.186282587366726</v>
      </c>
      <c r="R901" s="11">
        <f t="array" ref="R901">INDEX(Reformat[Toddler PT],MATCH(1,(Reformat[Zone]=B901)*(Reformat[Provider Type]=E901)*(Reformat[Provider Rating]=I901),0))</f>
        <v>36.54</v>
      </c>
      <c r="S901" s="11">
        <f t="shared" si="14"/>
        <v>182.7</v>
      </c>
    </row>
    <row r="902" spans="1:19" x14ac:dyDescent="0.25">
      <c r="A902" t="s">
        <v>51</v>
      </c>
      <c r="B902" t="s">
        <v>77</v>
      </c>
      <c r="D902" t="s">
        <v>53</v>
      </c>
      <c r="E902" t="s">
        <v>113</v>
      </c>
      <c r="F902" t="s">
        <v>60</v>
      </c>
      <c r="G902" t="s">
        <v>126</v>
      </c>
      <c r="H902" t="s">
        <v>63</v>
      </c>
      <c r="I902" t="s">
        <v>132</v>
      </c>
      <c r="J902" t="s">
        <v>56</v>
      </c>
      <c r="K902" t="s">
        <v>57</v>
      </c>
      <c r="M902" s="11">
        <v>164.3</v>
      </c>
      <c r="N902" s="11">
        <v>16.123465131530555</v>
      </c>
      <c r="P902" s="11">
        <v>164.3</v>
      </c>
      <c r="Q902" s="11">
        <v>16.123465131530555</v>
      </c>
      <c r="R902" s="11">
        <f t="array" ref="R902">INDEX(Reformat[Preschool FT],MATCH(1,(Reformat[Zone]=B902)*(Reformat[Provider Type]=E902)*(Reformat[Provider Rating]=I902),0))</f>
        <v>36.9</v>
      </c>
      <c r="S902" s="11">
        <f t="shared" si="14"/>
        <v>184.5</v>
      </c>
    </row>
    <row r="903" spans="1:19" x14ac:dyDescent="0.25">
      <c r="A903" t="s">
        <v>51</v>
      </c>
      <c r="B903" t="s">
        <v>77</v>
      </c>
      <c r="D903" t="s">
        <v>53</v>
      </c>
      <c r="E903" t="s">
        <v>113</v>
      </c>
      <c r="F903" t="s">
        <v>60</v>
      </c>
      <c r="G903" t="s">
        <v>127</v>
      </c>
      <c r="H903" t="s">
        <v>63</v>
      </c>
      <c r="I903" t="s">
        <v>132</v>
      </c>
      <c r="J903" t="s">
        <v>58</v>
      </c>
      <c r="K903" t="s">
        <v>57</v>
      </c>
      <c r="M903" s="11">
        <v>122.15</v>
      </c>
      <c r="N903" s="11">
        <v>11.987104478493348</v>
      </c>
      <c r="P903" s="11">
        <v>122.15</v>
      </c>
      <c r="Q903" s="11">
        <v>11.987104478493348</v>
      </c>
      <c r="R903" s="11">
        <f t="array" ref="R903">INDEX(Reformat[Preschool PT],MATCH(1,(Reformat[Zone]=B903)*(Reformat[Provider Type]=E903)*(Reformat[Provider Rating]=I903),0))</f>
        <v>28.08</v>
      </c>
      <c r="S903" s="11">
        <f t="shared" si="14"/>
        <v>140.39999999999998</v>
      </c>
    </row>
    <row r="904" spans="1:19" x14ac:dyDescent="0.25">
      <c r="A904" t="s">
        <v>51</v>
      </c>
      <c r="B904" t="s">
        <v>77</v>
      </c>
      <c r="D904" t="s">
        <v>53</v>
      </c>
      <c r="E904" t="s">
        <v>113</v>
      </c>
      <c r="F904" t="s">
        <v>61</v>
      </c>
      <c r="G904" t="s">
        <v>128</v>
      </c>
      <c r="H904" t="s">
        <v>63</v>
      </c>
      <c r="I904" t="s">
        <v>132</v>
      </c>
      <c r="J904" t="s">
        <v>56</v>
      </c>
      <c r="K904" t="s">
        <v>57</v>
      </c>
      <c r="M904" s="11">
        <v>154.65</v>
      </c>
      <c r="N904" s="11">
        <v>15.176469157584906</v>
      </c>
      <c r="P904" s="11">
        <v>154.65</v>
      </c>
      <c r="Q904" s="11">
        <v>15.176469157584906</v>
      </c>
      <c r="R904" s="11">
        <f t="array" ref="R904">INDEX(Reformat[School-age FT],MATCH(1,(Reformat[Zone]=B904)*(Reformat[Provider Type]=E904)*(Reformat[Provider Rating]=I904),0))</f>
        <v>34.74</v>
      </c>
      <c r="S904" s="11">
        <f t="shared" si="14"/>
        <v>173.70000000000002</v>
      </c>
    </row>
    <row r="905" spans="1:19" x14ac:dyDescent="0.25">
      <c r="A905" t="s">
        <v>51</v>
      </c>
      <c r="B905" t="s">
        <v>77</v>
      </c>
      <c r="D905" t="s">
        <v>53</v>
      </c>
      <c r="E905" t="s">
        <v>113</v>
      </c>
      <c r="F905" t="s">
        <v>61</v>
      </c>
      <c r="G905" t="s">
        <v>129</v>
      </c>
      <c r="H905" t="s">
        <v>63</v>
      </c>
      <c r="I905" t="s">
        <v>132</v>
      </c>
      <c r="J905" t="s">
        <v>58</v>
      </c>
      <c r="K905" t="s">
        <v>57</v>
      </c>
      <c r="M905" s="11">
        <v>110.3</v>
      </c>
      <c r="N905" s="11">
        <v>10.824213049347655</v>
      </c>
      <c r="P905" s="11">
        <v>110.3</v>
      </c>
      <c r="Q905" s="11">
        <v>10.824213049347655</v>
      </c>
      <c r="R905" s="11">
        <f t="array" ref="R905">INDEX(Reformat[School-age PT],MATCH(1,(Reformat[Zone]=B905)*(Reformat[Provider Type]=E905)*(Reformat[Provider Rating]=I905),0))</f>
        <v>25.38</v>
      </c>
      <c r="S905" s="11">
        <f t="shared" si="14"/>
        <v>126.89999999999999</v>
      </c>
    </row>
    <row r="906" spans="1:19" x14ac:dyDescent="0.25">
      <c r="A906" t="s">
        <v>51</v>
      </c>
      <c r="B906" t="s">
        <v>77</v>
      </c>
      <c r="D906" t="s">
        <v>53</v>
      </c>
      <c r="E906" t="s">
        <v>113</v>
      </c>
      <c r="F906" t="s">
        <v>54</v>
      </c>
      <c r="G906" t="s">
        <v>122</v>
      </c>
      <c r="H906" t="s">
        <v>64</v>
      </c>
      <c r="I906" t="s">
        <v>133</v>
      </c>
      <c r="J906" t="s">
        <v>56</v>
      </c>
      <c r="K906" t="s">
        <v>57</v>
      </c>
      <c r="M906" s="11">
        <v>216.1</v>
      </c>
      <c r="N906" s="11">
        <v>21.206821758513403</v>
      </c>
      <c r="P906" s="11">
        <v>216.1</v>
      </c>
      <c r="Q906" s="11">
        <v>21.206821758513403</v>
      </c>
      <c r="R906" s="11">
        <f t="array" ref="R906">INDEX(Reformat[Infant FT],MATCH(1,(Reformat[Zone]=B906)*(Reformat[Provider Type]=E906)*(Reformat[Provider Rating]=I906),0))</f>
        <v>52.4</v>
      </c>
      <c r="S906" s="11">
        <f t="shared" si="14"/>
        <v>262</v>
      </c>
    </row>
    <row r="907" spans="1:19" x14ac:dyDescent="0.25">
      <c r="A907" t="s">
        <v>51</v>
      </c>
      <c r="B907" t="s">
        <v>77</v>
      </c>
      <c r="D907" t="s">
        <v>53</v>
      </c>
      <c r="E907" t="s">
        <v>113</v>
      </c>
      <c r="F907" t="s">
        <v>54</v>
      </c>
      <c r="G907" t="s">
        <v>123</v>
      </c>
      <c r="H907" t="s">
        <v>64</v>
      </c>
      <c r="I907" t="s">
        <v>133</v>
      </c>
      <c r="J907" t="s">
        <v>58</v>
      </c>
      <c r="K907" t="s">
        <v>57</v>
      </c>
      <c r="M907" s="11">
        <v>188.85000000000002</v>
      </c>
      <c r="N907" s="11">
        <v>18.532662142967407</v>
      </c>
      <c r="P907" s="11">
        <v>188.85000000000002</v>
      </c>
      <c r="Q907" s="11">
        <v>18.532662142967407</v>
      </c>
      <c r="R907" s="11">
        <f t="array" ref="R907">INDEX(Reformat[Infant PT],MATCH(1,(Reformat[Zone]=B907)*(Reformat[Provider Type]=E907)*(Reformat[Provider Rating]=I907),0))</f>
        <v>46.6</v>
      </c>
      <c r="S907" s="11">
        <f t="shared" si="14"/>
        <v>233</v>
      </c>
    </row>
    <row r="908" spans="1:19" x14ac:dyDescent="0.25">
      <c r="A908" t="s">
        <v>51</v>
      </c>
      <c r="B908" t="s">
        <v>77</v>
      </c>
      <c r="D908" t="s">
        <v>53</v>
      </c>
      <c r="E908" t="s">
        <v>113</v>
      </c>
      <c r="F908" t="s">
        <v>59</v>
      </c>
      <c r="G908" t="s">
        <v>124</v>
      </c>
      <c r="H908" t="s">
        <v>64</v>
      </c>
      <c r="I908" t="s">
        <v>133</v>
      </c>
      <c r="J908" t="s">
        <v>56</v>
      </c>
      <c r="K908" t="s">
        <v>57</v>
      </c>
      <c r="M908" s="11">
        <v>197.75</v>
      </c>
      <c r="N908" s="11">
        <v>19.406057393549403</v>
      </c>
      <c r="P908" s="11">
        <v>197.75</v>
      </c>
      <c r="Q908" s="11">
        <v>19.406057393549403</v>
      </c>
      <c r="R908" s="11">
        <f t="array" ref="R908">INDEX(Reformat[Toddler FT],MATCH(1,(Reformat[Zone]=B908)*(Reformat[Provider Type]=E908)*(Reformat[Provider Rating]=I908),0))</f>
        <v>46.2</v>
      </c>
      <c r="S908" s="11">
        <f t="shared" si="14"/>
        <v>231</v>
      </c>
    </row>
    <row r="909" spans="1:19" x14ac:dyDescent="0.25">
      <c r="A909" t="s">
        <v>51</v>
      </c>
      <c r="B909" t="s">
        <v>77</v>
      </c>
      <c r="D909" t="s">
        <v>53</v>
      </c>
      <c r="E909" t="s">
        <v>113</v>
      </c>
      <c r="F909" t="s">
        <v>59</v>
      </c>
      <c r="G909" t="s">
        <v>125</v>
      </c>
      <c r="H909" t="s">
        <v>64</v>
      </c>
      <c r="I909" t="s">
        <v>133</v>
      </c>
      <c r="J909" t="s">
        <v>58</v>
      </c>
      <c r="K909" t="s">
        <v>57</v>
      </c>
      <c r="M909" s="11">
        <v>171.9</v>
      </c>
      <c r="N909" s="11">
        <v>16.869285794948887</v>
      </c>
      <c r="P909" s="11">
        <v>171.9</v>
      </c>
      <c r="Q909" s="11">
        <v>16.869285794948887</v>
      </c>
      <c r="R909" s="11">
        <f t="array" ref="R909">INDEX(Reformat[Toddler PT],MATCH(1,(Reformat[Zone]=B909)*(Reformat[Provider Type]=E909)*(Reformat[Provider Rating]=I909),0))</f>
        <v>40.6</v>
      </c>
      <c r="S909" s="11">
        <f t="shared" si="14"/>
        <v>203</v>
      </c>
    </row>
    <row r="910" spans="1:19" x14ac:dyDescent="0.25">
      <c r="A910" t="s">
        <v>51</v>
      </c>
      <c r="B910" t="s">
        <v>77</v>
      </c>
      <c r="D910" t="s">
        <v>53</v>
      </c>
      <c r="E910" t="s">
        <v>113</v>
      </c>
      <c r="F910" t="s">
        <v>60</v>
      </c>
      <c r="G910" t="s">
        <v>126</v>
      </c>
      <c r="H910" t="s">
        <v>64</v>
      </c>
      <c r="I910" t="s">
        <v>133</v>
      </c>
      <c r="J910" t="s">
        <v>56</v>
      </c>
      <c r="K910" t="s">
        <v>57</v>
      </c>
      <c r="M910" s="11">
        <v>182.54999999999998</v>
      </c>
      <c r="N910" s="11">
        <v>17.914416066712732</v>
      </c>
      <c r="P910" s="11">
        <v>182.54999999999998</v>
      </c>
      <c r="Q910" s="11">
        <v>17.914416066712732</v>
      </c>
      <c r="R910" s="11">
        <f t="array" ref="R910">INDEX(Reformat[Preschool FT],MATCH(1,(Reformat[Zone]=B910)*(Reformat[Provider Type]=E910)*(Reformat[Provider Rating]=I910),0))</f>
        <v>41</v>
      </c>
      <c r="S910" s="11">
        <f t="shared" si="14"/>
        <v>205</v>
      </c>
    </row>
    <row r="911" spans="1:19" x14ac:dyDescent="0.25">
      <c r="A911" t="s">
        <v>51</v>
      </c>
      <c r="B911" t="s">
        <v>77</v>
      </c>
      <c r="D911" t="s">
        <v>53</v>
      </c>
      <c r="E911" t="s">
        <v>113</v>
      </c>
      <c r="F911" t="s">
        <v>60</v>
      </c>
      <c r="G911" t="s">
        <v>127</v>
      </c>
      <c r="H911" t="s">
        <v>64</v>
      </c>
      <c r="I911" t="s">
        <v>133</v>
      </c>
      <c r="J911" t="s">
        <v>58</v>
      </c>
      <c r="K911" t="s">
        <v>57</v>
      </c>
      <c r="M911" s="11">
        <v>135.69999999999999</v>
      </c>
      <c r="N911" s="11">
        <v>13.31682421392998</v>
      </c>
      <c r="P911" s="11">
        <v>135.69999999999999</v>
      </c>
      <c r="Q911" s="11">
        <v>13.31682421392998</v>
      </c>
      <c r="R911" s="11">
        <f t="array" ref="R911">INDEX(Reformat[Preschool PT],MATCH(1,(Reformat[Zone]=B911)*(Reformat[Provider Type]=E911)*(Reformat[Provider Rating]=I911),0))</f>
        <v>31.2</v>
      </c>
      <c r="S911" s="11">
        <f t="shared" si="14"/>
        <v>156</v>
      </c>
    </row>
    <row r="912" spans="1:19" x14ac:dyDescent="0.25">
      <c r="A912" t="s">
        <v>51</v>
      </c>
      <c r="B912" t="s">
        <v>77</v>
      </c>
      <c r="D912" t="s">
        <v>53</v>
      </c>
      <c r="E912" t="s">
        <v>113</v>
      </c>
      <c r="F912" t="s">
        <v>61</v>
      </c>
      <c r="G912" t="s">
        <v>128</v>
      </c>
      <c r="H912" t="s">
        <v>64</v>
      </c>
      <c r="I912" t="s">
        <v>133</v>
      </c>
      <c r="J912" t="s">
        <v>56</v>
      </c>
      <c r="K912" t="s">
        <v>57</v>
      </c>
      <c r="M912" s="11">
        <v>171.8</v>
      </c>
      <c r="N912" s="11">
        <v>16.859472365167068</v>
      </c>
      <c r="P912" s="11">
        <v>171.8</v>
      </c>
      <c r="Q912" s="11">
        <v>16.859472365167068</v>
      </c>
      <c r="R912" s="11">
        <f t="array" ref="R912">INDEX(Reformat[School-age FT],MATCH(1,(Reformat[Zone]=B912)*(Reformat[Provider Type]=E912)*(Reformat[Provider Rating]=I912),0))</f>
        <v>38.6</v>
      </c>
      <c r="S912" s="11">
        <f t="shared" si="14"/>
        <v>193</v>
      </c>
    </row>
    <row r="913" spans="1:19" x14ac:dyDescent="0.25">
      <c r="A913" t="s">
        <v>51</v>
      </c>
      <c r="B913" t="s">
        <v>77</v>
      </c>
      <c r="D913" t="s">
        <v>53</v>
      </c>
      <c r="E913" t="s">
        <v>113</v>
      </c>
      <c r="F913" t="s">
        <v>61</v>
      </c>
      <c r="G913" t="s">
        <v>129</v>
      </c>
      <c r="H913" t="s">
        <v>64</v>
      </c>
      <c r="I913" t="s">
        <v>133</v>
      </c>
      <c r="J913" t="s">
        <v>58</v>
      </c>
      <c r="K913" t="s">
        <v>57</v>
      </c>
      <c r="M913" s="11">
        <v>122.55000000000001</v>
      </c>
      <c r="N913" s="11">
        <v>12.026358197620629</v>
      </c>
      <c r="P913" s="11">
        <v>122.55000000000001</v>
      </c>
      <c r="Q913" s="11">
        <v>12.026358197620629</v>
      </c>
      <c r="R913" s="11">
        <f t="array" ref="R913">INDEX(Reformat[School-age PT],MATCH(1,(Reformat[Zone]=B913)*(Reformat[Provider Type]=E913)*(Reformat[Provider Rating]=I913),0))</f>
        <v>28.2</v>
      </c>
      <c r="S913" s="11">
        <f t="shared" si="14"/>
        <v>141</v>
      </c>
    </row>
    <row r="914" spans="1:19" x14ac:dyDescent="0.25">
      <c r="A914" t="s">
        <v>51</v>
      </c>
      <c r="B914" t="s">
        <v>77</v>
      </c>
      <c r="D914" t="s">
        <v>53</v>
      </c>
      <c r="E914" t="s">
        <v>113</v>
      </c>
      <c r="F914" t="s">
        <v>60</v>
      </c>
      <c r="G914" t="s">
        <v>126</v>
      </c>
      <c r="H914" t="s">
        <v>65</v>
      </c>
      <c r="I914" t="s">
        <v>134</v>
      </c>
      <c r="J914" t="s">
        <v>56</v>
      </c>
      <c r="K914" t="s">
        <v>57</v>
      </c>
      <c r="M914" s="11">
        <v>132.79999999999998</v>
      </c>
      <c r="N914" s="11">
        <v>13.032234750257194</v>
      </c>
      <c r="P914" s="11">
        <v>132.79999999999998</v>
      </c>
      <c r="Q914" s="11">
        <v>13.032234750257194</v>
      </c>
      <c r="R914" s="11">
        <f t="array" ref="R914">INDEX(Reformat[Preschool FT],MATCH(1,(Reformat[Zone]=B914)*(Reformat[Provider Type]=E914)*(Reformat[Provider Rating]=I914),0))</f>
        <v>35.49</v>
      </c>
      <c r="S914" s="11">
        <f t="shared" si="14"/>
        <v>177.45000000000002</v>
      </c>
    </row>
    <row r="915" spans="1:19" x14ac:dyDescent="0.25">
      <c r="A915" t="s">
        <v>51</v>
      </c>
      <c r="B915" t="s">
        <v>77</v>
      </c>
      <c r="D915" t="s">
        <v>53</v>
      </c>
      <c r="E915" t="s">
        <v>113</v>
      </c>
      <c r="F915" t="s">
        <v>60</v>
      </c>
      <c r="G915" t="s">
        <v>127</v>
      </c>
      <c r="H915" t="s">
        <v>65</v>
      </c>
      <c r="I915" t="s">
        <v>134</v>
      </c>
      <c r="J915" t="s">
        <v>58</v>
      </c>
      <c r="K915" t="s">
        <v>57</v>
      </c>
      <c r="M915" s="11">
        <v>92.95</v>
      </c>
      <c r="N915" s="11">
        <v>9.1215829822018559</v>
      </c>
      <c r="P915" s="11">
        <v>92.95</v>
      </c>
      <c r="Q915" s="11">
        <v>9.1215829822018559</v>
      </c>
      <c r="R915" s="11">
        <f t="array" ref="R915">INDEX(Reformat[Preschool PT],MATCH(1,(Reformat[Zone]=B915)*(Reformat[Provider Type]=E915)*(Reformat[Provider Rating]=I915),0))</f>
        <v>26.04</v>
      </c>
      <c r="S915" s="11">
        <f t="shared" si="14"/>
        <v>130.19999999999999</v>
      </c>
    </row>
    <row r="916" spans="1:19" x14ac:dyDescent="0.25">
      <c r="A916" t="s">
        <v>51</v>
      </c>
      <c r="B916" t="s">
        <v>77</v>
      </c>
      <c r="D916" t="s">
        <v>66</v>
      </c>
      <c r="E916" t="s">
        <v>114</v>
      </c>
      <c r="F916" t="s">
        <v>54</v>
      </c>
      <c r="G916" t="s">
        <v>122</v>
      </c>
      <c r="H916" t="s">
        <v>55</v>
      </c>
      <c r="I916" t="s">
        <v>130</v>
      </c>
      <c r="J916" t="s">
        <v>56</v>
      </c>
      <c r="K916" t="s">
        <v>57</v>
      </c>
      <c r="M916" s="11">
        <v>131.15</v>
      </c>
      <c r="N916" s="11">
        <v>12.870313158857163</v>
      </c>
      <c r="P916" s="11">
        <v>131.15</v>
      </c>
      <c r="Q916" s="11">
        <v>12.870313158857163</v>
      </c>
      <c r="R916" s="11">
        <f t="array" ref="R916">INDEX(Reformat[Infant FT],MATCH(1,(Reformat[Zone]=B916)*(Reformat[Provider Type]=E916)*(Reformat[Provider Rating]=I916),0))</f>
        <v>37.200000000000003</v>
      </c>
      <c r="S916" s="11">
        <f t="shared" si="14"/>
        <v>186</v>
      </c>
    </row>
    <row r="917" spans="1:19" x14ac:dyDescent="0.25">
      <c r="A917" t="s">
        <v>51</v>
      </c>
      <c r="B917" t="s">
        <v>77</v>
      </c>
      <c r="D917" t="s">
        <v>66</v>
      </c>
      <c r="E917" t="s">
        <v>114</v>
      </c>
      <c r="F917" t="s">
        <v>54</v>
      </c>
      <c r="G917" t="s">
        <v>123</v>
      </c>
      <c r="H917" t="s">
        <v>55</v>
      </c>
      <c r="I917" t="s">
        <v>130</v>
      </c>
      <c r="J917" t="s">
        <v>58</v>
      </c>
      <c r="K917" t="s">
        <v>57</v>
      </c>
      <c r="M917" s="11">
        <v>113.94999999999999</v>
      </c>
      <c r="N917" s="11">
        <v>11.182403236384092</v>
      </c>
      <c r="P917" s="11">
        <v>113.94999999999999</v>
      </c>
      <c r="Q917" s="11">
        <v>11.182403236384092</v>
      </c>
      <c r="R917" s="11">
        <f t="array" ref="R917">INDEX(Reformat[Infant PT],MATCH(1,(Reformat[Zone]=B917)*(Reformat[Provider Type]=E917)*(Reformat[Provider Rating]=I917),0))</f>
        <v>33</v>
      </c>
      <c r="S917" s="11">
        <f t="shared" si="14"/>
        <v>165</v>
      </c>
    </row>
    <row r="918" spans="1:19" x14ac:dyDescent="0.25">
      <c r="A918" t="s">
        <v>51</v>
      </c>
      <c r="B918" t="s">
        <v>77</v>
      </c>
      <c r="D918" t="s">
        <v>66</v>
      </c>
      <c r="E918" t="s">
        <v>114</v>
      </c>
      <c r="F918" t="s">
        <v>59</v>
      </c>
      <c r="G918" t="s">
        <v>124</v>
      </c>
      <c r="H918" t="s">
        <v>55</v>
      </c>
      <c r="I918" t="s">
        <v>130</v>
      </c>
      <c r="J918" t="s">
        <v>56</v>
      </c>
      <c r="K918" t="s">
        <v>57</v>
      </c>
      <c r="M918" s="11">
        <v>122.89999999999999</v>
      </c>
      <c r="N918" s="11">
        <v>12.060705201856997</v>
      </c>
      <c r="P918" s="11">
        <v>122.89999999999999</v>
      </c>
      <c r="Q918" s="11">
        <v>12.060705201856997</v>
      </c>
      <c r="R918" s="11">
        <f t="array" ref="R918">INDEX(Reformat[Toddler FT],MATCH(1,(Reformat[Zone]=B918)*(Reformat[Provider Type]=E918)*(Reformat[Provider Rating]=I918),0))</f>
        <v>33.799999999999997</v>
      </c>
      <c r="S918" s="11">
        <f t="shared" si="14"/>
        <v>169</v>
      </c>
    </row>
    <row r="919" spans="1:19" x14ac:dyDescent="0.25">
      <c r="A919" t="s">
        <v>51</v>
      </c>
      <c r="B919" t="s">
        <v>77</v>
      </c>
      <c r="D919" t="s">
        <v>66</v>
      </c>
      <c r="E919" t="s">
        <v>114</v>
      </c>
      <c r="F919" t="s">
        <v>59</v>
      </c>
      <c r="G919" t="s">
        <v>125</v>
      </c>
      <c r="H919" t="s">
        <v>55</v>
      </c>
      <c r="I919" t="s">
        <v>130</v>
      </c>
      <c r="J919" t="s">
        <v>58</v>
      </c>
      <c r="K919" t="s">
        <v>57</v>
      </c>
      <c r="M919" s="11">
        <v>105.64999999999999</v>
      </c>
      <c r="N919" s="11">
        <v>10.367888564493017</v>
      </c>
      <c r="P919" s="11">
        <v>105.64999999999999</v>
      </c>
      <c r="Q919" s="11">
        <v>10.367888564493017</v>
      </c>
      <c r="R919" s="11">
        <f t="array" ref="R919">INDEX(Reformat[Toddler PT],MATCH(1,(Reformat[Zone]=B919)*(Reformat[Provider Type]=E919)*(Reformat[Provider Rating]=I919),0))</f>
        <v>29.4</v>
      </c>
      <c r="S919" s="11">
        <f t="shared" si="14"/>
        <v>147</v>
      </c>
    </row>
    <row r="920" spans="1:19" x14ac:dyDescent="0.25">
      <c r="A920" t="s">
        <v>51</v>
      </c>
      <c r="B920" t="s">
        <v>77</v>
      </c>
      <c r="D920" t="s">
        <v>66</v>
      </c>
      <c r="E920" t="s">
        <v>114</v>
      </c>
      <c r="F920" t="s">
        <v>60</v>
      </c>
      <c r="G920" t="s">
        <v>126</v>
      </c>
      <c r="H920" t="s">
        <v>55</v>
      </c>
      <c r="I920" t="s">
        <v>130</v>
      </c>
      <c r="J920" t="s">
        <v>56</v>
      </c>
      <c r="K920" t="s">
        <v>57</v>
      </c>
      <c r="M920" s="11">
        <v>114.55</v>
      </c>
      <c r="N920" s="11">
        <v>11.241283815075013</v>
      </c>
      <c r="P920" s="11">
        <v>114.55</v>
      </c>
      <c r="Q920" s="11">
        <v>11.241283815075013</v>
      </c>
      <c r="R920" s="11">
        <f t="array" ref="R920">INDEX(Reformat[Preschool FT],MATCH(1,(Reformat[Zone]=B920)*(Reformat[Provider Type]=E920)*(Reformat[Provider Rating]=I920),0))</f>
        <v>30.8</v>
      </c>
      <c r="S920" s="11">
        <f t="shared" si="14"/>
        <v>154</v>
      </c>
    </row>
    <row r="921" spans="1:19" x14ac:dyDescent="0.25">
      <c r="A921" t="s">
        <v>51</v>
      </c>
      <c r="B921" t="s">
        <v>77</v>
      </c>
      <c r="D921" t="s">
        <v>66</v>
      </c>
      <c r="E921" t="s">
        <v>114</v>
      </c>
      <c r="F921" t="s">
        <v>60</v>
      </c>
      <c r="G921" t="s">
        <v>127</v>
      </c>
      <c r="H921" t="s">
        <v>55</v>
      </c>
      <c r="I921" t="s">
        <v>130</v>
      </c>
      <c r="J921" t="s">
        <v>58</v>
      </c>
      <c r="K921" t="s">
        <v>57</v>
      </c>
      <c r="M921" s="11">
        <v>91.25</v>
      </c>
      <c r="N921" s="11">
        <v>8.9547546759109125</v>
      </c>
      <c r="P921" s="11">
        <v>91.25</v>
      </c>
      <c r="Q921" s="11">
        <v>8.9547546759109125</v>
      </c>
      <c r="R921" s="11">
        <f t="array" ref="R921">INDEX(Reformat[Preschool PT],MATCH(1,(Reformat[Zone]=B921)*(Reformat[Provider Type]=E921)*(Reformat[Provider Rating]=I921),0))</f>
        <v>24.4</v>
      </c>
      <c r="S921" s="11">
        <f t="shared" si="14"/>
        <v>122</v>
      </c>
    </row>
    <row r="922" spans="1:19" x14ac:dyDescent="0.25">
      <c r="A922" t="s">
        <v>51</v>
      </c>
      <c r="B922" t="s">
        <v>77</v>
      </c>
      <c r="D922" t="s">
        <v>66</v>
      </c>
      <c r="E922" t="s">
        <v>114</v>
      </c>
      <c r="F922" t="s">
        <v>61</v>
      </c>
      <c r="G922" t="s">
        <v>128</v>
      </c>
      <c r="H922" t="s">
        <v>55</v>
      </c>
      <c r="I922" t="s">
        <v>130</v>
      </c>
      <c r="J922" t="s">
        <v>56</v>
      </c>
      <c r="K922" t="s">
        <v>57</v>
      </c>
      <c r="M922" s="11">
        <v>99.75</v>
      </c>
      <c r="N922" s="11">
        <v>9.788896207365628</v>
      </c>
      <c r="P922" s="11">
        <v>99.75</v>
      </c>
      <c r="Q922" s="11">
        <v>9.788896207365628</v>
      </c>
      <c r="R922" s="11">
        <f t="array" ref="R922">INDEX(Reformat[School-age FT],MATCH(1,(Reformat[Zone]=B922)*(Reformat[Provider Type]=E922)*(Reformat[Provider Rating]=I922),0))</f>
        <v>27</v>
      </c>
      <c r="S922" s="11">
        <f t="shared" si="14"/>
        <v>135</v>
      </c>
    </row>
    <row r="923" spans="1:19" x14ac:dyDescent="0.25">
      <c r="A923" t="s">
        <v>51</v>
      </c>
      <c r="B923" t="s">
        <v>77</v>
      </c>
      <c r="D923" t="s">
        <v>66</v>
      </c>
      <c r="E923" t="s">
        <v>114</v>
      </c>
      <c r="F923" t="s">
        <v>61</v>
      </c>
      <c r="G923" t="s">
        <v>129</v>
      </c>
      <c r="H923" t="s">
        <v>55</v>
      </c>
      <c r="I923" t="s">
        <v>130</v>
      </c>
      <c r="J923" t="s">
        <v>58</v>
      </c>
      <c r="K923" t="s">
        <v>57</v>
      </c>
      <c r="M923" s="11">
        <v>78.45</v>
      </c>
      <c r="N923" s="11">
        <v>7.6986356638379299</v>
      </c>
      <c r="P923" s="11">
        <v>78.45</v>
      </c>
      <c r="Q923" s="11">
        <v>7.6986356638379299</v>
      </c>
      <c r="R923" s="11">
        <f t="array" ref="R923">INDEX(Reformat[School-age PT],MATCH(1,(Reformat[Zone]=B923)*(Reformat[Provider Type]=E923)*(Reformat[Provider Rating]=I923),0))</f>
        <v>22.2</v>
      </c>
      <c r="S923" s="11">
        <f t="shared" si="14"/>
        <v>111</v>
      </c>
    </row>
    <row r="924" spans="1:19" x14ac:dyDescent="0.25">
      <c r="A924" t="s">
        <v>51</v>
      </c>
      <c r="B924" t="s">
        <v>77</v>
      </c>
      <c r="D924" t="s">
        <v>66</v>
      </c>
      <c r="E924" t="s">
        <v>114</v>
      </c>
      <c r="F924" t="s">
        <v>54</v>
      </c>
      <c r="G924" t="s">
        <v>122</v>
      </c>
      <c r="H924" t="s">
        <v>62</v>
      </c>
      <c r="I924" t="s">
        <v>131</v>
      </c>
      <c r="J924" t="s">
        <v>56</v>
      </c>
      <c r="K924" t="s">
        <v>57</v>
      </c>
      <c r="M924" s="11">
        <v>152.44999999999999</v>
      </c>
      <c r="N924" s="11">
        <v>14.96057370238486</v>
      </c>
      <c r="P924" s="11">
        <v>152.44999999999999</v>
      </c>
      <c r="Q924" s="11">
        <v>14.96057370238486</v>
      </c>
      <c r="R924" s="11">
        <f t="array" ref="R924">INDEX(Reformat[Infant FT],MATCH(1,(Reformat[Zone]=B924)*(Reformat[Provider Type]=E924)*(Reformat[Provider Rating]=I924),0))</f>
        <v>39.06</v>
      </c>
      <c r="S924" s="11">
        <f t="shared" si="14"/>
        <v>195.3</v>
      </c>
    </row>
    <row r="925" spans="1:19" x14ac:dyDescent="0.25">
      <c r="A925" t="s">
        <v>51</v>
      </c>
      <c r="B925" t="s">
        <v>77</v>
      </c>
      <c r="D925" t="s">
        <v>66</v>
      </c>
      <c r="E925" t="s">
        <v>114</v>
      </c>
      <c r="F925" t="s">
        <v>54</v>
      </c>
      <c r="G925" t="s">
        <v>123</v>
      </c>
      <c r="H925" t="s">
        <v>62</v>
      </c>
      <c r="I925" t="s">
        <v>131</v>
      </c>
      <c r="J925" t="s">
        <v>58</v>
      </c>
      <c r="K925" t="s">
        <v>57</v>
      </c>
      <c r="M925" s="11">
        <v>135.65</v>
      </c>
      <c r="N925" s="11">
        <v>13.311917499039073</v>
      </c>
      <c r="P925" s="11">
        <v>135.65</v>
      </c>
      <c r="Q925" s="11">
        <v>13.311917499039073</v>
      </c>
      <c r="R925" s="11">
        <f t="array" ref="R925">INDEX(Reformat[Infant PT],MATCH(1,(Reformat[Zone]=B925)*(Reformat[Provider Type]=E925)*(Reformat[Provider Rating]=I925),0))</f>
        <v>34.65</v>
      </c>
      <c r="S925" s="11">
        <f t="shared" si="14"/>
        <v>173.25</v>
      </c>
    </row>
    <row r="926" spans="1:19" x14ac:dyDescent="0.25">
      <c r="A926" t="s">
        <v>51</v>
      </c>
      <c r="B926" t="s">
        <v>77</v>
      </c>
      <c r="D926" t="s">
        <v>66</v>
      </c>
      <c r="E926" t="s">
        <v>114</v>
      </c>
      <c r="F926" t="s">
        <v>59</v>
      </c>
      <c r="G926" t="s">
        <v>124</v>
      </c>
      <c r="H926" t="s">
        <v>62</v>
      </c>
      <c r="I926" t="s">
        <v>131</v>
      </c>
      <c r="J926" t="s">
        <v>56</v>
      </c>
      <c r="K926" t="s">
        <v>57</v>
      </c>
      <c r="M926" s="11">
        <v>144.4</v>
      </c>
      <c r="N926" s="11">
        <v>14.170592604948338</v>
      </c>
      <c r="P926" s="11">
        <v>144.4</v>
      </c>
      <c r="Q926" s="11">
        <v>14.170592604948338</v>
      </c>
      <c r="R926" s="11">
        <f t="array" ref="R926">INDEX(Reformat[Toddler FT],MATCH(1,(Reformat[Zone]=B926)*(Reformat[Provider Type]=E926)*(Reformat[Provider Rating]=I926),0))</f>
        <v>35.49</v>
      </c>
      <c r="S926" s="11">
        <f t="shared" si="14"/>
        <v>177.45000000000002</v>
      </c>
    </row>
    <row r="927" spans="1:19" x14ac:dyDescent="0.25">
      <c r="A927" t="s">
        <v>51</v>
      </c>
      <c r="B927" t="s">
        <v>77</v>
      </c>
      <c r="D927" t="s">
        <v>66</v>
      </c>
      <c r="E927" t="s">
        <v>114</v>
      </c>
      <c r="F927" t="s">
        <v>59</v>
      </c>
      <c r="G927" t="s">
        <v>125</v>
      </c>
      <c r="H927" t="s">
        <v>62</v>
      </c>
      <c r="I927" t="s">
        <v>131</v>
      </c>
      <c r="J927" t="s">
        <v>58</v>
      </c>
      <c r="K927" t="s">
        <v>57</v>
      </c>
      <c r="M927" s="11">
        <v>127.5</v>
      </c>
      <c r="N927" s="11">
        <v>12.512122971820727</v>
      </c>
      <c r="P927" s="11">
        <v>127.5</v>
      </c>
      <c r="Q927" s="11">
        <v>12.512122971820727</v>
      </c>
      <c r="R927" s="11">
        <f t="array" ref="R927">INDEX(Reformat[Toddler PT],MATCH(1,(Reformat[Zone]=B927)*(Reformat[Provider Type]=E927)*(Reformat[Provider Rating]=I927),0))</f>
        <v>30.87</v>
      </c>
      <c r="S927" s="11">
        <f t="shared" si="14"/>
        <v>154.35</v>
      </c>
    </row>
    <row r="928" spans="1:19" x14ac:dyDescent="0.25">
      <c r="A928" t="s">
        <v>51</v>
      </c>
      <c r="B928" t="s">
        <v>77</v>
      </c>
      <c r="D928" t="s">
        <v>66</v>
      </c>
      <c r="E928" t="s">
        <v>114</v>
      </c>
      <c r="F928" t="s">
        <v>60</v>
      </c>
      <c r="G928" t="s">
        <v>126</v>
      </c>
      <c r="H928" t="s">
        <v>62</v>
      </c>
      <c r="I928" t="s">
        <v>131</v>
      </c>
      <c r="J928" t="s">
        <v>56</v>
      </c>
      <c r="K928" t="s">
        <v>57</v>
      </c>
      <c r="M928" s="11">
        <v>136.25</v>
      </c>
      <c r="N928" s="11">
        <v>13.370798077729992</v>
      </c>
      <c r="P928" s="11">
        <v>136.25</v>
      </c>
      <c r="Q928" s="11">
        <v>13.370798077729992</v>
      </c>
      <c r="R928" s="11">
        <f t="array" ref="R928">INDEX(Reformat[Preschool FT],MATCH(1,(Reformat[Zone]=B928)*(Reformat[Provider Type]=E928)*(Reformat[Provider Rating]=I928),0))</f>
        <v>32.340000000000003</v>
      </c>
      <c r="S928" s="11">
        <f t="shared" si="14"/>
        <v>161.70000000000002</v>
      </c>
    </row>
    <row r="929" spans="1:19" x14ac:dyDescent="0.25">
      <c r="A929" t="s">
        <v>51</v>
      </c>
      <c r="B929" t="s">
        <v>77</v>
      </c>
      <c r="D929" t="s">
        <v>66</v>
      </c>
      <c r="E929" t="s">
        <v>114</v>
      </c>
      <c r="F929" t="s">
        <v>60</v>
      </c>
      <c r="G929" t="s">
        <v>127</v>
      </c>
      <c r="H929" t="s">
        <v>62</v>
      </c>
      <c r="I929" t="s">
        <v>131</v>
      </c>
      <c r="J929" t="s">
        <v>58</v>
      </c>
      <c r="K929" t="s">
        <v>57</v>
      </c>
      <c r="M929" s="11">
        <v>113.2</v>
      </c>
      <c r="N929" s="11">
        <v>11.108802513020441</v>
      </c>
      <c r="P929" s="11">
        <v>113.2</v>
      </c>
      <c r="Q929" s="11">
        <v>11.108802513020441</v>
      </c>
      <c r="R929" s="11">
        <f t="array" ref="R929">INDEX(Reformat[Preschool PT],MATCH(1,(Reformat[Zone]=B929)*(Reformat[Provider Type]=E929)*(Reformat[Provider Rating]=I929),0))</f>
        <v>25.62</v>
      </c>
      <c r="S929" s="11">
        <f t="shared" si="14"/>
        <v>128.1</v>
      </c>
    </row>
    <row r="930" spans="1:19" x14ac:dyDescent="0.25">
      <c r="A930" t="s">
        <v>51</v>
      </c>
      <c r="B930" t="s">
        <v>77</v>
      </c>
      <c r="D930" t="s">
        <v>66</v>
      </c>
      <c r="E930" t="s">
        <v>114</v>
      </c>
      <c r="F930" t="s">
        <v>61</v>
      </c>
      <c r="G930" t="s">
        <v>128</v>
      </c>
      <c r="H930" t="s">
        <v>62</v>
      </c>
      <c r="I930" t="s">
        <v>131</v>
      </c>
      <c r="J930" t="s">
        <v>56</v>
      </c>
      <c r="K930" t="s">
        <v>57</v>
      </c>
      <c r="M930" s="11">
        <v>121.6</v>
      </c>
      <c r="N930" s="11">
        <v>11.933130614693336</v>
      </c>
      <c r="P930" s="11">
        <v>121.6</v>
      </c>
      <c r="Q930" s="11">
        <v>11.933130614693336</v>
      </c>
      <c r="R930" s="11">
        <f t="array" ref="R930">INDEX(Reformat[School-age FT],MATCH(1,(Reformat[Zone]=B930)*(Reformat[Provider Type]=E930)*(Reformat[Provider Rating]=I930),0))</f>
        <v>28.35</v>
      </c>
      <c r="S930" s="11">
        <f t="shared" si="14"/>
        <v>141.75</v>
      </c>
    </row>
    <row r="931" spans="1:19" x14ac:dyDescent="0.25">
      <c r="A931" t="s">
        <v>51</v>
      </c>
      <c r="B931" t="s">
        <v>77</v>
      </c>
      <c r="D931" t="s">
        <v>66</v>
      </c>
      <c r="E931" t="s">
        <v>114</v>
      </c>
      <c r="F931" t="s">
        <v>61</v>
      </c>
      <c r="G931" t="s">
        <v>129</v>
      </c>
      <c r="H931" t="s">
        <v>62</v>
      </c>
      <c r="I931" t="s">
        <v>131</v>
      </c>
      <c r="J931" t="s">
        <v>58</v>
      </c>
      <c r="K931" t="s">
        <v>57</v>
      </c>
      <c r="M931" s="11">
        <v>100.19999999999999</v>
      </c>
      <c r="N931" s="11">
        <v>9.8330566413838163</v>
      </c>
      <c r="P931" s="11">
        <v>100.19999999999999</v>
      </c>
      <c r="Q931" s="11">
        <v>9.8330566413838163</v>
      </c>
      <c r="R931" s="11">
        <f t="array" ref="R931">INDEX(Reformat[School-age PT],MATCH(1,(Reformat[Zone]=B931)*(Reformat[Provider Type]=E931)*(Reformat[Provider Rating]=I931),0))</f>
        <v>23.31</v>
      </c>
      <c r="S931" s="11">
        <f t="shared" si="14"/>
        <v>116.55</v>
      </c>
    </row>
    <row r="932" spans="1:19" x14ac:dyDescent="0.25">
      <c r="A932" t="s">
        <v>51</v>
      </c>
      <c r="B932" t="s">
        <v>77</v>
      </c>
      <c r="D932" t="s">
        <v>66</v>
      </c>
      <c r="E932" t="s">
        <v>114</v>
      </c>
      <c r="F932" t="s">
        <v>54</v>
      </c>
      <c r="G932" t="s">
        <v>122</v>
      </c>
      <c r="H932" t="s">
        <v>63</v>
      </c>
      <c r="I932" t="s">
        <v>132</v>
      </c>
      <c r="J932" t="s">
        <v>56</v>
      </c>
      <c r="K932" t="s">
        <v>57</v>
      </c>
      <c r="M932" s="11">
        <v>169.35</v>
      </c>
      <c r="N932" s="11">
        <v>16.619043335512472</v>
      </c>
      <c r="P932" s="11">
        <v>169.35</v>
      </c>
      <c r="Q932" s="11">
        <v>16.619043335512472</v>
      </c>
      <c r="R932" s="11">
        <f t="array" ref="R932">INDEX(Reformat[Infant FT],MATCH(1,(Reformat[Zone]=B932)*(Reformat[Provider Type]=E932)*(Reformat[Provider Rating]=I932),0))</f>
        <v>41.58</v>
      </c>
      <c r="S932" s="11">
        <f t="shared" si="14"/>
        <v>207.89999999999998</v>
      </c>
    </row>
    <row r="933" spans="1:19" x14ac:dyDescent="0.25">
      <c r="A933" t="s">
        <v>51</v>
      </c>
      <c r="B933" t="s">
        <v>77</v>
      </c>
      <c r="D933" t="s">
        <v>66</v>
      </c>
      <c r="E933" t="s">
        <v>114</v>
      </c>
      <c r="F933" t="s">
        <v>54</v>
      </c>
      <c r="G933" t="s">
        <v>123</v>
      </c>
      <c r="H933" t="s">
        <v>63</v>
      </c>
      <c r="I933" t="s">
        <v>132</v>
      </c>
      <c r="J933" t="s">
        <v>58</v>
      </c>
      <c r="K933" t="s">
        <v>57</v>
      </c>
      <c r="M933" s="11">
        <v>150.75</v>
      </c>
      <c r="N933" s="11">
        <v>14.793745396093918</v>
      </c>
      <c r="P933" s="11">
        <v>150.75</v>
      </c>
      <c r="Q933" s="11">
        <v>14.793745396093918</v>
      </c>
      <c r="R933" s="11">
        <f t="array" ref="R933">INDEX(Reformat[Infant PT],MATCH(1,(Reformat[Zone]=B933)*(Reformat[Provider Type]=E933)*(Reformat[Provider Rating]=I933),0))</f>
        <v>37.26</v>
      </c>
      <c r="S933" s="11">
        <f t="shared" si="14"/>
        <v>186.29999999999998</v>
      </c>
    </row>
    <row r="934" spans="1:19" x14ac:dyDescent="0.25">
      <c r="A934" t="s">
        <v>51</v>
      </c>
      <c r="B934" t="s">
        <v>77</v>
      </c>
      <c r="D934" t="s">
        <v>66</v>
      </c>
      <c r="E934" t="s">
        <v>114</v>
      </c>
      <c r="F934" t="s">
        <v>59</v>
      </c>
      <c r="G934" t="s">
        <v>124</v>
      </c>
      <c r="H934" t="s">
        <v>63</v>
      </c>
      <c r="I934" t="s">
        <v>132</v>
      </c>
      <c r="J934" t="s">
        <v>56</v>
      </c>
      <c r="K934" t="s">
        <v>57</v>
      </c>
      <c r="M934" s="11">
        <v>160.45000000000002</v>
      </c>
      <c r="N934" s="11">
        <v>15.745648084930478</v>
      </c>
      <c r="P934" s="11">
        <v>160.45000000000002</v>
      </c>
      <c r="Q934" s="11">
        <v>15.745648084930478</v>
      </c>
      <c r="R934" s="11">
        <f t="array" ref="R934">INDEX(Reformat[Toddler FT],MATCH(1,(Reformat[Zone]=B934)*(Reformat[Provider Type]=E934)*(Reformat[Provider Rating]=I934),0))</f>
        <v>37.26</v>
      </c>
      <c r="S934" s="11">
        <f t="shared" si="14"/>
        <v>186.29999999999998</v>
      </c>
    </row>
    <row r="935" spans="1:19" x14ac:dyDescent="0.25">
      <c r="A935" t="s">
        <v>51</v>
      </c>
      <c r="B935" t="s">
        <v>77</v>
      </c>
      <c r="D935" t="s">
        <v>66</v>
      </c>
      <c r="E935" t="s">
        <v>114</v>
      </c>
      <c r="F935" t="s">
        <v>59</v>
      </c>
      <c r="G935" t="s">
        <v>125</v>
      </c>
      <c r="H935" t="s">
        <v>63</v>
      </c>
      <c r="I935" t="s">
        <v>132</v>
      </c>
      <c r="J935" t="s">
        <v>58</v>
      </c>
      <c r="K935" t="s">
        <v>57</v>
      </c>
      <c r="M935" s="11">
        <v>141.64999999999998</v>
      </c>
      <c r="N935" s="11">
        <v>13.900723285948279</v>
      </c>
      <c r="P935" s="11">
        <v>141.64999999999998</v>
      </c>
      <c r="Q935" s="11">
        <v>13.900723285948279</v>
      </c>
      <c r="R935" s="11">
        <f t="array" ref="R935">INDEX(Reformat[Toddler PT],MATCH(1,(Reformat[Zone]=B935)*(Reformat[Provider Type]=E935)*(Reformat[Provider Rating]=I935),0))</f>
        <v>32.94</v>
      </c>
      <c r="S935" s="11">
        <f t="shared" si="14"/>
        <v>164.7</v>
      </c>
    </row>
    <row r="936" spans="1:19" x14ac:dyDescent="0.25">
      <c r="A936" t="s">
        <v>51</v>
      </c>
      <c r="B936" t="s">
        <v>77</v>
      </c>
      <c r="D936" t="s">
        <v>66</v>
      </c>
      <c r="E936" t="s">
        <v>114</v>
      </c>
      <c r="F936" t="s">
        <v>60</v>
      </c>
      <c r="G936" t="s">
        <v>126</v>
      </c>
      <c r="H936" t="s">
        <v>63</v>
      </c>
      <c r="I936" t="s">
        <v>132</v>
      </c>
      <c r="J936" t="s">
        <v>56</v>
      </c>
      <c r="K936" t="s">
        <v>57</v>
      </c>
      <c r="M936" s="11">
        <v>151.35</v>
      </c>
      <c r="N936" s="11">
        <v>14.852625974784839</v>
      </c>
      <c r="P936" s="11">
        <v>151.35</v>
      </c>
      <c r="Q936" s="11">
        <v>14.852625974784839</v>
      </c>
      <c r="R936" s="11">
        <f t="array" ref="R936">INDEX(Reformat[Preschool FT],MATCH(1,(Reformat[Zone]=B936)*(Reformat[Provider Type]=E936)*(Reformat[Provider Rating]=I936),0))</f>
        <v>34.020000000000003</v>
      </c>
      <c r="S936" s="11">
        <f t="shared" si="14"/>
        <v>170.10000000000002</v>
      </c>
    </row>
    <row r="937" spans="1:19" x14ac:dyDescent="0.25">
      <c r="A937" t="s">
        <v>51</v>
      </c>
      <c r="B937" t="s">
        <v>77</v>
      </c>
      <c r="D937" t="s">
        <v>66</v>
      </c>
      <c r="E937" t="s">
        <v>114</v>
      </c>
      <c r="F937" t="s">
        <v>60</v>
      </c>
      <c r="G937" t="s">
        <v>127</v>
      </c>
      <c r="H937" t="s">
        <v>63</v>
      </c>
      <c r="I937" t="s">
        <v>132</v>
      </c>
      <c r="J937" t="s">
        <v>58</v>
      </c>
      <c r="K937" t="s">
        <v>57</v>
      </c>
      <c r="M937" s="11">
        <v>125.75</v>
      </c>
      <c r="N937" s="11">
        <v>12.340387950638874</v>
      </c>
      <c r="P937" s="11">
        <v>125.75</v>
      </c>
      <c r="Q937" s="11">
        <v>12.340387950638874</v>
      </c>
      <c r="R937" s="11">
        <f t="array" ref="R937">INDEX(Reformat[Preschool PT],MATCH(1,(Reformat[Zone]=B937)*(Reformat[Provider Type]=E937)*(Reformat[Provider Rating]=I937),0))</f>
        <v>27.54</v>
      </c>
      <c r="S937" s="11">
        <f t="shared" si="14"/>
        <v>137.69999999999999</v>
      </c>
    </row>
    <row r="938" spans="1:19" x14ac:dyDescent="0.25">
      <c r="A938" t="s">
        <v>51</v>
      </c>
      <c r="B938" t="s">
        <v>77</v>
      </c>
      <c r="D938" t="s">
        <v>66</v>
      </c>
      <c r="E938" t="s">
        <v>114</v>
      </c>
      <c r="F938" t="s">
        <v>61</v>
      </c>
      <c r="G938" t="s">
        <v>128</v>
      </c>
      <c r="H938" t="s">
        <v>63</v>
      </c>
      <c r="I938" t="s">
        <v>132</v>
      </c>
      <c r="J938" t="s">
        <v>56</v>
      </c>
      <c r="K938" t="s">
        <v>57</v>
      </c>
      <c r="M938" s="11">
        <v>135.1</v>
      </c>
      <c r="N938" s="11">
        <v>13.25794363523906</v>
      </c>
      <c r="P938" s="11">
        <v>135.1</v>
      </c>
      <c r="Q938" s="11">
        <v>13.25794363523906</v>
      </c>
      <c r="R938" s="11">
        <f t="array" ref="R938">INDEX(Reformat[School-age FT],MATCH(1,(Reformat[Zone]=B938)*(Reformat[Provider Type]=E938)*(Reformat[Provider Rating]=I938),0))</f>
        <v>30.24</v>
      </c>
      <c r="S938" s="11">
        <f t="shared" si="14"/>
        <v>151.19999999999999</v>
      </c>
    </row>
    <row r="939" spans="1:19" x14ac:dyDescent="0.25">
      <c r="A939" t="s">
        <v>51</v>
      </c>
      <c r="B939" t="s">
        <v>77</v>
      </c>
      <c r="D939" t="s">
        <v>66</v>
      </c>
      <c r="E939" t="s">
        <v>114</v>
      </c>
      <c r="F939" t="s">
        <v>61</v>
      </c>
      <c r="G939" t="s">
        <v>129</v>
      </c>
      <c r="H939" t="s">
        <v>63</v>
      </c>
      <c r="I939" t="s">
        <v>132</v>
      </c>
      <c r="J939" t="s">
        <v>58</v>
      </c>
      <c r="K939" t="s">
        <v>57</v>
      </c>
      <c r="M939" s="11">
        <v>111.35</v>
      </c>
      <c r="N939" s="11">
        <v>10.927254062056768</v>
      </c>
      <c r="P939" s="11">
        <v>111.35</v>
      </c>
      <c r="Q939" s="11">
        <v>10.927254062056768</v>
      </c>
      <c r="R939" s="11">
        <f t="array" ref="R939">INDEX(Reformat[School-age PT],MATCH(1,(Reformat[Zone]=B939)*(Reformat[Provider Type]=E939)*(Reformat[Provider Rating]=I939),0))</f>
        <v>25.38</v>
      </c>
      <c r="S939" s="11">
        <f t="shared" si="14"/>
        <v>126.89999999999999</v>
      </c>
    </row>
    <row r="940" spans="1:19" x14ac:dyDescent="0.25">
      <c r="A940" t="s">
        <v>51</v>
      </c>
      <c r="B940" t="s">
        <v>77</v>
      </c>
      <c r="D940" t="s">
        <v>66</v>
      </c>
      <c r="E940" t="s">
        <v>114</v>
      </c>
      <c r="F940" t="s">
        <v>54</v>
      </c>
      <c r="G940" t="s">
        <v>122</v>
      </c>
      <c r="H940" t="s">
        <v>64</v>
      </c>
      <c r="I940" t="s">
        <v>133</v>
      </c>
      <c r="J940" t="s">
        <v>56</v>
      </c>
      <c r="K940" t="s">
        <v>57</v>
      </c>
      <c r="M940" s="11">
        <v>188.15</v>
      </c>
      <c r="N940" s="11">
        <v>18.463968134494664</v>
      </c>
      <c r="P940" s="11">
        <v>188.15</v>
      </c>
      <c r="Q940" s="11">
        <v>18.463968134494664</v>
      </c>
      <c r="R940" s="11">
        <f t="array" ref="R940">INDEX(Reformat[Infant FT],MATCH(1,(Reformat[Zone]=B940)*(Reformat[Provider Type]=E940)*(Reformat[Provider Rating]=I940),0))</f>
        <v>46.2</v>
      </c>
      <c r="S940" s="11">
        <f t="shared" si="14"/>
        <v>231</v>
      </c>
    </row>
    <row r="941" spans="1:19" x14ac:dyDescent="0.25">
      <c r="A941" t="s">
        <v>51</v>
      </c>
      <c r="B941" t="s">
        <v>77</v>
      </c>
      <c r="D941" t="s">
        <v>66</v>
      </c>
      <c r="E941" t="s">
        <v>114</v>
      </c>
      <c r="F941" t="s">
        <v>54</v>
      </c>
      <c r="G941" t="s">
        <v>123</v>
      </c>
      <c r="H941" t="s">
        <v>64</v>
      </c>
      <c r="I941" t="s">
        <v>133</v>
      </c>
      <c r="J941" t="s">
        <v>58</v>
      </c>
      <c r="K941" t="s">
        <v>57</v>
      </c>
      <c r="M941" s="11">
        <v>167.45000000000002</v>
      </c>
      <c r="N941" s="11">
        <v>16.43258816965789</v>
      </c>
      <c r="P941" s="11">
        <v>167.45000000000002</v>
      </c>
      <c r="Q941" s="11">
        <v>16.43258816965789</v>
      </c>
      <c r="R941" s="11">
        <f t="array" ref="R941">INDEX(Reformat[Infant PT],MATCH(1,(Reformat[Zone]=B941)*(Reformat[Provider Type]=E941)*(Reformat[Provider Rating]=I941),0))</f>
        <v>41.4</v>
      </c>
      <c r="S941" s="11">
        <f t="shared" si="14"/>
        <v>207</v>
      </c>
    </row>
    <row r="942" spans="1:19" x14ac:dyDescent="0.25">
      <c r="A942" t="s">
        <v>51</v>
      </c>
      <c r="B942" t="s">
        <v>77</v>
      </c>
      <c r="D942" t="s">
        <v>66</v>
      </c>
      <c r="E942" t="s">
        <v>114</v>
      </c>
      <c r="F942" t="s">
        <v>59</v>
      </c>
      <c r="G942" t="s">
        <v>124</v>
      </c>
      <c r="H942" t="s">
        <v>64</v>
      </c>
      <c r="I942" t="s">
        <v>133</v>
      </c>
      <c r="J942" t="s">
        <v>56</v>
      </c>
      <c r="K942" t="s">
        <v>57</v>
      </c>
      <c r="M942" s="11">
        <v>178.25</v>
      </c>
      <c r="N942" s="11">
        <v>17.492438586094469</v>
      </c>
      <c r="P942" s="11">
        <v>178.25</v>
      </c>
      <c r="Q942" s="11">
        <v>17.492438586094469</v>
      </c>
      <c r="R942" s="11">
        <f t="array" ref="R942">INDEX(Reformat[Toddler FT],MATCH(1,(Reformat[Zone]=B942)*(Reformat[Provider Type]=E942)*(Reformat[Provider Rating]=I942),0))</f>
        <v>41.4</v>
      </c>
      <c r="S942" s="11">
        <f t="shared" si="14"/>
        <v>207</v>
      </c>
    </row>
    <row r="943" spans="1:19" x14ac:dyDescent="0.25">
      <c r="A943" t="s">
        <v>51</v>
      </c>
      <c r="B943" t="s">
        <v>77</v>
      </c>
      <c r="D943" t="s">
        <v>66</v>
      </c>
      <c r="E943" t="s">
        <v>114</v>
      </c>
      <c r="F943" t="s">
        <v>59</v>
      </c>
      <c r="G943" t="s">
        <v>125</v>
      </c>
      <c r="H943" t="s">
        <v>64</v>
      </c>
      <c r="I943" t="s">
        <v>133</v>
      </c>
      <c r="J943" t="s">
        <v>58</v>
      </c>
      <c r="K943" t="s">
        <v>57</v>
      </c>
      <c r="M943" s="11">
        <v>157.35</v>
      </c>
      <c r="N943" s="11">
        <v>15.44143176169405</v>
      </c>
      <c r="P943" s="11">
        <v>157.35</v>
      </c>
      <c r="Q943" s="11">
        <v>15.44143176169405</v>
      </c>
      <c r="R943" s="11">
        <f t="array" ref="R943">INDEX(Reformat[Toddler PT],MATCH(1,(Reformat[Zone]=B943)*(Reformat[Provider Type]=E943)*(Reformat[Provider Rating]=I943),0))</f>
        <v>36.6</v>
      </c>
      <c r="S943" s="11">
        <f t="shared" si="14"/>
        <v>183</v>
      </c>
    </row>
    <row r="944" spans="1:19" x14ac:dyDescent="0.25">
      <c r="A944" t="s">
        <v>51</v>
      </c>
      <c r="B944" t="s">
        <v>77</v>
      </c>
      <c r="D944" t="s">
        <v>66</v>
      </c>
      <c r="E944" t="s">
        <v>114</v>
      </c>
      <c r="F944" t="s">
        <v>60</v>
      </c>
      <c r="G944" t="s">
        <v>126</v>
      </c>
      <c r="H944" t="s">
        <v>64</v>
      </c>
      <c r="I944" t="s">
        <v>133</v>
      </c>
      <c r="J944" t="s">
        <v>56</v>
      </c>
      <c r="K944" t="s">
        <v>57</v>
      </c>
      <c r="M944" s="11">
        <v>168.15</v>
      </c>
      <c r="N944" s="11">
        <v>16.50128217813063</v>
      </c>
      <c r="P944" s="11">
        <v>168.15</v>
      </c>
      <c r="Q944" s="11">
        <v>16.50128217813063</v>
      </c>
      <c r="R944" s="11">
        <f t="array" ref="R944">INDEX(Reformat[Preschool FT],MATCH(1,(Reformat[Zone]=B944)*(Reformat[Provider Type]=E944)*(Reformat[Provider Rating]=I944),0))</f>
        <v>37.799999999999997</v>
      </c>
      <c r="S944" s="11">
        <f t="shared" si="14"/>
        <v>189</v>
      </c>
    </row>
    <row r="945" spans="1:19" x14ac:dyDescent="0.25">
      <c r="A945" t="s">
        <v>51</v>
      </c>
      <c r="B945" t="s">
        <v>77</v>
      </c>
      <c r="D945" t="s">
        <v>66</v>
      </c>
      <c r="E945" t="s">
        <v>114</v>
      </c>
      <c r="F945" t="s">
        <v>60</v>
      </c>
      <c r="G945" t="s">
        <v>127</v>
      </c>
      <c r="H945" t="s">
        <v>64</v>
      </c>
      <c r="I945" t="s">
        <v>133</v>
      </c>
      <c r="J945" t="s">
        <v>58</v>
      </c>
      <c r="K945" t="s">
        <v>57</v>
      </c>
      <c r="M945" s="11">
        <v>139.70000000000002</v>
      </c>
      <c r="N945" s="11">
        <v>13.70936140520279</v>
      </c>
      <c r="P945" s="11">
        <v>139.70000000000002</v>
      </c>
      <c r="Q945" s="11">
        <v>13.70936140520279</v>
      </c>
      <c r="R945" s="11">
        <f t="array" ref="R945">INDEX(Reformat[Preschool PT],MATCH(1,(Reformat[Zone]=B945)*(Reformat[Provider Type]=E945)*(Reformat[Provider Rating]=I945),0))</f>
        <v>30.6</v>
      </c>
      <c r="S945" s="11">
        <f t="shared" si="14"/>
        <v>153</v>
      </c>
    </row>
    <row r="946" spans="1:19" x14ac:dyDescent="0.25">
      <c r="A946" t="s">
        <v>51</v>
      </c>
      <c r="B946" t="s">
        <v>77</v>
      </c>
      <c r="D946" t="s">
        <v>66</v>
      </c>
      <c r="E946" t="s">
        <v>114</v>
      </c>
      <c r="F946" t="s">
        <v>61</v>
      </c>
      <c r="G946" t="s">
        <v>128</v>
      </c>
      <c r="H946" t="s">
        <v>64</v>
      </c>
      <c r="I946" t="s">
        <v>133</v>
      </c>
      <c r="J946" t="s">
        <v>56</v>
      </c>
      <c r="K946" t="s">
        <v>57</v>
      </c>
      <c r="M946" s="11">
        <v>150.1</v>
      </c>
      <c r="N946" s="11">
        <v>14.729958102512086</v>
      </c>
      <c r="P946" s="11">
        <v>150.1</v>
      </c>
      <c r="Q946" s="11">
        <v>14.729958102512086</v>
      </c>
      <c r="R946" s="11">
        <f t="array" ref="R946">INDEX(Reformat[School-age FT],MATCH(1,(Reformat[Zone]=B946)*(Reformat[Provider Type]=E946)*(Reformat[Provider Rating]=I946),0))</f>
        <v>33.6</v>
      </c>
      <c r="S946" s="11">
        <f t="shared" si="14"/>
        <v>168</v>
      </c>
    </row>
    <row r="947" spans="1:19" x14ac:dyDescent="0.25">
      <c r="A947" t="s">
        <v>51</v>
      </c>
      <c r="B947" t="s">
        <v>77</v>
      </c>
      <c r="D947" t="s">
        <v>66</v>
      </c>
      <c r="E947" t="s">
        <v>114</v>
      </c>
      <c r="F947" t="s">
        <v>61</v>
      </c>
      <c r="G947" t="s">
        <v>129</v>
      </c>
      <c r="H947" t="s">
        <v>64</v>
      </c>
      <c r="I947" t="s">
        <v>133</v>
      </c>
      <c r="J947" t="s">
        <v>58</v>
      </c>
      <c r="K947" t="s">
        <v>57</v>
      </c>
      <c r="M947" s="11">
        <v>123.69999999999999</v>
      </c>
      <c r="N947" s="11">
        <v>12.139212640111559</v>
      </c>
      <c r="P947" s="11">
        <v>123.69999999999999</v>
      </c>
      <c r="Q947" s="11">
        <v>12.139212640111559</v>
      </c>
      <c r="R947" s="11">
        <f t="array" ref="R947">INDEX(Reformat[School-age PT],MATCH(1,(Reformat[Zone]=B947)*(Reformat[Provider Type]=E947)*(Reformat[Provider Rating]=I947),0))</f>
        <v>28.2</v>
      </c>
      <c r="S947" s="11">
        <f t="shared" si="14"/>
        <v>141</v>
      </c>
    </row>
    <row r="948" spans="1:19" x14ac:dyDescent="0.25">
      <c r="A948" t="s">
        <v>51</v>
      </c>
      <c r="B948" t="s">
        <v>77</v>
      </c>
      <c r="D948" t="s">
        <v>66</v>
      </c>
      <c r="E948" t="s">
        <v>114</v>
      </c>
      <c r="F948" t="s">
        <v>60</v>
      </c>
      <c r="G948" t="s">
        <v>126</v>
      </c>
      <c r="H948" t="s">
        <v>65</v>
      </c>
      <c r="I948" t="s">
        <v>134</v>
      </c>
      <c r="J948" t="s">
        <v>56</v>
      </c>
      <c r="K948" t="s">
        <v>57</v>
      </c>
      <c r="M948" s="11">
        <v>120.3</v>
      </c>
      <c r="N948" s="11">
        <v>11.805556027529674</v>
      </c>
      <c r="P948" s="11">
        <v>120.3</v>
      </c>
      <c r="Q948" s="11">
        <v>11.805556027529674</v>
      </c>
      <c r="R948" s="11">
        <f t="array" ref="R948">INDEX(Reformat[Preschool FT],MATCH(1,(Reformat[Zone]=B948)*(Reformat[Provider Type]=E948)*(Reformat[Provider Rating]=I948),0))</f>
        <v>32.340000000000003</v>
      </c>
      <c r="S948" s="11">
        <f t="shared" si="14"/>
        <v>161.70000000000002</v>
      </c>
    </row>
    <row r="949" spans="1:19" x14ac:dyDescent="0.25">
      <c r="A949" t="s">
        <v>51</v>
      </c>
      <c r="B949" t="s">
        <v>77</v>
      </c>
      <c r="D949" t="s">
        <v>66</v>
      </c>
      <c r="E949" t="s">
        <v>114</v>
      </c>
      <c r="F949" t="s">
        <v>60</v>
      </c>
      <c r="G949" t="s">
        <v>127</v>
      </c>
      <c r="H949" t="s">
        <v>65</v>
      </c>
      <c r="I949" t="s">
        <v>134</v>
      </c>
      <c r="J949" t="s">
        <v>58</v>
      </c>
      <c r="K949" t="s">
        <v>57</v>
      </c>
      <c r="M949" s="11">
        <v>95.850000000000009</v>
      </c>
      <c r="N949" s="11">
        <v>9.4061724458746419</v>
      </c>
      <c r="P949" s="11">
        <v>95.850000000000009</v>
      </c>
      <c r="Q949" s="11">
        <v>9.4061724458746419</v>
      </c>
      <c r="R949" s="11">
        <f t="array" ref="R949">INDEX(Reformat[Preschool PT],MATCH(1,(Reformat[Zone]=B949)*(Reformat[Provider Type]=E949)*(Reformat[Provider Rating]=I949),0))</f>
        <v>25.62</v>
      </c>
      <c r="S949" s="11">
        <f t="shared" si="14"/>
        <v>128.1</v>
      </c>
    </row>
    <row r="950" spans="1:19" x14ac:dyDescent="0.25">
      <c r="A950" t="s">
        <v>51</v>
      </c>
      <c r="B950" t="s">
        <v>77</v>
      </c>
      <c r="D950" t="s">
        <v>67</v>
      </c>
      <c r="E950" t="s">
        <v>115</v>
      </c>
      <c r="F950" t="s">
        <v>54</v>
      </c>
      <c r="G950" t="s">
        <v>122</v>
      </c>
      <c r="H950" t="s">
        <v>55</v>
      </c>
      <c r="I950" t="s">
        <v>130</v>
      </c>
      <c r="J950" t="s">
        <v>56</v>
      </c>
      <c r="K950" t="s">
        <v>57</v>
      </c>
      <c r="M950" s="11">
        <v>126.35</v>
      </c>
      <c r="N950" s="11">
        <v>12.399268529329794</v>
      </c>
      <c r="P950" s="11">
        <v>126.35</v>
      </c>
      <c r="Q950" s="11">
        <v>12.399268529329794</v>
      </c>
      <c r="R950" s="11">
        <f t="array" ref="R950">INDEX(Reformat[Infant FT],MATCH(1,(Reformat[Zone]=B950)*(Reformat[Provider Type]=E950)*(Reformat[Provider Rating]=I950),0))</f>
        <v>35.4</v>
      </c>
      <c r="S950" s="11">
        <f t="shared" si="14"/>
        <v>177</v>
      </c>
    </row>
    <row r="951" spans="1:19" x14ac:dyDescent="0.25">
      <c r="A951" t="s">
        <v>51</v>
      </c>
      <c r="B951" t="s">
        <v>77</v>
      </c>
      <c r="D951" t="s">
        <v>67</v>
      </c>
      <c r="E951" t="s">
        <v>115</v>
      </c>
      <c r="F951" t="s">
        <v>54</v>
      </c>
      <c r="G951" t="s">
        <v>123</v>
      </c>
      <c r="H951" t="s">
        <v>55</v>
      </c>
      <c r="I951" t="s">
        <v>130</v>
      </c>
      <c r="J951" t="s">
        <v>58</v>
      </c>
      <c r="K951" t="s">
        <v>57</v>
      </c>
      <c r="M951" s="11">
        <v>104.39999999999999</v>
      </c>
      <c r="N951" s="11">
        <v>10.245220692220265</v>
      </c>
      <c r="P951" s="11">
        <v>104.39999999999999</v>
      </c>
      <c r="Q951" s="11">
        <v>10.245220692220265</v>
      </c>
      <c r="R951" s="11">
        <f t="array" ref="R951">INDEX(Reformat[Infant PT],MATCH(1,(Reformat[Zone]=B951)*(Reformat[Provider Type]=E951)*(Reformat[Provider Rating]=I951),0))</f>
        <v>30.2</v>
      </c>
      <c r="S951" s="11">
        <f t="shared" si="14"/>
        <v>151</v>
      </c>
    </row>
    <row r="952" spans="1:19" x14ac:dyDescent="0.25">
      <c r="A952" t="s">
        <v>51</v>
      </c>
      <c r="B952" t="s">
        <v>77</v>
      </c>
      <c r="D952" t="s">
        <v>67</v>
      </c>
      <c r="E952" t="s">
        <v>115</v>
      </c>
      <c r="F952" t="s">
        <v>59</v>
      </c>
      <c r="G952" t="s">
        <v>124</v>
      </c>
      <c r="H952" t="s">
        <v>55</v>
      </c>
      <c r="I952" t="s">
        <v>130</v>
      </c>
      <c r="J952" t="s">
        <v>56</v>
      </c>
      <c r="K952" t="s">
        <v>57</v>
      </c>
      <c r="M952" s="11">
        <v>118</v>
      </c>
      <c r="N952" s="11">
        <v>11.579847142547809</v>
      </c>
      <c r="P952" s="11">
        <v>118</v>
      </c>
      <c r="Q952" s="11">
        <v>11.579847142547809</v>
      </c>
      <c r="R952" s="11">
        <f t="array" ref="R952">INDEX(Reformat[Toddler FT],MATCH(1,(Reformat[Zone]=B952)*(Reformat[Provider Type]=E952)*(Reformat[Provider Rating]=I952),0))</f>
        <v>31.8</v>
      </c>
      <c r="S952" s="11">
        <f t="shared" si="14"/>
        <v>159</v>
      </c>
    </row>
    <row r="953" spans="1:19" x14ac:dyDescent="0.25">
      <c r="A953" t="s">
        <v>51</v>
      </c>
      <c r="B953" t="s">
        <v>77</v>
      </c>
      <c r="D953" t="s">
        <v>67</v>
      </c>
      <c r="E953" t="s">
        <v>115</v>
      </c>
      <c r="F953" t="s">
        <v>59</v>
      </c>
      <c r="G953" t="s">
        <v>125</v>
      </c>
      <c r="H953" t="s">
        <v>55</v>
      </c>
      <c r="I953" t="s">
        <v>130</v>
      </c>
      <c r="J953" t="s">
        <v>58</v>
      </c>
      <c r="K953" t="s">
        <v>57</v>
      </c>
      <c r="M953" s="11">
        <v>94.5</v>
      </c>
      <c r="N953" s="11">
        <v>9.2736911438200682</v>
      </c>
      <c r="P953" s="11">
        <v>94.5</v>
      </c>
      <c r="Q953" s="11">
        <v>9.2736911438200682</v>
      </c>
      <c r="R953" s="11">
        <f t="array" ref="R953">INDEX(Reformat[Toddler PT],MATCH(1,(Reformat[Zone]=B953)*(Reformat[Provider Type]=E953)*(Reformat[Provider Rating]=I953),0))</f>
        <v>26.6</v>
      </c>
      <c r="S953" s="11">
        <f t="shared" si="14"/>
        <v>133</v>
      </c>
    </row>
    <row r="954" spans="1:19" x14ac:dyDescent="0.25">
      <c r="A954" t="s">
        <v>51</v>
      </c>
      <c r="B954" t="s">
        <v>77</v>
      </c>
      <c r="D954" t="s">
        <v>67</v>
      </c>
      <c r="E954" t="s">
        <v>115</v>
      </c>
      <c r="F954" t="s">
        <v>60</v>
      </c>
      <c r="G954" t="s">
        <v>126</v>
      </c>
      <c r="H954" t="s">
        <v>55</v>
      </c>
      <c r="I954" t="s">
        <v>130</v>
      </c>
      <c r="J954" t="s">
        <v>56</v>
      </c>
      <c r="K954" t="s">
        <v>57</v>
      </c>
      <c r="M954" s="11">
        <v>106.35</v>
      </c>
      <c r="N954" s="11">
        <v>10.436582572965758</v>
      </c>
      <c r="P954" s="11">
        <v>106.35</v>
      </c>
      <c r="Q954" s="11">
        <v>10.436582572965758</v>
      </c>
      <c r="R954" s="11">
        <f t="array" ref="R954">INDEX(Reformat[Preschool FT],MATCH(1,(Reformat[Zone]=B954)*(Reformat[Provider Type]=E954)*(Reformat[Provider Rating]=I954),0))</f>
        <v>27.8</v>
      </c>
      <c r="S954" s="11">
        <f t="shared" si="14"/>
        <v>139</v>
      </c>
    </row>
    <row r="955" spans="1:19" x14ac:dyDescent="0.25">
      <c r="A955" t="s">
        <v>51</v>
      </c>
      <c r="B955" t="s">
        <v>77</v>
      </c>
      <c r="D955" t="s">
        <v>67</v>
      </c>
      <c r="E955" t="s">
        <v>115</v>
      </c>
      <c r="F955" t="s">
        <v>60</v>
      </c>
      <c r="G955" t="s">
        <v>127</v>
      </c>
      <c r="H955" t="s">
        <v>55</v>
      </c>
      <c r="I955" t="s">
        <v>130</v>
      </c>
      <c r="J955" t="s">
        <v>58</v>
      </c>
      <c r="K955" t="s">
        <v>57</v>
      </c>
      <c r="M955" s="11">
        <v>78.150000000000006</v>
      </c>
      <c r="N955" s="11">
        <v>7.6691953744924692</v>
      </c>
      <c r="P955" s="11">
        <v>78.150000000000006</v>
      </c>
      <c r="Q955" s="11">
        <v>7.6691953744924692</v>
      </c>
      <c r="R955" s="11">
        <f t="array" ref="R955">INDEX(Reformat[Preschool PT],MATCH(1,(Reformat[Zone]=B955)*(Reformat[Provider Type]=E955)*(Reformat[Provider Rating]=I955),0))</f>
        <v>21</v>
      </c>
      <c r="S955" s="11">
        <f t="shared" si="14"/>
        <v>105</v>
      </c>
    </row>
    <row r="956" spans="1:19" x14ac:dyDescent="0.25">
      <c r="A956" t="s">
        <v>51</v>
      </c>
      <c r="B956" t="s">
        <v>77</v>
      </c>
      <c r="D956" t="s">
        <v>67</v>
      </c>
      <c r="E956" t="s">
        <v>115</v>
      </c>
      <c r="F956" t="s">
        <v>61</v>
      </c>
      <c r="G956" t="s">
        <v>128</v>
      </c>
      <c r="H956" t="s">
        <v>55</v>
      </c>
      <c r="I956" t="s">
        <v>130</v>
      </c>
      <c r="J956" t="s">
        <v>56</v>
      </c>
      <c r="K956" t="s">
        <v>57</v>
      </c>
      <c r="M956" s="11">
        <v>89</v>
      </c>
      <c r="N956" s="11">
        <v>8.7339525058199587</v>
      </c>
      <c r="P956" s="11">
        <v>89</v>
      </c>
      <c r="Q956" s="11">
        <v>8.7339525058199587</v>
      </c>
      <c r="R956" s="11">
        <f t="array" ref="R956">INDEX(Reformat[School-age FT],MATCH(1,(Reformat[Zone]=B956)*(Reformat[Provider Type]=E956)*(Reformat[Provider Rating]=I956),0))</f>
        <v>23.6</v>
      </c>
      <c r="S956" s="11">
        <f t="shared" si="14"/>
        <v>118</v>
      </c>
    </row>
    <row r="957" spans="1:19" x14ac:dyDescent="0.25">
      <c r="A957" t="s">
        <v>51</v>
      </c>
      <c r="B957" t="s">
        <v>77</v>
      </c>
      <c r="D957" t="s">
        <v>67</v>
      </c>
      <c r="E957" t="s">
        <v>115</v>
      </c>
      <c r="F957" t="s">
        <v>61</v>
      </c>
      <c r="G957" t="s">
        <v>129</v>
      </c>
      <c r="H957" t="s">
        <v>55</v>
      </c>
      <c r="I957" t="s">
        <v>130</v>
      </c>
      <c r="J957" t="s">
        <v>58</v>
      </c>
      <c r="K957" t="s">
        <v>57</v>
      </c>
      <c r="M957" s="11">
        <v>64.349999999999994</v>
      </c>
      <c r="N957" s="11">
        <v>6.3149420646012837</v>
      </c>
      <c r="P957" s="11">
        <v>64.349999999999994</v>
      </c>
      <c r="Q957" s="11">
        <v>6.3149420646012837</v>
      </c>
      <c r="R957" s="11">
        <f t="array" ref="R957">INDEX(Reformat[School-age PT],MATCH(1,(Reformat[Zone]=B957)*(Reformat[Provider Type]=E957)*(Reformat[Provider Rating]=I957),0))</f>
        <v>18.399999999999999</v>
      </c>
      <c r="S957" s="11">
        <f t="shared" si="14"/>
        <v>92</v>
      </c>
    </row>
    <row r="958" spans="1:19" x14ac:dyDescent="0.25">
      <c r="A958" t="s">
        <v>51</v>
      </c>
      <c r="B958" t="s">
        <v>77</v>
      </c>
      <c r="D958" t="s">
        <v>67</v>
      </c>
      <c r="E958" t="s">
        <v>115</v>
      </c>
      <c r="F958" t="s">
        <v>54</v>
      </c>
      <c r="G958" t="s">
        <v>122</v>
      </c>
      <c r="H958" t="s">
        <v>62</v>
      </c>
      <c r="I958" t="s">
        <v>131</v>
      </c>
      <c r="J958" t="s">
        <v>56</v>
      </c>
      <c r="K958" t="s">
        <v>57</v>
      </c>
      <c r="M958" s="11">
        <v>147.75</v>
      </c>
      <c r="N958" s="11">
        <v>14.499342502639314</v>
      </c>
      <c r="P958" s="11">
        <v>147.75</v>
      </c>
      <c r="Q958" s="11">
        <v>14.499342502639314</v>
      </c>
      <c r="R958" s="11">
        <f t="array" ref="R958">INDEX(Reformat[Infant FT],MATCH(1,(Reformat[Zone]=B958)*(Reformat[Provider Type]=E958)*(Reformat[Provider Rating]=I958),0))</f>
        <v>37.17</v>
      </c>
      <c r="S958" s="11">
        <f t="shared" si="14"/>
        <v>185.85000000000002</v>
      </c>
    </row>
    <row r="959" spans="1:19" x14ac:dyDescent="0.25">
      <c r="A959" t="s">
        <v>51</v>
      </c>
      <c r="B959" t="s">
        <v>77</v>
      </c>
      <c r="D959" t="s">
        <v>67</v>
      </c>
      <c r="E959" t="s">
        <v>115</v>
      </c>
      <c r="F959" t="s">
        <v>54</v>
      </c>
      <c r="G959" t="s">
        <v>123</v>
      </c>
      <c r="H959" t="s">
        <v>62</v>
      </c>
      <c r="I959" t="s">
        <v>131</v>
      </c>
      <c r="J959" t="s">
        <v>58</v>
      </c>
      <c r="K959" t="s">
        <v>57</v>
      </c>
      <c r="M959" s="11">
        <v>126.19999999999999</v>
      </c>
      <c r="N959" s="11">
        <v>12.384548384657064</v>
      </c>
      <c r="P959" s="11">
        <v>126.19999999999999</v>
      </c>
      <c r="Q959" s="11">
        <v>12.384548384657064</v>
      </c>
      <c r="R959" s="11">
        <f t="array" ref="R959">INDEX(Reformat[Infant PT],MATCH(1,(Reformat[Zone]=B959)*(Reformat[Provider Type]=E959)*(Reformat[Provider Rating]=I959),0))</f>
        <v>31.71</v>
      </c>
      <c r="S959" s="11">
        <f t="shared" si="14"/>
        <v>158.55000000000001</v>
      </c>
    </row>
    <row r="960" spans="1:19" x14ac:dyDescent="0.25">
      <c r="A960" t="s">
        <v>51</v>
      </c>
      <c r="B960" t="s">
        <v>77</v>
      </c>
      <c r="D960" t="s">
        <v>67</v>
      </c>
      <c r="E960" t="s">
        <v>115</v>
      </c>
      <c r="F960" t="s">
        <v>59</v>
      </c>
      <c r="G960" t="s">
        <v>124</v>
      </c>
      <c r="H960" t="s">
        <v>62</v>
      </c>
      <c r="I960" t="s">
        <v>131</v>
      </c>
      <c r="J960" t="s">
        <v>56</v>
      </c>
      <c r="K960" t="s">
        <v>57</v>
      </c>
      <c r="M960" s="11">
        <v>139.65</v>
      </c>
      <c r="N960" s="11">
        <v>13.704454690311879</v>
      </c>
      <c r="P960" s="11">
        <v>139.65</v>
      </c>
      <c r="Q960" s="11">
        <v>13.704454690311879</v>
      </c>
      <c r="R960" s="11">
        <f t="array" ref="R960">INDEX(Reformat[Toddler FT],MATCH(1,(Reformat[Zone]=B960)*(Reformat[Provider Type]=E960)*(Reformat[Provider Rating]=I960),0))</f>
        <v>33.39</v>
      </c>
      <c r="S960" s="11">
        <f t="shared" si="14"/>
        <v>166.95</v>
      </c>
    </row>
    <row r="961" spans="1:19" x14ac:dyDescent="0.25">
      <c r="A961" t="s">
        <v>51</v>
      </c>
      <c r="B961" t="s">
        <v>77</v>
      </c>
      <c r="D961" t="s">
        <v>67</v>
      </c>
      <c r="E961" t="s">
        <v>115</v>
      </c>
      <c r="F961" t="s">
        <v>59</v>
      </c>
      <c r="G961" t="s">
        <v>125</v>
      </c>
      <c r="H961" t="s">
        <v>62</v>
      </c>
      <c r="I961" t="s">
        <v>131</v>
      </c>
      <c r="J961" t="s">
        <v>58</v>
      </c>
      <c r="K961" t="s">
        <v>57</v>
      </c>
      <c r="M961" s="11">
        <v>116.4</v>
      </c>
      <c r="N961" s="11">
        <v>11.422832266038688</v>
      </c>
      <c r="P961" s="11">
        <v>116.4</v>
      </c>
      <c r="Q961" s="11">
        <v>11.422832266038688</v>
      </c>
      <c r="R961" s="11">
        <f t="array" ref="R961">INDEX(Reformat[Toddler PT],MATCH(1,(Reformat[Zone]=B961)*(Reformat[Provider Type]=E961)*(Reformat[Provider Rating]=I961),0))</f>
        <v>27.93</v>
      </c>
      <c r="S961" s="11">
        <f t="shared" si="14"/>
        <v>139.65</v>
      </c>
    </row>
    <row r="962" spans="1:19" x14ac:dyDescent="0.25">
      <c r="A962" t="s">
        <v>51</v>
      </c>
      <c r="B962" t="s">
        <v>77</v>
      </c>
      <c r="D962" t="s">
        <v>67</v>
      </c>
      <c r="E962" t="s">
        <v>115</v>
      </c>
      <c r="F962" t="s">
        <v>60</v>
      </c>
      <c r="G962" t="s">
        <v>126</v>
      </c>
      <c r="H962" t="s">
        <v>62</v>
      </c>
      <c r="I962" t="s">
        <v>131</v>
      </c>
      <c r="J962" t="s">
        <v>56</v>
      </c>
      <c r="K962" t="s">
        <v>57</v>
      </c>
      <c r="M962" s="11">
        <v>128.15</v>
      </c>
      <c r="N962" s="11">
        <v>12.575910265402559</v>
      </c>
      <c r="P962" s="11">
        <v>128.15</v>
      </c>
      <c r="Q962" s="11">
        <v>12.575910265402559</v>
      </c>
      <c r="R962" s="11">
        <f t="array" ref="R962">INDEX(Reformat[Preschool FT],MATCH(1,(Reformat[Zone]=B962)*(Reformat[Provider Type]=E962)*(Reformat[Provider Rating]=I962),0))</f>
        <v>29.19</v>
      </c>
      <c r="S962" s="11">
        <f t="shared" si="14"/>
        <v>145.95000000000002</v>
      </c>
    </row>
    <row r="963" spans="1:19" x14ac:dyDescent="0.25">
      <c r="A963" t="s">
        <v>51</v>
      </c>
      <c r="B963" t="s">
        <v>77</v>
      </c>
      <c r="D963" t="s">
        <v>67</v>
      </c>
      <c r="E963" t="s">
        <v>115</v>
      </c>
      <c r="F963" t="s">
        <v>60</v>
      </c>
      <c r="G963" t="s">
        <v>127</v>
      </c>
      <c r="H963" t="s">
        <v>62</v>
      </c>
      <c r="I963" t="s">
        <v>131</v>
      </c>
      <c r="J963" t="s">
        <v>58</v>
      </c>
      <c r="K963" t="s">
        <v>57</v>
      </c>
      <c r="M963" s="11">
        <v>99.949999999999989</v>
      </c>
      <c r="N963" s="11">
        <v>9.8085230669292667</v>
      </c>
      <c r="P963" s="11">
        <v>99.949999999999989</v>
      </c>
      <c r="Q963" s="11">
        <v>9.8085230669292667</v>
      </c>
      <c r="R963" s="11">
        <f t="array" ref="R963">INDEX(Reformat[Preschool PT],MATCH(1,(Reformat[Zone]=B963)*(Reformat[Provider Type]=E963)*(Reformat[Provider Rating]=I963),0))</f>
        <v>22.05</v>
      </c>
      <c r="S963" s="11">
        <f t="shared" ref="S963:S1026" si="15">R963*5</f>
        <v>110.25</v>
      </c>
    </row>
    <row r="964" spans="1:19" x14ac:dyDescent="0.25">
      <c r="A964" t="s">
        <v>51</v>
      </c>
      <c r="B964" t="s">
        <v>77</v>
      </c>
      <c r="D964" t="s">
        <v>67</v>
      </c>
      <c r="E964" t="s">
        <v>115</v>
      </c>
      <c r="F964" t="s">
        <v>61</v>
      </c>
      <c r="G964" t="s">
        <v>128</v>
      </c>
      <c r="H964" t="s">
        <v>62</v>
      </c>
      <c r="I964" t="s">
        <v>131</v>
      </c>
      <c r="J964" t="s">
        <v>56</v>
      </c>
      <c r="K964" t="s">
        <v>57</v>
      </c>
      <c r="M964" s="11">
        <v>110.85000000000001</v>
      </c>
      <c r="N964" s="11">
        <v>10.878186913147669</v>
      </c>
      <c r="P964" s="11">
        <v>110.85000000000001</v>
      </c>
      <c r="Q964" s="11">
        <v>10.878186913147669</v>
      </c>
      <c r="R964" s="11">
        <f t="array" ref="R964">INDEX(Reformat[School-age FT],MATCH(1,(Reformat[Zone]=B964)*(Reformat[Provider Type]=E964)*(Reformat[Provider Rating]=I964),0))</f>
        <v>24.78</v>
      </c>
      <c r="S964" s="11">
        <f t="shared" si="15"/>
        <v>123.9</v>
      </c>
    </row>
    <row r="965" spans="1:19" x14ac:dyDescent="0.25">
      <c r="A965" t="s">
        <v>51</v>
      </c>
      <c r="B965" t="s">
        <v>77</v>
      </c>
      <c r="D965" t="s">
        <v>67</v>
      </c>
      <c r="E965" t="s">
        <v>115</v>
      </c>
      <c r="F965" t="s">
        <v>61</v>
      </c>
      <c r="G965" t="s">
        <v>129</v>
      </c>
      <c r="H965" t="s">
        <v>62</v>
      </c>
      <c r="I965" t="s">
        <v>131</v>
      </c>
      <c r="J965" t="s">
        <v>58</v>
      </c>
      <c r="K965" t="s">
        <v>57</v>
      </c>
      <c r="M965" s="11">
        <v>85.75</v>
      </c>
      <c r="N965" s="11">
        <v>8.415016037910803</v>
      </c>
      <c r="P965" s="11">
        <v>85.75</v>
      </c>
      <c r="Q965" s="11">
        <v>8.415016037910803</v>
      </c>
      <c r="R965" s="11">
        <f t="array" ref="R965">INDEX(Reformat[School-age PT],MATCH(1,(Reformat[Zone]=B965)*(Reformat[Provider Type]=E965)*(Reformat[Provider Rating]=I965),0))</f>
        <v>19.440000000000001</v>
      </c>
      <c r="S965" s="11">
        <f t="shared" si="15"/>
        <v>97.2</v>
      </c>
    </row>
    <row r="966" spans="1:19" x14ac:dyDescent="0.25">
      <c r="A966" t="s">
        <v>51</v>
      </c>
      <c r="B966" t="s">
        <v>77</v>
      </c>
      <c r="D966" t="s">
        <v>67</v>
      </c>
      <c r="E966" t="s">
        <v>115</v>
      </c>
      <c r="F966" t="s">
        <v>54</v>
      </c>
      <c r="G966" t="s">
        <v>122</v>
      </c>
      <c r="H966" t="s">
        <v>63</v>
      </c>
      <c r="I966" t="s">
        <v>132</v>
      </c>
      <c r="J966" t="s">
        <v>56</v>
      </c>
      <c r="K966" t="s">
        <v>57</v>
      </c>
      <c r="M966" s="11">
        <v>164.20000000000002</v>
      </c>
      <c r="N966" s="11">
        <v>16.113651701748733</v>
      </c>
      <c r="P966" s="11">
        <v>164.20000000000002</v>
      </c>
      <c r="Q966" s="11">
        <v>16.113651701748733</v>
      </c>
      <c r="R966" s="11">
        <f t="array" ref="R966">INDEX(Reformat[Infant FT],MATCH(1,(Reformat[Zone]=B966)*(Reformat[Provider Type]=E966)*(Reformat[Provider Rating]=I966),0))</f>
        <v>39.6</v>
      </c>
      <c r="S966" s="11">
        <f t="shared" si="15"/>
        <v>198</v>
      </c>
    </row>
    <row r="967" spans="1:19" x14ac:dyDescent="0.25">
      <c r="A967" t="s">
        <v>51</v>
      </c>
      <c r="B967" t="s">
        <v>77</v>
      </c>
      <c r="D967" t="s">
        <v>67</v>
      </c>
      <c r="E967" t="s">
        <v>115</v>
      </c>
      <c r="F967" t="s">
        <v>54</v>
      </c>
      <c r="G967" t="s">
        <v>123</v>
      </c>
      <c r="H967" t="s">
        <v>63</v>
      </c>
      <c r="I967" t="s">
        <v>132</v>
      </c>
      <c r="J967" t="s">
        <v>58</v>
      </c>
      <c r="K967" t="s">
        <v>57</v>
      </c>
      <c r="M967" s="11">
        <v>140.25</v>
      </c>
      <c r="N967" s="11">
        <v>13.7633352690028</v>
      </c>
      <c r="P967" s="11">
        <v>140.25</v>
      </c>
      <c r="Q967" s="11">
        <v>13.7633352690028</v>
      </c>
      <c r="R967" s="11">
        <f t="array" ref="R967">INDEX(Reformat[Infant PT],MATCH(1,(Reformat[Zone]=B967)*(Reformat[Provider Type]=E967)*(Reformat[Provider Rating]=I967),0))</f>
        <v>34.56</v>
      </c>
      <c r="S967" s="11">
        <f t="shared" si="15"/>
        <v>172.8</v>
      </c>
    </row>
    <row r="968" spans="1:19" x14ac:dyDescent="0.25">
      <c r="A968" t="s">
        <v>51</v>
      </c>
      <c r="B968" t="s">
        <v>77</v>
      </c>
      <c r="D968" t="s">
        <v>67</v>
      </c>
      <c r="E968" t="s">
        <v>115</v>
      </c>
      <c r="F968" t="s">
        <v>59</v>
      </c>
      <c r="G968" t="s">
        <v>124</v>
      </c>
      <c r="H968" t="s">
        <v>63</v>
      </c>
      <c r="I968" t="s">
        <v>132</v>
      </c>
      <c r="J968" t="s">
        <v>56</v>
      </c>
      <c r="K968" t="s">
        <v>57</v>
      </c>
      <c r="M968" s="11">
        <v>155.15</v>
      </c>
      <c r="N968" s="11">
        <v>15.225536306494007</v>
      </c>
      <c r="P968" s="11">
        <v>155.15</v>
      </c>
      <c r="Q968" s="11">
        <v>15.225536306494007</v>
      </c>
      <c r="R968" s="11">
        <f t="array" ref="R968">INDEX(Reformat[Toddler FT],MATCH(1,(Reformat[Zone]=B968)*(Reformat[Provider Type]=E968)*(Reformat[Provider Rating]=I968),0))</f>
        <v>35.46</v>
      </c>
      <c r="S968" s="11">
        <f t="shared" si="15"/>
        <v>177.3</v>
      </c>
    </row>
    <row r="969" spans="1:19" x14ac:dyDescent="0.25">
      <c r="A969" t="s">
        <v>51</v>
      </c>
      <c r="B969" t="s">
        <v>77</v>
      </c>
      <c r="D969" t="s">
        <v>67</v>
      </c>
      <c r="E969" t="s">
        <v>115</v>
      </c>
      <c r="F969" t="s">
        <v>59</v>
      </c>
      <c r="G969" t="s">
        <v>125</v>
      </c>
      <c r="H969" t="s">
        <v>63</v>
      </c>
      <c r="I969" t="s">
        <v>132</v>
      </c>
      <c r="J969" t="s">
        <v>58</v>
      </c>
      <c r="K969" t="s">
        <v>57</v>
      </c>
      <c r="M969" s="11">
        <v>129.35</v>
      </c>
      <c r="N969" s="11">
        <v>12.6936714227844</v>
      </c>
      <c r="P969" s="11">
        <v>129.35</v>
      </c>
      <c r="Q969" s="11">
        <v>12.6936714227844</v>
      </c>
      <c r="R969" s="11">
        <f t="array" ref="R969">INDEX(Reformat[Toddler PT],MATCH(1,(Reformat[Zone]=B969)*(Reformat[Provider Type]=E969)*(Reformat[Provider Rating]=I969),0))</f>
        <v>30.06</v>
      </c>
      <c r="S969" s="11">
        <f t="shared" si="15"/>
        <v>150.29999999999998</v>
      </c>
    </row>
    <row r="970" spans="1:19" x14ac:dyDescent="0.25">
      <c r="A970" t="s">
        <v>51</v>
      </c>
      <c r="B970" t="s">
        <v>77</v>
      </c>
      <c r="D970" t="s">
        <v>67</v>
      </c>
      <c r="E970" t="s">
        <v>115</v>
      </c>
      <c r="F970" t="s">
        <v>60</v>
      </c>
      <c r="G970" t="s">
        <v>126</v>
      </c>
      <c r="H970" t="s">
        <v>63</v>
      </c>
      <c r="I970" t="s">
        <v>132</v>
      </c>
      <c r="J970" t="s">
        <v>56</v>
      </c>
      <c r="K970" t="s">
        <v>57</v>
      </c>
      <c r="M970" s="11">
        <v>142.4</v>
      </c>
      <c r="N970" s="11">
        <v>13.974324009311934</v>
      </c>
      <c r="P970" s="11">
        <v>142.4</v>
      </c>
      <c r="Q970" s="11">
        <v>13.974324009311934</v>
      </c>
      <c r="R970" s="11">
        <f t="array" ref="R970">INDEX(Reformat[Preschool FT],MATCH(1,(Reformat[Zone]=B970)*(Reformat[Provider Type]=E970)*(Reformat[Provider Rating]=I970),0))</f>
        <v>30.96</v>
      </c>
      <c r="S970" s="11">
        <f t="shared" si="15"/>
        <v>154.80000000000001</v>
      </c>
    </row>
    <row r="971" spans="1:19" x14ac:dyDescent="0.25">
      <c r="A971" t="s">
        <v>51</v>
      </c>
      <c r="B971" t="s">
        <v>77</v>
      </c>
      <c r="D971" t="s">
        <v>67</v>
      </c>
      <c r="E971" t="s">
        <v>115</v>
      </c>
      <c r="F971" t="s">
        <v>60</v>
      </c>
      <c r="G971" t="s">
        <v>127</v>
      </c>
      <c r="H971" t="s">
        <v>63</v>
      </c>
      <c r="I971" t="s">
        <v>132</v>
      </c>
      <c r="J971" t="s">
        <v>58</v>
      </c>
      <c r="K971" t="s">
        <v>57</v>
      </c>
      <c r="M971" s="11">
        <v>111.05000000000001</v>
      </c>
      <c r="N971" s="11">
        <v>10.897813772711309</v>
      </c>
      <c r="P971" s="11">
        <v>111.05000000000001</v>
      </c>
      <c r="Q971" s="11">
        <v>10.897813772711309</v>
      </c>
      <c r="R971" s="11">
        <f t="array" ref="R971">INDEX(Reformat[Preschool PT],MATCH(1,(Reformat[Zone]=B971)*(Reformat[Provider Type]=E971)*(Reformat[Provider Rating]=I971),0))</f>
        <v>24.3</v>
      </c>
      <c r="S971" s="11">
        <f t="shared" si="15"/>
        <v>121.5</v>
      </c>
    </row>
    <row r="972" spans="1:19" x14ac:dyDescent="0.25">
      <c r="A972" t="s">
        <v>51</v>
      </c>
      <c r="B972" t="s">
        <v>77</v>
      </c>
      <c r="D972" t="s">
        <v>67</v>
      </c>
      <c r="E972" t="s">
        <v>115</v>
      </c>
      <c r="F972" t="s">
        <v>61</v>
      </c>
      <c r="G972" t="s">
        <v>128</v>
      </c>
      <c r="H972" t="s">
        <v>63</v>
      </c>
      <c r="I972" t="s">
        <v>132</v>
      </c>
      <c r="J972" t="s">
        <v>56</v>
      </c>
      <c r="K972" t="s">
        <v>57</v>
      </c>
      <c r="M972" s="11">
        <v>123.2</v>
      </c>
      <c r="N972" s="11">
        <v>12.09014549120246</v>
      </c>
      <c r="P972" s="11">
        <v>123.2</v>
      </c>
      <c r="Q972" s="11">
        <v>12.09014549120246</v>
      </c>
      <c r="R972" s="11">
        <f t="array" ref="R972">INDEX(Reformat[School-age FT],MATCH(1,(Reformat[Zone]=B972)*(Reformat[Provider Type]=E972)*(Reformat[Provider Rating]=I972),0))</f>
        <v>26.82</v>
      </c>
      <c r="S972" s="11">
        <f t="shared" si="15"/>
        <v>134.1</v>
      </c>
    </row>
    <row r="973" spans="1:19" x14ac:dyDescent="0.25">
      <c r="A973" t="s">
        <v>51</v>
      </c>
      <c r="B973" t="s">
        <v>77</v>
      </c>
      <c r="D973" t="s">
        <v>67</v>
      </c>
      <c r="E973" t="s">
        <v>115</v>
      </c>
      <c r="F973" t="s">
        <v>61</v>
      </c>
      <c r="G973" t="s">
        <v>129</v>
      </c>
      <c r="H973" t="s">
        <v>63</v>
      </c>
      <c r="I973" t="s">
        <v>132</v>
      </c>
      <c r="J973" t="s">
        <v>58</v>
      </c>
      <c r="K973" t="s">
        <v>57</v>
      </c>
      <c r="M973" s="11">
        <v>95.3</v>
      </c>
      <c r="N973" s="11">
        <v>9.3521985820746298</v>
      </c>
      <c r="P973" s="11">
        <v>95.3</v>
      </c>
      <c r="Q973" s="11">
        <v>9.3521985820746298</v>
      </c>
      <c r="R973" s="11">
        <f t="array" ref="R973">INDEX(Reformat[School-age PT],MATCH(1,(Reformat[Zone]=B973)*(Reformat[Provider Type]=E973)*(Reformat[Provider Rating]=I973),0))</f>
        <v>21.6</v>
      </c>
      <c r="S973" s="11">
        <f t="shared" si="15"/>
        <v>108</v>
      </c>
    </row>
    <row r="974" spans="1:19" x14ac:dyDescent="0.25">
      <c r="A974" t="s">
        <v>51</v>
      </c>
      <c r="B974" t="s">
        <v>77</v>
      </c>
      <c r="D974" t="s">
        <v>67</v>
      </c>
      <c r="E974" t="s">
        <v>115</v>
      </c>
      <c r="F974" t="s">
        <v>54</v>
      </c>
      <c r="G974" t="s">
        <v>122</v>
      </c>
      <c r="H974" t="s">
        <v>64</v>
      </c>
      <c r="I974" t="s">
        <v>133</v>
      </c>
      <c r="J974" t="s">
        <v>56</v>
      </c>
      <c r="K974" t="s">
        <v>57</v>
      </c>
      <c r="M974" s="11">
        <v>182.39999999999998</v>
      </c>
      <c r="N974" s="11">
        <v>17.899695922040003</v>
      </c>
      <c r="P974" s="11">
        <v>182.39999999999998</v>
      </c>
      <c r="Q974" s="11">
        <v>17.899695922040003</v>
      </c>
      <c r="R974" s="11">
        <f t="array" ref="R974">INDEX(Reformat[Infant FT],MATCH(1,(Reformat[Zone]=B974)*(Reformat[Provider Type]=E974)*(Reformat[Provider Rating]=I974),0))</f>
        <v>44</v>
      </c>
      <c r="S974" s="11">
        <f t="shared" si="15"/>
        <v>220</v>
      </c>
    </row>
    <row r="975" spans="1:19" x14ac:dyDescent="0.25">
      <c r="A975" t="s">
        <v>51</v>
      </c>
      <c r="B975" t="s">
        <v>77</v>
      </c>
      <c r="D975" t="s">
        <v>67</v>
      </c>
      <c r="E975" t="s">
        <v>115</v>
      </c>
      <c r="F975" t="s">
        <v>54</v>
      </c>
      <c r="G975" t="s">
        <v>123</v>
      </c>
      <c r="H975" t="s">
        <v>64</v>
      </c>
      <c r="I975" t="s">
        <v>133</v>
      </c>
      <c r="J975" t="s">
        <v>58</v>
      </c>
      <c r="K975" t="s">
        <v>57</v>
      </c>
      <c r="M975" s="11">
        <v>155.80000000000001</v>
      </c>
      <c r="N975" s="11">
        <v>15.289323600075839</v>
      </c>
      <c r="P975" s="11">
        <v>155.80000000000001</v>
      </c>
      <c r="Q975" s="11">
        <v>15.289323600075839</v>
      </c>
      <c r="R975" s="11">
        <f t="array" ref="R975">INDEX(Reformat[Infant PT],MATCH(1,(Reformat[Zone]=B975)*(Reformat[Provider Type]=E975)*(Reformat[Provider Rating]=I975),0))</f>
        <v>38.4</v>
      </c>
      <c r="S975" s="11">
        <f t="shared" si="15"/>
        <v>192</v>
      </c>
    </row>
    <row r="976" spans="1:19" x14ac:dyDescent="0.25">
      <c r="A976" t="s">
        <v>51</v>
      </c>
      <c r="B976" t="s">
        <v>77</v>
      </c>
      <c r="D976" t="s">
        <v>67</v>
      </c>
      <c r="E976" t="s">
        <v>115</v>
      </c>
      <c r="F976" t="s">
        <v>59</v>
      </c>
      <c r="G976" t="s">
        <v>124</v>
      </c>
      <c r="H976" t="s">
        <v>64</v>
      </c>
      <c r="I976" t="s">
        <v>133</v>
      </c>
      <c r="J976" t="s">
        <v>56</v>
      </c>
      <c r="K976" t="s">
        <v>57</v>
      </c>
      <c r="M976" s="11">
        <v>172.35</v>
      </c>
      <c r="N976" s="11">
        <v>16.913446228967075</v>
      </c>
      <c r="P976" s="11">
        <v>172.35</v>
      </c>
      <c r="Q976" s="11">
        <v>16.913446228967075</v>
      </c>
      <c r="R976" s="11">
        <f t="array" ref="R976">INDEX(Reformat[Toddler FT],MATCH(1,(Reformat[Zone]=B976)*(Reformat[Provider Type]=E976)*(Reformat[Provider Rating]=I976),0))</f>
        <v>39.4</v>
      </c>
      <c r="S976" s="11">
        <f t="shared" si="15"/>
        <v>197</v>
      </c>
    </row>
    <row r="977" spans="1:19" x14ac:dyDescent="0.25">
      <c r="A977" t="s">
        <v>51</v>
      </c>
      <c r="B977" t="s">
        <v>77</v>
      </c>
      <c r="D977" t="s">
        <v>67</v>
      </c>
      <c r="E977" t="s">
        <v>115</v>
      </c>
      <c r="F977" t="s">
        <v>59</v>
      </c>
      <c r="G977" t="s">
        <v>125</v>
      </c>
      <c r="H977" t="s">
        <v>64</v>
      </c>
      <c r="I977" t="s">
        <v>133</v>
      </c>
      <c r="J977" t="s">
        <v>58</v>
      </c>
      <c r="K977" t="s">
        <v>57</v>
      </c>
      <c r="M977" s="11">
        <v>143.69999999999999</v>
      </c>
      <c r="N977" s="11">
        <v>14.101898596475595</v>
      </c>
      <c r="P977" s="11">
        <v>143.69999999999999</v>
      </c>
      <c r="Q977" s="11">
        <v>14.101898596475595</v>
      </c>
      <c r="R977" s="11">
        <f t="array" ref="R977">INDEX(Reformat[Toddler PT],MATCH(1,(Reformat[Zone]=B977)*(Reformat[Provider Type]=E977)*(Reformat[Provider Rating]=I977),0))</f>
        <v>33.4</v>
      </c>
      <c r="S977" s="11">
        <f t="shared" si="15"/>
        <v>167</v>
      </c>
    </row>
    <row r="978" spans="1:19" x14ac:dyDescent="0.25">
      <c r="A978" t="s">
        <v>51</v>
      </c>
      <c r="B978" t="s">
        <v>77</v>
      </c>
      <c r="D978" t="s">
        <v>67</v>
      </c>
      <c r="E978" t="s">
        <v>115</v>
      </c>
      <c r="F978" t="s">
        <v>60</v>
      </c>
      <c r="G978" t="s">
        <v>126</v>
      </c>
      <c r="H978" t="s">
        <v>64</v>
      </c>
      <c r="I978" t="s">
        <v>133</v>
      </c>
      <c r="J978" t="s">
        <v>56</v>
      </c>
      <c r="K978" t="s">
        <v>57</v>
      </c>
      <c r="M978" s="11">
        <v>158.19999999999999</v>
      </c>
      <c r="N978" s="11">
        <v>15.524845914839521</v>
      </c>
      <c r="P978" s="11">
        <v>158.19999999999999</v>
      </c>
      <c r="Q978" s="11">
        <v>15.524845914839521</v>
      </c>
      <c r="R978" s="11">
        <f t="array" ref="R978">INDEX(Reformat[Preschool FT],MATCH(1,(Reformat[Zone]=B978)*(Reformat[Provider Type]=E978)*(Reformat[Provider Rating]=I978),0))</f>
        <v>34.4</v>
      </c>
      <c r="S978" s="11">
        <f t="shared" si="15"/>
        <v>172</v>
      </c>
    </row>
    <row r="979" spans="1:19" x14ac:dyDescent="0.25">
      <c r="A979" t="s">
        <v>51</v>
      </c>
      <c r="B979" t="s">
        <v>77</v>
      </c>
      <c r="D979" t="s">
        <v>67</v>
      </c>
      <c r="E979" t="s">
        <v>115</v>
      </c>
      <c r="F979" t="s">
        <v>60</v>
      </c>
      <c r="G979" t="s">
        <v>127</v>
      </c>
      <c r="H979" t="s">
        <v>64</v>
      </c>
      <c r="I979" t="s">
        <v>133</v>
      </c>
      <c r="J979" t="s">
        <v>58</v>
      </c>
      <c r="K979" t="s">
        <v>57</v>
      </c>
      <c r="M979" s="11">
        <v>123.35000000000001</v>
      </c>
      <c r="N979" s="11">
        <v>12.104865635875191</v>
      </c>
      <c r="P979" s="11">
        <v>123.35000000000001</v>
      </c>
      <c r="Q979" s="11">
        <v>12.104865635875191</v>
      </c>
      <c r="R979" s="11">
        <f t="array" ref="R979">INDEX(Reformat[Preschool PT],MATCH(1,(Reformat[Zone]=B979)*(Reformat[Provider Type]=E979)*(Reformat[Provider Rating]=I979),0))</f>
        <v>27</v>
      </c>
      <c r="S979" s="11">
        <f t="shared" si="15"/>
        <v>135</v>
      </c>
    </row>
    <row r="980" spans="1:19" x14ac:dyDescent="0.25">
      <c r="A980" t="s">
        <v>51</v>
      </c>
      <c r="B980" t="s">
        <v>77</v>
      </c>
      <c r="D980" t="s">
        <v>67</v>
      </c>
      <c r="E980" t="s">
        <v>115</v>
      </c>
      <c r="F980" t="s">
        <v>61</v>
      </c>
      <c r="G980" t="s">
        <v>128</v>
      </c>
      <c r="H980" t="s">
        <v>64</v>
      </c>
      <c r="I980" t="s">
        <v>133</v>
      </c>
      <c r="J980" t="s">
        <v>56</v>
      </c>
      <c r="K980" t="s">
        <v>57</v>
      </c>
      <c r="M980" s="11">
        <v>136.85</v>
      </c>
      <c r="N980" s="11">
        <v>13.429678656420913</v>
      </c>
      <c r="P980" s="11">
        <v>136.85</v>
      </c>
      <c r="Q980" s="11">
        <v>13.429678656420913</v>
      </c>
      <c r="R980" s="11">
        <f t="array" ref="R980">INDEX(Reformat[School-age FT],MATCH(1,(Reformat[Zone]=B980)*(Reformat[Provider Type]=E980)*(Reformat[Provider Rating]=I980),0))</f>
        <v>29.8</v>
      </c>
      <c r="S980" s="11">
        <f t="shared" si="15"/>
        <v>149</v>
      </c>
    </row>
    <row r="981" spans="1:19" x14ac:dyDescent="0.25">
      <c r="A981" t="s">
        <v>51</v>
      </c>
      <c r="B981" t="s">
        <v>77</v>
      </c>
      <c r="D981" t="s">
        <v>67</v>
      </c>
      <c r="E981" t="s">
        <v>115</v>
      </c>
      <c r="F981" t="s">
        <v>61</v>
      </c>
      <c r="G981" t="s">
        <v>129</v>
      </c>
      <c r="H981" t="s">
        <v>64</v>
      </c>
      <c r="I981" t="s">
        <v>133</v>
      </c>
      <c r="J981" t="s">
        <v>58</v>
      </c>
      <c r="K981" t="s">
        <v>57</v>
      </c>
      <c r="M981" s="11">
        <v>105.85000000000001</v>
      </c>
      <c r="N981" s="11">
        <v>10.387515424056659</v>
      </c>
      <c r="P981" s="11">
        <v>105.85000000000001</v>
      </c>
      <c r="Q981" s="11">
        <v>10.387515424056659</v>
      </c>
      <c r="R981" s="11">
        <f t="array" ref="R981">INDEX(Reformat[School-age PT],MATCH(1,(Reformat[Zone]=B981)*(Reformat[Provider Type]=E981)*(Reformat[Provider Rating]=I981),0))</f>
        <v>24</v>
      </c>
      <c r="S981" s="11">
        <f t="shared" si="15"/>
        <v>120</v>
      </c>
    </row>
    <row r="982" spans="1:19" x14ac:dyDescent="0.25">
      <c r="A982" t="s">
        <v>51</v>
      </c>
      <c r="B982" t="s">
        <v>77</v>
      </c>
      <c r="D982" t="s">
        <v>67</v>
      </c>
      <c r="E982" t="s">
        <v>115</v>
      </c>
      <c r="F982" t="s">
        <v>60</v>
      </c>
      <c r="G982" t="s">
        <v>126</v>
      </c>
      <c r="H982" t="s">
        <v>65</v>
      </c>
      <c r="I982" t="s">
        <v>134</v>
      </c>
      <c r="J982" t="s">
        <v>56</v>
      </c>
      <c r="K982" t="s">
        <v>57</v>
      </c>
      <c r="M982" s="11">
        <v>111.7</v>
      </c>
      <c r="N982" s="11">
        <v>10.96160106629314</v>
      </c>
      <c r="P982" s="11">
        <v>111.7</v>
      </c>
      <c r="Q982" s="11">
        <v>10.96160106629314</v>
      </c>
      <c r="R982" s="11">
        <f t="array" ref="R982">INDEX(Reformat[Preschool FT],MATCH(1,(Reformat[Zone]=B982)*(Reformat[Provider Type]=E982)*(Reformat[Provider Rating]=I982),0))</f>
        <v>29.19</v>
      </c>
      <c r="S982" s="11">
        <f t="shared" si="15"/>
        <v>145.95000000000002</v>
      </c>
    </row>
    <row r="983" spans="1:19" x14ac:dyDescent="0.25">
      <c r="A983" t="s">
        <v>51</v>
      </c>
      <c r="B983" t="s">
        <v>77</v>
      </c>
      <c r="D983" t="s">
        <v>67</v>
      </c>
      <c r="E983" t="s">
        <v>115</v>
      </c>
      <c r="F983" t="s">
        <v>60</v>
      </c>
      <c r="G983" t="s">
        <v>127</v>
      </c>
      <c r="H983" t="s">
        <v>65</v>
      </c>
      <c r="I983" t="s">
        <v>134</v>
      </c>
      <c r="J983" t="s">
        <v>58</v>
      </c>
      <c r="K983" t="s">
        <v>57</v>
      </c>
      <c r="M983" s="11">
        <v>82.100000000000009</v>
      </c>
      <c r="N983" s="11">
        <v>8.0568258508743664</v>
      </c>
      <c r="P983" s="11">
        <v>82.100000000000009</v>
      </c>
      <c r="Q983" s="11">
        <v>8.0568258508743664</v>
      </c>
      <c r="R983" s="11">
        <f t="array" ref="R983">INDEX(Reformat[Preschool PT],MATCH(1,(Reformat[Zone]=B983)*(Reformat[Provider Type]=E983)*(Reformat[Provider Rating]=I983),0))</f>
        <v>22.05</v>
      </c>
      <c r="S983" s="11">
        <f t="shared" si="15"/>
        <v>110.25</v>
      </c>
    </row>
    <row r="984" spans="1:19" x14ac:dyDescent="0.25">
      <c r="A984" t="s">
        <v>51</v>
      </c>
      <c r="B984" t="s">
        <v>77</v>
      </c>
      <c r="D984" t="s">
        <v>68</v>
      </c>
      <c r="E984" t="s">
        <v>68</v>
      </c>
      <c r="F984" t="s">
        <v>54</v>
      </c>
      <c r="G984" t="s">
        <v>122</v>
      </c>
      <c r="H984" t="s">
        <v>69</v>
      </c>
      <c r="I984" t="s">
        <v>69</v>
      </c>
      <c r="J984" t="s">
        <v>56</v>
      </c>
      <c r="K984" t="s">
        <v>57</v>
      </c>
      <c r="M984" s="11">
        <v>75</v>
      </c>
      <c r="N984" s="11">
        <v>7.3600723363651337</v>
      </c>
      <c r="P984" s="11">
        <v>75</v>
      </c>
      <c r="Q984" s="11">
        <v>7.3600723363651337</v>
      </c>
      <c r="R984" s="11">
        <f t="array" ref="R984">INDEX(Reformat[Infant FT],MATCH(1,(Reformat[Zone]=B984)*(Reformat[Provider Type]=E984)*(Reformat[Provider Rating]=I984),0))</f>
        <v>15</v>
      </c>
      <c r="S984" s="11">
        <f t="shared" si="15"/>
        <v>75</v>
      </c>
    </row>
    <row r="985" spans="1:19" x14ac:dyDescent="0.25">
      <c r="A985" t="s">
        <v>51</v>
      </c>
      <c r="B985" t="s">
        <v>77</v>
      </c>
      <c r="D985" t="s">
        <v>68</v>
      </c>
      <c r="E985" t="s">
        <v>68</v>
      </c>
      <c r="F985" t="s">
        <v>54</v>
      </c>
      <c r="G985" t="s">
        <v>123</v>
      </c>
      <c r="H985" t="s">
        <v>69</v>
      </c>
      <c r="I985" t="s">
        <v>69</v>
      </c>
      <c r="J985" t="s">
        <v>58</v>
      </c>
      <c r="K985" t="s">
        <v>57</v>
      </c>
      <c r="M985" s="11">
        <v>57.5</v>
      </c>
      <c r="N985" s="11">
        <v>5.6427221245466024</v>
      </c>
      <c r="P985" s="11">
        <v>57.5</v>
      </c>
      <c r="Q985" s="11">
        <v>5.6427221245466024</v>
      </c>
      <c r="R985" s="11">
        <f t="array" ref="R985">INDEX(Reformat[Infant PT],MATCH(1,(Reformat[Zone]=B985)*(Reformat[Provider Type]=E985)*(Reformat[Provider Rating]=I985),0))</f>
        <v>11.5</v>
      </c>
      <c r="S985" s="11">
        <f t="shared" si="15"/>
        <v>57.5</v>
      </c>
    </row>
    <row r="986" spans="1:19" x14ac:dyDescent="0.25">
      <c r="A986" t="s">
        <v>51</v>
      </c>
      <c r="B986" t="s">
        <v>77</v>
      </c>
      <c r="D986" t="s">
        <v>68</v>
      </c>
      <c r="E986" t="s">
        <v>68</v>
      </c>
      <c r="F986" t="s">
        <v>59</v>
      </c>
      <c r="G986" t="s">
        <v>124</v>
      </c>
      <c r="H986" t="s">
        <v>69</v>
      </c>
      <c r="I986" t="s">
        <v>69</v>
      </c>
      <c r="J986" t="s">
        <v>56</v>
      </c>
      <c r="K986" t="s">
        <v>57</v>
      </c>
      <c r="M986" s="11">
        <v>70</v>
      </c>
      <c r="N986" s="11">
        <v>6.8694008472741244</v>
      </c>
      <c r="P986" s="11">
        <v>70</v>
      </c>
      <c r="Q986" s="11">
        <v>6.8694008472741244</v>
      </c>
      <c r="R986" s="11">
        <f t="array" ref="R986">INDEX(Reformat[Toddler FT],MATCH(1,(Reformat[Zone]=B986)*(Reformat[Provider Type]=E986)*(Reformat[Provider Rating]=I986),0))</f>
        <v>14</v>
      </c>
      <c r="S986" s="11">
        <f t="shared" si="15"/>
        <v>70</v>
      </c>
    </row>
    <row r="987" spans="1:19" x14ac:dyDescent="0.25">
      <c r="A987" t="s">
        <v>51</v>
      </c>
      <c r="B987" t="s">
        <v>77</v>
      </c>
      <c r="D987" t="s">
        <v>68</v>
      </c>
      <c r="E987" t="s">
        <v>68</v>
      </c>
      <c r="F987" t="s">
        <v>59</v>
      </c>
      <c r="G987" t="s">
        <v>125</v>
      </c>
      <c r="H987" t="s">
        <v>69</v>
      </c>
      <c r="I987" t="s">
        <v>69</v>
      </c>
      <c r="J987" t="s">
        <v>58</v>
      </c>
      <c r="K987" t="s">
        <v>57</v>
      </c>
      <c r="M987" s="11">
        <v>55</v>
      </c>
      <c r="N987" s="11">
        <v>5.3973863800010982</v>
      </c>
      <c r="P987" s="11">
        <v>55</v>
      </c>
      <c r="Q987" s="11">
        <v>5.3973863800010982</v>
      </c>
      <c r="R987" s="11">
        <f t="array" ref="R987">INDEX(Reformat[Toddler PT],MATCH(1,(Reformat[Zone]=B987)*(Reformat[Provider Type]=E987)*(Reformat[Provider Rating]=I987),0))</f>
        <v>11</v>
      </c>
      <c r="S987" s="11">
        <f t="shared" si="15"/>
        <v>55</v>
      </c>
    </row>
    <row r="988" spans="1:19" x14ac:dyDescent="0.25">
      <c r="A988" t="s">
        <v>51</v>
      </c>
      <c r="B988" t="s">
        <v>77</v>
      </c>
      <c r="D988" t="s">
        <v>68</v>
      </c>
      <c r="E988" t="s">
        <v>68</v>
      </c>
      <c r="F988" t="s">
        <v>60</v>
      </c>
      <c r="G988" t="s">
        <v>126</v>
      </c>
      <c r="H988" t="s">
        <v>69</v>
      </c>
      <c r="I988" t="s">
        <v>69</v>
      </c>
      <c r="J988" t="s">
        <v>56</v>
      </c>
      <c r="K988" t="s">
        <v>57</v>
      </c>
      <c r="M988" s="11">
        <v>60</v>
      </c>
      <c r="N988" s="11">
        <v>5.8880578690921066</v>
      </c>
      <c r="P988" s="11">
        <v>60</v>
      </c>
      <c r="Q988" s="11">
        <v>5.8880578690921066</v>
      </c>
      <c r="R988" s="11">
        <f t="array" ref="R988">INDEX(Reformat[Preschool FT],MATCH(1,(Reformat[Zone]=B988)*(Reformat[Provider Type]=E988)*(Reformat[Provider Rating]=I988),0))</f>
        <v>12</v>
      </c>
      <c r="S988" s="11">
        <f t="shared" si="15"/>
        <v>60</v>
      </c>
    </row>
    <row r="989" spans="1:19" x14ac:dyDescent="0.25">
      <c r="A989" t="s">
        <v>51</v>
      </c>
      <c r="B989" t="s">
        <v>77</v>
      </c>
      <c r="D989" t="s">
        <v>68</v>
      </c>
      <c r="E989" t="s">
        <v>68</v>
      </c>
      <c r="F989" t="s">
        <v>60</v>
      </c>
      <c r="G989" t="s">
        <v>127</v>
      </c>
      <c r="H989" t="s">
        <v>69</v>
      </c>
      <c r="I989" t="s">
        <v>69</v>
      </c>
      <c r="J989" t="s">
        <v>58</v>
      </c>
      <c r="K989" t="s">
        <v>57</v>
      </c>
      <c r="M989" s="11">
        <v>42.5</v>
      </c>
      <c r="N989" s="11">
        <v>4.1707076572735753</v>
      </c>
      <c r="P989" s="11">
        <v>42.5</v>
      </c>
      <c r="Q989" s="11">
        <v>4.1707076572735753</v>
      </c>
      <c r="R989" s="11">
        <f t="array" ref="R989">INDEX(Reformat[Preschool PT],MATCH(1,(Reformat[Zone]=B989)*(Reformat[Provider Type]=E989)*(Reformat[Provider Rating]=I989),0))</f>
        <v>8.5</v>
      </c>
      <c r="S989" s="11">
        <f t="shared" si="15"/>
        <v>42.5</v>
      </c>
    </row>
    <row r="990" spans="1:19" x14ac:dyDescent="0.25">
      <c r="A990" t="s">
        <v>51</v>
      </c>
      <c r="B990" t="s">
        <v>77</v>
      </c>
      <c r="D990" t="s">
        <v>68</v>
      </c>
      <c r="E990" t="s">
        <v>68</v>
      </c>
      <c r="F990" t="s">
        <v>61</v>
      </c>
      <c r="G990" t="s">
        <v>128</v>
      </c>
      <c r="H990" t="s">
        <v>69</v>
      </c>
      <c r="I990" t="s">
        <v>69</v>
      </c>
      <c r="J990" t="s">
        <v>56</v>
      </c>
      <c r="K990" t="s">
        <v>57</v>
      </c>
      <c r="M990" s="11">
        <v>60</v>
      </c>
      <c r="N990" s="11">
        <v>5.8880578690921066</v>
      </c>
      <c r="P990" s="11">
        <v>60</v>
      </c>
      <c r="Q990" s="11">
        <v>5.8880578690921066</v>
      </c>
      <c r="R990" s="11">
        <f t="array" ref="R990">INDEX(Reformat[School-age FT],MATCH(1,(Reformat[Zone]=B990)*(Reformat[Provider Type]=E990)*(Reformat[Provider Rating]=I990),0))</f>
        <v>12</v>
      </c>
      <c r="S990" s="11">
        <f t="shared" si="15"/>
        <v>60</v>
      </c>
    </row>
    <row r="991" spans="1:19" x14ac:dyDescent="0.25">
      <c r="A991" t="s">
        <v>51</v>
      </c>
      <c r="B991" t="s">
        <v>77</v>
      </c>
      <c r="D991" t="s">
        <v>68</v>
      </c>
      <c r="E991" t="s">
        <v>68</v>
      </c>
      <c r="F991" t="s">
        <v>61</v>
      </c>
      <c r="G991" t="s">
        <v>129</v>
      </c>
      <c r="H991" t="s">
        <v>69</v>
      </c>
      <c r="I991" t="s">
        <v>69</v>
      </c>
      <c r="J991" t="s">
        <v>58</v>
      </c>
      <c r="K991" t="s">
        <v>57</v>
      </c>
      <c r="M991" s="11">
        <v>39.799999999999997</v>
      </c>
      <c r="N991" s="11">
        <v>3.9057450531644307</v>
      </c>
      <c r="P991" s="11">
        <v>39.799999999999997</v>
      </c>
      <c r="Q991" s="11">
        <v>3.9057450531644307</v>
      </c>
      <c r="R991" s="11">
        <f t="array" ref="R991">INDEX(Reformat[School-age PT],MATCH(1,(Reformat[Zone]=B991)*(Reformat[Provider Type]=E991)*(Reformat[Provider Rating]=I991),0))</f>
        <v>7.96</v>
      </c>
      <c r="S991" s="11">
        <f t="shared" si="15"/>
        <v>39.799999999999997</v>
      </c>
    </row>
    <row r="992" spans="1:19" x14ac:dyDescent="0.25">
      <c r="A992" t="s">
        <v>51</v>
      </c>
      <c r="B992" t="s">
        <v>78</v>
      </c>
      <c r="D992" t="s">
        <v>53</v>
      </c>
      <c r="E992" t="s">
        <v>113</v>
      </c>
      <c r="F992" t="s">
        <v>54</v>
      </c>
      <c r="G992" t="s">
        <v>122</v>
      </c>
      <c r="H992" t="s">
        <v>55</v>
      </c>
      <c r="I992" t="s">
        <v>130</v>
      </c>
      <c r="J992" t="s">
        <v>56</v>
      </c>
      <c r="K992" t="s">
        <v>57</v>
      </c>
      <c r="M992" s="11">
        <v>107.8</v>
      </c>
      <c r="N992" s="11">
        <v>1.2429817390910953</v>
      </c>
      <c r="P992" s="11">
        <v>107.8</v>
      </c>
      <c r="Q992" s="11">
        <v>1.2429817390910953</v>
      </c>
      <c r="R992" s="11">
        <f t="array" ref="R992">INDEX(Reformat[Infant FT],MATCH(1,(Reformat[Zone]=B992)*(Reformat[Provider Type]=E992)*(Reformat[Provider Rating]=I992),0))</f>
        <v>31</v>
      </c>
      <c r="S992" s="11">
        <f t="shared" si="15"/>
        <v>155</v>
      </c>
    </row>
    <row r="993" spans="1:19" x14ac:dyDescent="0.25">
      <c r="A993" t="s">
        <v>51</v>
      </c>
      <c r="B993" t="s">
        <v>78</v>
      </c>
      <c r="D993" t="s">
        <v>53</v>
      </c>
      <c r="E993" t="s">
        <v>113</v>
      </c>
      <c r="F993" t="s">
        <v>54</v>
      </c>
      <c r="G993" t="s">
        <v>123</v>
      </c>
      <c r="H993" t="s">
        <v>55</v>
      </c>
      <c r="I993" t="s">
        <v>130</v>
      </c>
      <c r="J993" t="s">
        <v>58</v>
      </c>
      <c r="K993" t="s">
        <v>57</v>
      </c>
      <c r="M993" s="11">
        <v>102.6</v>
      </c>
      <c r="N993" s="11">
        <v>1.1830234362777956</v>
      </c>
      <c r="P993" s="11">
        <v>102.6</v>
      </c>
      <c r="Q993" s="11">
        <v>1.1830234362777956</v>
      </c>
      <c r="R993" s="11">
        <f t="array" ref="R993">INDEX(Reformat[Infant PT],MATCH(1,(Reformat[Zone]=B993)*(Reformat[Provider Type]=E993)*(Reformat[Provider Rating]=I993),0))</f>
        <v>27.4</v>
      </c>
      <c r="S993" s="11">
        <f t="shared" si="15"/>
        <v>137</v>
      </c>
    </row>
    <row r="994" spans="1:19" x14ac:dyDescent="0.25">
      <c r="A994" t="s">
        <v>51</v>
      </c>
      <c r="B994" t="s">
        <v>78</v>
      </c>
      <c r="D994" t="s">
        <v>53</v>
      </c>
      <c r="E994" t="s">
        <v>113</v>
      </c>
      <c r="F994" t="s">
        <v>59</v>
      </c>
      <c r="G994" t="s">
        <v>124</v>
      </c>
      <c r="H994" t="s">
        <v>55</v>
      </c>
      <c r="I994" t="s">
        <v>130</v>
      </c>
      <c r="J994" t="s">
        <v>56</v>
      </c>
      <c r="K994" t="s">
        <v>57</v>
      </c>
      <c r="M994" s="11">
        <v>97.85</v>
      </c>
      <c r="N994" s="11">
        <v>1.1282538327464162</v>
      </c>
      <c r="P994" s="11">
        <v>97.85</v>
      </c>
      <c r="Q994" s="11">
        <v>1.1282538327464162</v>
      </c>
      <c r="R994" s="11">
        <f t="array" ref="R994">INDEX(Reformat[Toddler FT],MATCH(1,(Reformat[Zone]=B994)*(Reformat[Provider Type]=E994)*(Reformat[Provider Rating]=I994),0))</f>
        <v>27.6</v>
      </c>
      <c r="S994" s="11">
        <f t="shared" si="15"/>
        <v>138</v>
      </c>
    </row>
    <row r="995" spans="1:19" x14ac:dyDescent="0.25">
      <c r="A995" t="s">
        <v>51</v>
      </c>
      <c r="B995" t="s">
        <v>78</v>
      </c>
      <c r="D995" t="s">
        <v>53</v>
      </c>
      <c r="E995" t="s">
        <v>113</v>
      </c>
      <c r="F995" t="s">
        <v>59</v>
      </c>
      <c r="G995" t="s">
        <v>125</v>
      </c>
      <c r="H995" t="s">
        <v>55</v>
      </c>
      <c r="I995" t="s">
        <v>130</v>
      </c>
      <c r="J995" t="s">
        <v>58</v>
      </c>
      <c r="K995" t="s">
        <v>57</v>
      </c>
      <c r="M995" s="11">
        <v>92.15</v>
      </c>
      <c r="N995" s="11">
        <v>1.062530308508761</v>
      </c>
      <c r="P995" s="11">
        <v>92.15</v>
      </c>
      <c r="Q995" s="11">
        <v>1.062530308508761</v>
      </c>
      <c r="R995" s="11">
        <f t="array" ref="R995">INDEX(Reformat[Toddler PT],MATCH(1,(Reformat[Zone]=B995)*(Reformat[Provider Type]=E995)*(Reformat[Provider Rating]=I995),0))</f>
        <v>24.2</v>
      </c>
      <c r="S995" s="11">
        <f t="shared" si="15"/>
        <v>121</v>
      </c>
    </row>
    <row r="996" spans="1:19" x14ac:dyDescent="0.25">
      <c r="A996" t="s">
        <v>51</v>
      </c>
      <c r="B996" t="s">
        <v>78</v>
      </c>
      <c r="D996" t="s">
        <v>53</v>
      </c>
      <c r="E996" t="s">
        <v>113</v>
      </c>
      <c r="F996" t="s">
        <v>60</v>
      </c>
      <c r="G996" t="s">
        <v>126</v>
      </c>
      <c r="H996" t="s">
        <v>55</v>
      </c>
      <c r="I996" t="s">
        <v>130</v>
      </c>
      <c r="J996" t="s">
        <v>56</v>
      </c>
      <c r="K996" t="s">
        <v>57</v>
      </c>
      <c r="M996" s="11">
        <v>89.600000000000009</v>
      </c>
      <c r="N996" s="11">
        <v>1.0331276792445467</v>
      </c>
      <c r="P996" s="11">
        <v>89.600000000000009</v>
      </c>
      <c r="Q996" s="11">
        <v>1.0331276792445467</v>
      </c>
      <c r="R996" s="11">
        <f t="array" ref="R996">INDEX(Reformat[Preschool FT],MATCH(1,(Reformat[Zone]=B996)*(Reformat[Provider Type]=E996)*(Reformat[Provider Rating]=I996),0))</f>
        <v>24.8</v>
      </c>
      <c r="S996" s="11">
        <f t="shared" si="15"/>
        <v>124</v>
      </c>
    </row>
    <row r="997" spans="1:19" x14ac:dyDescent="0.25">
      <c r="A997" t="s">
        <v>51</v>
      </c>
      <c r="B997" t="s">
        <v>78</v>
      </c>
      <c r="D997" t="s">
        <v>53</v>
      </c>
      <c r="E997" t="s">
        <v>113</v>
      </c>
      <c r="F997" t="s">
        <v>60</v>
      </c>
      <c r="G997" t="s">
        <v>127</v>
      </c>
      <c r="H997" t="s">
        <v>55</v>
      </c>
      <c r="I997" t="s">
        <v>130</v>
      </c>
      <c r="J997" t="s">
        <v>58</v>
      </c>
      <c r="K997" t="s">
        <v>57</v>
      </c>
      <c r="M997" s="11">
        <v>83.3</v>
      </c>
      <c r="N997" s="11">
        <v>0.96048588929766454</v>
      </c>
      <c r="P997" s="11">
        <v>83.3</v>
      </c>
      <c r="Q997" s="11">
        <v>0.96048588929766454</v>
      </c>
      <c r="R997" s="11">
        <f t="array" ref="R997">INDEX(Reformat[Preschool PT],MATCH(1,(Reformat[Zone]=B997)*(Reformat[Provider Type]=E997)*(Reformat[Provider Rating]=I997),0))</f>
        <v>18.8</v>
      </c>
      <c r="S997" s="11">
        <f t="shared" si="15"/>
        <v>94</v>
      </c>
    </row>
    <row r="998" spans="1:19" x14ac:dyDescent="0.25">
      <c r="A998" t="s">
        <v>51</v>
      </c>
      <c r="B998" t="s">
        <v>78</v>
      </c>
      <c r="D998" t="s">
        <v>53</v>
      </c>
      <c r="E998" t="s">
        <v>113</v>
      </c>
      <c r="F998" t="s">
        <v>61</v>
      </c>
      <c r="G998" t="s">
        <v>128</v>
      </c>
      <c r="H998" t="s">
        <v>55</v>
      </c>
      <c r="I998" t="s">
        <v>130</v>
      </c>
      <c r="J998" t="s">
        <v>56</v>
      </c>
      <c r="K998" t="s">
        <v>57</v>
      </c>
      <c r="M998" s="11">
        <v>85</v>
      </c>
      <c r="N998" s="11">
        <v>0.98008764214047406</v>
      </c>
      <c r="P998" s="11">
        <v>85</v>
      </c>
      <c r="Q998" s="11">
        <v>0.98008764214047406</v>
      </c>
      <c r="R998" s="11">
        <f t="array" ref="R998">INDEX(Reformat[School-age FT],MATCH(1,(Reformat[Zone]=B998)*(Reformat[Provider Type]=E998)*(Reformat[Provider Rating]=I998),0))</f>
        <v>23.2</v>
      </c>
      <c r="S998" s="11">
        <f t="shared" si="15"/>
        <v>116</v>
      </c>
    </row>
    <row r="999" spans="1:19" x14ac:dyDescent="0.25">
      <c r="A999" t="s">
        <v>51</v>
      </c>
      <c r="B999" t="s">
        <v>78</v>
      </c>
      <c r="D999" t="s">
        <v>53</v>
      </c>
      <c r="E999" t="s">
        <v>113</v>
      </c>
      <c r="F999" t="s">
        <v>61</v>
      </c>
      <c r="G999" t="s">
        <v>129</v>
      </c>
      <c r="H999" t="s">
        <v>55</v>
      </c>
      <c r="I999" t="s">
        <v>130</v>
      </c>
      <c r="J999" t="s">
        <v>58</v>
      </c>
      <c r="K999" t="s">
        <v>57</v>
      </c>
      <c r="M999" s="11">
        <v>72.400000000000006</v>
      </c>
      <c r="N999" s="11">
        <v>0.83480406224670967</v>
      </c>
      <c r="P999" s="11">
        <v>72.400000000000006</v>
      </c>
      <c r="Q999" s="11">
        <v>0.83480406224670967</v>
      </c>
      <c r="R999" s="11">
        <f t="array" ref="R999">INDEX(Reformat[School-age PT],MATCH(1,(Reformat[Zone]=B999)*(Reformat[Provider Type]=E999)*(Reformat[Provider Rating]=I999),0))</f>
        <v>17</v>
      </c>
      <c r="S999" s="11">
        <f t="shared" si="15"/>
        <v>85</v>
      </c>
    </row>
    <row r="1000" spans="1:19" x14ac:dyDescent="0.25">
      <c r="A1000" t="s">
        <v>51</v>
      </c>
      <c r="B1000" t="s">
        <v>78</v>
      </c>
      <c r="D1000" t="s">
        <v>53</v>
      </c>
      <c r="E1000" t="s">
        <v>113</v>
      </c>
      <c r="F1000" t="s">
        <v>54</v>
      </c>
      <c r="G1000" t="s">
        <v>122</v>
      </c>
      <c r="H1000" t="s">
        <v>62</v>
      </c>
      <c r="I1000" t="s">
        <v>131</v>
      </c>
      <c r="J1000" t="s">
        <v>56</v>
      </c>
      <c r="K1000" t="s">
        <v>57</v>
      </c>
      <c r="M1000" s="11">
        <v>119.2</v>
      </c>
      <c r="N1000" s="11">
        <v>1.3744287875664059</v>
      </c>
      <c r="P1000" s="11">
        <v>119.2</v>
      </c>
      <c r="Q1000" s="11">
        <v>1.3744287875664059</v>
      </c>
      <c r="R1000" s="11">
        <f t="array" ref="R1000">INDEX(Reformat[Infant FT],MATCH(1,(Reformat[Zone]=B1000)*(Reformat[Provider Type]=E1000)*(Reformat[Provider Rating]=I1000),0))</f>
        <v>32.549999999999997</v>
      </c>
      <c r="S1000" s="11">
        <f t="shared" si="15"/>
        <v>162.75</v>
      </c>
    </row>
    <row r="1001" spans="1:19" x14ac:dyDescent="0.25">
      <c r="A1001" t="s">
        <v>51</v>
      </c>
      <c r="B1001" t="s">
        <v>78</v>
      </c>
      <c r="D1001" t="s">
        <v>53</v>
      </c>
      <c r="E1001" t="s">
        <v>113</v>
      </c>
      <c r="F1001" t="s">
        <v>54</v>
      </c>
      <c r="G1001" t="s">
        <v>123</v>
      </c>
      <c r="H1001" t="s">
        <v>62</v>
      </c>
      <c r="I1001" t="s">
        <v>131</v>
      </c>
      <c r="J1001" t="s">
        <v>58</v>
      </c>
      <c r="K1001" t="s">
        <v>57</v>
      </c>
      <c r="M1001" s="11">
        <v>107.75</v>
      </c>
      <c r="N1001" s="11">
        <v>1.2424052169486597</v>
      </c>
      <c r="P1001" s="11">
        <v>107.75</v>
      </c>
      <c r="Q1001" s="11">
        <v>1.2424052169486597</v>
      </c>
      <c r="R1001" s="11">
        <f t="array" ref="R1001">INDEX(Reformat[Infant PT],MATCH(1,(Reformat[Zone]=B1001)*(Reformat[Provider Type]=E1001)*(Reformat[Provider Rating]=I1001),0))</f>
        <v>28.77</v>
      </c>
      <c r="S1001" s="11">
        <f t="shared" si="15"/>
        <v>143.85</v>
      </c>
    </row>
    <row r="1002" spans="1:19" x14ac:dyDescent="0.25">
      <c r="A1002" t="s">
        <v>51</v>
      </c>
      <c r="B1002" t="s">
        <v>78</v>
      </c>
      <c r="D1002" t="s">
        <v>53</v>
      </c>
      <c r="E1002" t="s">
        <v>113</v>
      </c>
      <c r="F1002" t="s">
        <v>59</v>
      </c>
      <c r="G1002" t="s">
        <v>124</v>
      </c>
      <c r="H1002" t="s">
        <v>62</v>
      </c>
      <c r="I1002" t="s">
        <v>131</v>
      </c>
      <c r="J1002" t="s">
        <v>56</v>
      </c>
      <c r="K1002" t="s">
        <v>57</v>
      </c>
      <c r="M1002" s="11">
        <v>109.7</v>
      </c>
      <c r="N1002" s="11">
        <v>1.2648895805036471</v>
      </c>
      <c r="P1002" s="11">
        <v>109.7</v>
      </c>
      <c r="Q1002" s="11">
        <v>1.2648895805036471</v>
      </c>
      <c r="R1002" s="11">
        <f t="array" ref="R1002">INDEX(Reformat[Toddler FT],MATCH(1,(Reformat[Zone]=B1002)*(Reformat[Provider Type]=E1002)*(Reformat[Provider Rating]=I1002),0))</f>
        <v>28.98</v>
      </c>
      <c r="S1002" s="11">
        <f t="shared" si="15"/>
        <v>144.9</v>
      </c>
    </row>
    <row r="1003" spans="1:19" x14ac:dyDescent="0.25">
      <c r="A1003" t="s">
        <v>51</v>
      </c>
      <c r="B1003" t="s">
        <v>78</v>
      </c>
      <c r="D1003" t="s">
        <v>53</v>
      </c>
      <c r="E1003" t="s">
        <v>113</v>
      </c>
      <c r="F1003" t="s">
        <v>59</v>
      </c>
      <c r="G1003" t="s">
        <v>125</v>
      </c>
      <c r="H1003" t="s">
        <v>62</v>
      </c>
      <c r="I1003" t="s">
        <v>131</v>
      </c>
      <c r="J1003" t="s">
        <v>58</v>
      </c>
      <c r="K1003" t="s">
        <v>57</v>
      </c>
      <c r="M1003" s="11">
        <v>96.8</v>
      </c>
      <c r="N1003" s="11">
        <v>1.1161468677552693</v>
      </c>
      <c r="P1003" s="11">
        <v>96.8</v>
      </c>
      <c r="Q1003" s="11">
        <v>1.1161468677552693</v>
      </c>
      <c r="R1003" s="11">
        <f t="array" ref="R1003">INDEX(Reformat[Toddler PT],MATCH(1,(Reformat[Zone]=B1003)*(Reformat[Provider Type]=E1003)*(Reformat[Provider Rating]=I1003),0))</f>
        <v>25.41</v>
      </c>
      <c r="S1003" s="11">
        <f t="shared" si="15"/>
        <v>127.05</v>
      </c>
    </row>
    <row r="1004" spans="1:19" x14ac:dyDescent="0.25">
      <c r="A1004" t="s">
        <v>51</v>
      </c>
      <c r="B1004" t="s">
        <v>78</v>
      </c>
      <c r="D1004" t="s">
        <v>53</v>
      </c>
      <c r="E1004" t="s">
        <v>113</v>
      </c>
      <c r="F1004" t="s">
        <v>60</v>
      </c>
      <c r="G1004" t="s">
        <v>126</v>
      </c>
      <c r="H1004" t="s">
        <v>62</v>
      </c>
      <c r="I1004" t="s">
        <v>131</v>
      </c>
      <c r="J1004" t="s">
        <v>56</v>
      </c>
      <c r="K1004" t="s">
        <v>57</v>
      </c>
      <c r="M1004" s="11">
        <v>101.85000000000001</v>
      </c>
      <c r="N1004" s="11">
        <v>1.1743756041412621</v>
      </c>
      <c r="P1004" s="11">
        <v>101.85000000000001</v>
      </c>
      <c r="Q1004" s="11">
        <v>1.1743756041412621</v>
      </c>
      <c r="R1004" s="11">
        <f t="array" ref="R1004">INDEX(Reformat[Preschool FT],MATCH(1,(Reformat[Zone]=B1004)*(Reformat[Provider Type]=E1004)*(Reformat[Provider Rating]=I1004),0))</f>
        <v>26.04</v>
      </c>
      <c r="S1004" s="11">
        <f t="shared" si="15"/>
        <v>130.19999999999999</v>
      </c>
    </row>
    <row r="1005" spans="1:19" x14ac:dyDescent="0.25">
      <c r="A1005" t="s">
        <v>51</v>
      </c>
      <c r="B1005" t="s">
        <v>78</v>
      </c>
      <c r="D1005" t="s">
        <v>53</v>
      </c>
      <c r="E1005" t="s">
        <v>113</v>
      </c>
      <c r="F1005" t="s">
        <v>60</v>
      </c>
      <c r="G1005" t="s">
        <v>127</v>
      </c>
      <c r="H1005" t="s">
        <v>62</v>
      </c>
      <c r="I1005" t="s">
        <v>131</v>
      </c>
      <c r="J1005" t="s">
        <v>58</v>
      </c>
      <c r="K1005" t="s">
        <v>57</v>
      </c>
      <c r="M1005" s="11">
        <v>87.5</v>
      </c>
      <c r="N1005" s="11">
        <v>1.0089137492622526</v>
      </c>
      <c r="P1005" s="11">
        <v>87.5</v>
      </c>
      <c r="Q1005" s="11">
        <v>1.0089137492622526</v>
      </c>
      <c r="R1005" s="11">
        <f t="array" ref="R1005">INDEX(Reformat[Preschool PT],MATCH(1,(Reformat[Zone]=B1005)*(Reformat[Provider Type]=E1005)*(Reformat[Provider Rating]=I1005),0))</f>
        <v>19.739999999999998</v>
      </c>
      <c r="S1005" s="11">
        <f t="shared" si="15"/>
        <v>98.699999999999989</v>
      </c>
    </row>
    <row r="1006" spans="1:19" x14ac:dyDescent="0.25">
      <c r="A1006" t="s">
        <v>51</v>
      </c>
      <c r="B1006" t="s">
        <v>78</v>
      </c>
      <c r="D1006" t="s">
        <v>53</v>
      </c>
      <c r="E1006" t="s">
        <v>113</v>
      </c>
      <c r="F1006" t="s">
        <v>61</v>
      </c>
      <c r="G1006" t="s">
        <v>128</v>
      </c>
      <c r="H1006" t="s">
        <v>62</v>
      </c>
      <c r="I1006" t="s">
        <v>131</v>
      </c>
      <c r="J1006" t="s">
        <v>56</v>
      </c>
      <c r="K1006" t="s">
        <v>57</v>
      </c>
      <c r="M1006" s="11">
        <v>96.25</v>
      </c>
      <c r="N1006" s="11">
        <v>1.1098051241884779</v>
      </c>
      <c r="P1006" s="11">
        <v>96.25</v>
      </c>
      <c r="Q1006" s="11">
        <v>1.1098051241884779</v>
      </c>
      <c r="R1006" s="11">
        <f t="array" ref="R1006">INDEX(Reformat[School-age FT],MATCH(1,(Reformat[Zone]=B1006)*(Reformat[Provider Type]=E1006)*(Reformat[Provider Rating]=I1006),0))</f>
        <v>24.36</v>
      </c>
      <c r="S1006" s="11">
        <f t="shared" si="15"/>
        <v>121.8</v>
      </c>
    </row>
    <row r="1007" spans="1:19" x14ac:dyDescent="0.25">
      <c r="A1007" t="s">
        <v>51</v>
      </c>
      <c r="B1007" t="s">
        <v>78</v>
      </c>
      <c r="D1007" t="s">
        <v>53</v>
      </c>
      <c r="E1007" t="s">
        <v>113</v>
      </c>
      <c r="F1007" t="s">
        <v>61</v>
      </c>
      <c r="G1007" t="s">
        <v>129</v>
      </c>
      <c r="H1007" t="s">
        <v>62</v>
      </c>
      <c r="I1007" t="s">
        <v>131</v>
      </c>
      <c r="J1007" t="s">
        <v>58</v>
      </c>
      <c r="K1007" t="s">
        <v>57</v>
      </c>
      <c r="M1007" s="11">
        <v>76.050000000000011</v>
      </c>
      <c r="N1007" s="11">
        <v>0.87689017864450658</v>
      </c>
      <c r="P1007" s="11">
        <v>76.050000000000011</v>
      </c>
      <c r="Q1007" s="11">
        <v>0.87689017864450658</v>
      </c>
      <c r="R1007" s="11">
        <f t="array" ref="R1007">INDEX(Reformat[School-age PT],MATCH(1,(Reformat[Zone]=B1007)*(Reformat[Provider Type]=E1007)*(Reformat[Provider Rating]=I1007),0))</f>
        <v>17.850000000000001</v>
      </c>
      <c r="S1007" s="11">
        <f t="shared" si="15"/>
        <v>89.25</v>
      </c>
    </row>
    <row r="1008" spans="1:19" x14ac:dyDescent="0.25">
      <c r="A1008" t="s">
        <v>51</v>
      </c>
      <c r="B1008" t="s">
        <v>78</v>
      </c>
      <c r="D1008" t="s">
        <v>53</v>
      </c>
      <c r="E1008" t="s">
        <v>113</v>
      </c>
      <c r="F1008" t="s">
        <v>54</v>
      </c>
      <c r="G1008" t="s">
        <v>122</v>
      </c>
      <c r="H1008" t="s">
        <v>63</v>
      </c>
      <c r="I1008" t="s">
        <v>132</v>
      </c>
      <c r="J1008" t="s">
        <v>56</v>
      </c>
      <c r="K1008" t="s">
        <v>57</v>
      </c>
      <c r="M1008" s="11">
        <v>132.4</v>
      </c>
      <c r="N1008" s="11">
        <v>1.5266306331693973</v>
      </c>
      <c r="P1008" s="11">
        <v>132.4</v>
      </c>
      <c r="Q1008" s="11">
        <v>1.5266306331693973</v>
      </c>
      <c r="R1008" s="11">
        <f t="array" ref="R1008">INDEX(Reformat[Infant FT],MATCH(1,(Reformat[Zone]=B1008)*(Reformat[Provider Type]=E1008)*(Reformat[Provider Rating]=I1008),0))</f>
        <v>33.479999999999997</v>
      </c>
      <c r="S1008" s="11">
        <f t="shared" si="15"/>
        <v>167.39999999999998</v>
      </c>
    </row>
    <row r="1009" spans="1:19" x14ac:dyDescent="0.25">
      <c r="A1009" t="s">
        <v>51</v>
      </c>
      <c r="B1009" t="s">
        <v>78</v>
      </c>
      <c r="D1009" t="s">
        <v>53</v>
      </c>
      <c r="E1009" t="s">
        <v>113</v>
      </c>
      <c r="F1009" t="s">
        <v>54</v>
      </c>
      <c r="G1009" t="s">
        <v>123</v>
      </c>
      <c r="H1009" t="s">
        <v>63</v>
      </c>
      <c r="I1009" t="s">
        <v>132</v>
      </c>
      <c r="J1009" t="s">
        <v>58</v>
      </c>
      <c r="K1009" t="s">
        <v>57</v>
      </c>
      <c r="M1009" s="11">
        <v>116.75</v>
      </c>
      <c r="N1009" s="11">
        <v>1.3461792025870629</v>
      </c>
      <c r="P1009" s="11">
        <v>116.75</v>
      </c>
      <c r="Q1009" s="11">
        <v>1.3461792025870629</v>
      </c>
      <c r="R1009" s="11">
        <f t="array" ref="R1009">INDEX(Reformat[Infant PT],MATCH(1,(Reformat[Zone]=B1009)*(Reformat[Provider Type]=E1009)*(Reformat[Provider Rating]=I1009),0))</f>
        <v>29.88</v>
      </c>
      <c r="S1009" s="11">
        <f t="shared" si="15"/>
        <v>149.4</v>
      </c>
    </row>
    <row r="1010" spans="1:19" x14ac:dyDescent="0.25">
      <c r="A1010" t="s">
        <v>51</v>
      </c>
      <c r="B1010" t="s">
        <v>78</v>
      </c>
      <c r="D1010" t="s">
        <v>53</v>
      </c>
      <c r="E1010" t="s">
        <v>113</v>
      </c>
      <c r="F1010" t="s">
        <v>59</v>
      </c>
      <c r="G1010" t="s">
        <v>124</v>
      </c>
      <c r="H1010" t="s">
        <v>63</v>
      </c>
      <c r="I1010" t="s">
        <v>132</v>
      </c>
      <c r="J1010" t="s">
        <v>56</v>
      </c>
      <c r="K1010" t="s">
        <v>57</v>
      </c>
      <c r="M1010" s="11">
        <v>121.89999999999999</v>
      </c>
      <c r="N1010" s="11">
        <v>1.4055609832579268</v>
      </c>
      <c r="P1010" s="11">
        <v>121.89999999999999</v>
      </c>
      <c r="Q1010" s="11">
        <v>1.4055609832579268</v>
      </c>
      <c r="R1010" s="11">
        <f t="array" ref="R1010">INDEX(Reformat[Toddler FT],MATCH(1,(Reformat[Zone]=B1010)*(Reformat[Provider Type]=E1010)*(Reformat[Provider Rating]=I1010),0))</f>
        <v>29.7</v>
      </c>
      <c r="S1010" s="11">
        <f t="shared" si="15"/>
        <v>148.5</v>
      </c>
    </row>
    <row r="1011" spans="1:19" x14ac:dyDescent="0.25">
      <c r="A1011" t="s">
        <v>51</v>
      </c>
      <c r="B1011" t="s">
        <v>78</v>
      </c>
      <c r="D1011" t="s">
        <v>53</v>
      </c>
      <c r="E1011" t="s">
        <v>113</v>
      </c>
      <c r="F1011" t="s">
        <v>59</v>
      </c>
      <c r="G1011" t="s">
        <v>125</v>
      </c>
      <c r="H1011" t="s">
        <v>63</v>
      </c>
      <c r="I1011" t="s">
        <v>132</v>
      </c>
      <c r="J1011" t="s">
        <v>58</v>
      </c>
      <c r="K1011" t="s">
        <v>57</v>
      </c>
      <c r="M1011" s="11">
        <v>107.05</v>
      </c>
      <c r="N1011" s="11">
        <v>1.2343339069545616</v>
      </c>
      <c r="P1011" s="11">
        <v>107.05</v>
      </c>
      <c r="Q1011" s="11">
        <v>1.2343339069545616</v>
      </c>
      <c r="R1011" s="11">
        <f t="array" ref="R1011">INDEX(Reformat[Toddler PT],MATCH(1,(Reformat[Zone]=B1011)*(Reformat[Provider Type]=E1011)*(Reformat[Provider Rating]=I1011),0))</f>
        <v>26.46</v>
      </c>
      <c r="S1011" s="11">
        <f t="shared" si="15"/>
        <v>132.30000000000001</v>
      </c>
    </row>
    <row r="1012" spans="1:19" x14ac:dyDescent="0.25">
      <c r="A1012" t="s">
        <v>51</v>
      </c>
      <c r="B1012" t="s">
        <v>78</v>
      </c>
      <c r="D1012" t="s">
        <v>53</v>
      </c>
      <c r="E1012" t="s">
        <v>113</v>
      </c>
      <c r="F1012" t="s">
        <v>60</v>
      </c>
      <c r="G1012" t="s">
        <v>126</v>
      </c>
      <c r="H1012" t="s">
        <v>63</v>
      </c>
      <c r="I1012" t="s">
        <v>132</v>
      </c>
      <c r="J1012" t="s">
        <v>56</v>
      </c>
      <c r="K1012" t="s">
        <v>57</v>
      </c>
      <c r="M1012" s="11">
        <v>113.14999999999999</v>
      </c>
      <c r="N1012" s="11">
        <v>1.3046696083317015</v>
      </c>
      <c r="P1012" s="11">
        <v>113.14999999999999</v>
      </c>
      <c r="Q1012" s="11">
        <v>1.3046696083317015</v>
      </c>
      <c r="R1012" s="11">
        <f t="array" ref="R1012">INDEX(Reformat[Preschool FT],MATCH(1,(Reformat[Zone]=B1012)*(Reformat[Provider Type]=E1012)*(Reformat[Provider Rating]=I1012),0))</f>
        <v>26.64</v>
      </c>
      <c r="S1012" s="11">
        <f t="shared" si="15"/>
        <v>133.19999999999999</v>
      </c>
    </row>
    <row r="1013" spans="1:19" x14ac:dyDescent="0.25">
      <c r="A1013" t="s">
        <v>51</v>
      </c>
      <c r="B1013" t="s">
        <v>78</v>
      </c>
      <c r="D1013" t="s">
        <v>53</v>
      </c>
      <c r="E1013" t="s">
        <v>113</v>
      </c>
      <c r="F1013" t="s">
        <v>60</v>
      </c>
      <c r="G1013" t="s">
        <v>127</v>
      </c>
      <c r="H1013" t="s">
        <v>63</v>
      </c>
      <c r="I1013" t="s">
        <v>132</v>
      </c>
      <c r="J1013" t="s">
        <v>58</v>
      </c>
      <c r="K1013" t="s">
        <v>57</v>
      </c>
      <c r="M1013" s="11">
        <v>89.2</v>
      </c>
      <c r="N1013" s="11">
        <v>1.0285155021050623</v>
      </c>
      <c r="P1013" s="11">
        <v>89.2</v>
      </c>
      <c r="Q1013" s="11">
        <v>1.0285155021050623</v>
      </c>
      <c r="R1013" s="11">
        <f t="array" ref="R1013">INDEX(Reformat[Preschool PT],MATCH(1,(Reformat[Zone]=B1013)*(Reformat[Provider Type]=E1013)*(Reformat[Provider Rating]=I1013),0))</f>
        <v>20.7</v>
      </c>
      <c r="S1013" s="11">
        <f t="shared" si="15"/>
        <v>103.5</v>
      </c>
    </row>
    <row r="1014" spans="1:19" x14ac:dyDescent="0.25">
      <c r="A1014" t="s">
        <v>51</v>
      </c>
      <c r="B1014" t="s">
        <v>78</v>
      </c>
      <c r="D1014" t="s">
        <v>53</v>
      </c>
      <c r="E1014" t="s">
        <v>113</v>
      </c>
      <c r="F1014" t="s">
        <v>61</v>
      </c>
      <c r="G1014" t="s">
        <v>128</v>
      </c>
      <c r="H1014" t="s">
        <v>63</v>
      </c>
      <c r="I1014" t="s">
        <v>132</v>
      </c>
      <c r="J1014" t="s">
        <v>56</v>
      </c>
      <c r="K1014" t="s">
        <v>57</v>
      </c>
      <c r="M1014" s="11">
        <v>106.95</v>
      </c>
      <c r="N1014" s="11">
        <v>1.2331808626696905</v>
      </c>
      <c r="P1014" s="11">
        <v>106.95</v>
      </c>
      <c r="Q1014" s="11">
        <v>1.2331808626696905</v>
      </c>
      <c r="R1014" s="11">
        <f t="array" ref="R1014">INDEX(Reformat[School-age FT],MATCH(1,(Reformat[Zone]=B1014)*(Reformat[Provider Type]=E1014)*(Reformat[Provider Rating]=I1014),0))</f>
        <v>25.2</v>
      </c>
      <c r="S1014" s="11">
        <f t="shared" si="15"/>
        <v>126</v>
      </c>
    </row>
    <row r="1015" spans="1:19" x14ac:dyDescent="0.25">
      <c r="A1015" t="s">
        <v>51</v>
      </c>
      <c r="B1015" t="s">
        <v>78</v>
      </c>
      <c r="D1015" t="s">
        <v>53</v>
      </c>
      <c r="E1015" t="s">
        <v>113</v>
      </c>
      <c r="F1015" t="s">
        <v>61</v>
      </c>
      <c r="G1015" t="s">
        <v>129</v>
      </c>
      <c r="H1015" t="s">
        <v>63</v>
      </c>
      <c r="I1015" t="s">
        <v>132</v>
      </c>
      <c r="J1015" t="s">
        <v>58</v>
      </c>
      <c r="K1015" t="s">
        <v>57</v>
      </c>
      <c r="M1015" s="11">
        <v>78.400000000000006</v>
      </c>
      <c r="N1015" s="11">
        <v>0.90398671933897845</v>
      </c>
      <c r="P1015" s="11">
        <v>78.400000000000006</v>
      </c>
      <c r="Q1015" s="11">
        <v>0.90398671933897845</v>
      </c>
      <c r="R1015" s="11">
        <f t="array" ref="R1015">INDEX(Reformat[School-age PT],MATCH(1,(Reformat[Zone]=B1015)*(Reformat[Provider Type]=E1015)*(Reformat[Provider Rating]=I1015),0))</f>
        <v>19.079999999999998</v>
      </c>
      <c r="S1015" s="11">
        <f t="shared" si="15"/>
        <v>95.399999999999991</v>
      </c>
    </row>
    <row r="1016" spans="1:19" x14ac:dyDescent="0.25">
      <c r="A1016" t="s">
        <v>51</v>
      </c>
      <c r="B1016" t="s">
        <v>78</v>
      </c>
      <c r="D1016" t="s">
        <v>53</v>
      </c>
      <c r="E1016" t="s">
        <v>113</v>
      </c>
      <c r="F1016" t="s">
        <v>54</v>
      </c>
      <c r="G1016" t="s">
        <v>122</v>
      </c>
      <c r="H1016" t="s">
        <v>64</v>
      </c>
      <c r="I1016" t="s">
        <v>133</v>
      </c>
      <c r="J1016" t="s">
        <v>56</v>
      </c>
      <c r="K1016" t="s">
        <v>57</v>
      </c>
      <c r="M1016" s="11">
        <v>147.10000000000002</v>
      </c>
      <c r="N1016" s="11">
        <v>1.6961281430454558</v>
      </c>
      <c r="P1016" s="11">
        <v>147.10000000000002</v>
      </c>
      <c r="Q1016" s="11">
        <v>1.6961281430454558</v>
      </c>
      <c r="R1016" s="11">
        <f t="array" ref="R1016">INDEX(Reformat[Infant FT],MATCH(1,(Reformat[Zone]=B1016)*(Reformat[Provider Type]=E1016)*(Reformat[Provider Rating]=I1016),0))</f>
        <v>37.200000000000003</v>
      </c>
      <c r="S1016" s="11">
        <f t="shared" si="15"/>
        <v>186</v>
      </c>
    </row>
    <row r="1017" spans="1:19" x14ac:dyDescent="0.25">
      <c r="A1017" t="s">
        <v>51</v>
      </c>
      <c r="B1017" t="s">
        <v>78</v>
      </c>
      <c r="D1017" t="s">
        <v>53</v>
      </c>
      <c r="E1017" t="s">
        <v>113</v>
      </c>
      <c r="F1017" t="s">
        <v>54</v>
      </c>
      <c r="G1017" t="s">
        <v>123</v>
      </c>
      <c r="H1017" t="s">
        <v>64</v>
      </c>
      <c r="I1017" t="s">
        <v>133</v>
      </c>
      <c r="J1017" t="s">
        <v>58</v>
      </c>
      <c r="K1017" t="s">
        <v>57</v>
      </c>
      <c r="M1017" s="11">
        <v>129.70000000000002</v>
      </c>
      <c r="N1017" s="11">
        <v>1.4954984374778764</v>
      </c>
      <c r="P1017" s="11">
        <v>129.70000000000002</v>
      </c>
      <c r="Q1017" s="11">
        <v>1.4954984374778764</v>
      </c>
      <c r="R1017" s="11">
        <f t="array" ref="R1017">INDEX(Reformat[Infant PT],MATCH(1,(Reformat[Zone]=B1017)*(Reformat[Provider Type]=E1017)*(Reformat[Provider Rating]=I1017),0))</f>
        <v>33.200000000000003</v>
      </c>
      <c r="S1017" s="11">
        <f t="shared" si="15"/>
        <v>166</v>
      </c>
    </row>
    <row r="1018" spans="1:19" x14ac:dyDescent="0.25">
      <c r="A1018" t="s">
        <v>51</v>
      </c>
      <c r="B1018" t="s">
        <v>78</v>
      </c>
      <c r="D1018" t="s">
        <v>53</v>
      </c>
      <c r="E1018" t="s">
        <v>113</v>
      </c>
      <c r="F1018" t="s">
        <v>59</v>
      </c>
      <c r="G1018" t="s">
        <v>124</v>
      </c>
      <c r="H1018" t="s">
        <v>64</v>
      </c>
      <c r="I1018" t="s">
        <v>133</v>
      </c>
      <c r="J1018" t="s">
        <v>56</v>
      </c>
      <c r="K1018" t="s">
        <v>57</v>
      </c>
      <c r="M1018" s="11">
        <v>135.39999999999998</v>
      </c>
      <c r="N1018" s="11">
        <v>1.5612219617155312</v>
      </c>
      <c r="P1018" s="11">
        <v>135.39999999999998</v>
      </c>
      <c r="Q1018" s="11">
        <v>1.5612219617155312</v>
      </c>
      <c r="R1018" s="11">
        <f t="array" ref="R1018">INDEX(Reformat[Toddler FT],MATCH(1,(Reformat[Zone]=B1018)*(Reformat[Provider Type]=E1018)*(Reformat[Provider Rating]=I1018),0))</f>
        <v>33</v>
      </c>
      <c r="S1018" s="11">
        <f t="shared" si="15"/>
        <v>165</v>
      </c>
    </row>
    <row r="1019" spans="1:19" x14ac:dyDescent="0.25">
      <c r="A1019" t="s">
        <v>51</v>
      </c>
      <c r="B1019" t="s">
        <v>78</v>
      </c>
      <c r="D1019" t="s">
        <v>53</v>
      </c>
      <c r="E1019" t="s">
        <v>113</v>
      </c>
      <c r="F1019" t="s">
        <v>59</v>
      </c>
      <c r="G1019" t="s">
        <v>125</v>
      </c>
      <c r="H1019" t="s">
        <v>64</v>
      </c>
      <c r="I1019" t="s">
        <v>133</v>
      </c>
      <c r="J1019" t="s">
        <v>58</v>
      </c>
      <c r="K1019" t="s">
        <v>57</v>
      </c>
      <c r="M1019" s="11">
        <v>118.9</v>
      </c>
      <c r="N1019" s="11">
        <v>1.3709696547117924</v>
      </c>
      <c r="P1019" s="11">
        <v>118.9</v>
      </c>
      <c r="Q1019" s="11">
        <v>1.3709696547117924</v>
      </c>
      <c r="R1019" s="11">
        <f t="array" ref="R1019">INDEX(Reformat[Toddler PT],MATCH(1,(Reformat[Zone]=B1019)*(Reformat[Provider Type]=E1019)*(Reformat[Provider Rating]=I1019),0))</f>
        <v>29.4</v>
      </c>
      <c r="S1019" s="11">
        <f t="shared" si="15"/>
        <v>147</v>
      </c>
    </row>
    <row r="1020" spans="1:19" x14ac:dyDescent="0.25">
      <c r="A1020" t="s">
        <v>51</v>
      </c>
      <c r="B1020" t="s">
        <v>78</v>
      </c>
      <c r="D1020" t="s">
        <v>53</v>
      </c>
      <c r="E1020" t="s">
        <v>113</v>
      </c>
      <c r="F1020" t="s">
        <v>60</v>
      </c>
      <c r="G1020" t="s">
        <v>126</v>
      </c>
      <c r="H1020" t="s">
        <v>64</v>
      </c>
      <c r="I1020" t="s">
        <v>133</v>
      </c>
      <c r="J1020" t="s">
        <v>56</v>
      </c>
      <c r="K1020" t="s">
        <v>57</v>
      </c>
      <c r="M1020" s="11">
        <v>125.7</v>
      </c>
      <c r="N1020" s="11">
        <v>1.4493766660830305</v>
      </c>
      <c r="P1020" s="11">
        <v>125.7</v>
      </c>
      <c r="Q1020" s="11">
        <v>1.4493766660830305</v>
      </c>
      <c r="R1020" s="11">
        <f t="array" ref="R1020">INDEX(Reformat[Preschool FT],MATCH(1,(Reformat[Zone]=B1020)*(Reformat[Provider Type]=E1020)*(Reformat[Provider Rating]=I1020),0))</f>
        <v>29.6</v>
      </c>
      <c r="S1020" s="11">
        <f t="shared" si="15"/>
        <v>148</v>
      </c>
    </row>
    <row r="1021" spans="1:19" x14ac:dyDescent="0.25">
      <c r="A1021" t="s">
        <v>51</v>
      </c>
      <c r="B1021" t="s">
        <v>78</v>
      </c>
      <c r="D1021" t="s">
        <v>53</v>
      </c>
      <c r="E1021" t="s">
        <v>113</v>
      </c>
      <c r="F1021" t="s">
        <v>60</v>
      </c>
      <c r="G1021" t="s">
        <v>127</v>
      </c>
      <c r="H1021" t="s">
        <v>64</v>
      </c>
      <c r="I1021" t="s">
        <v>133</v>
      </c>
      <c r="J1021" t="s">
        <v>58</v>
      </c>
      <c r="K1021" t="s">
        <v>57</v>
      </c>
      <c r="M1021" s="11">
        <v>95.600000000000009</v>
      </c>
      <c r="N1021" s="11">
        <v>1.1023103363368156</v>
      </c>
      <c r="P1021" s="11">
        <v>95.600000000000009</v>
      </c>
      <c r="Q1021" s="11">
        <v>1.1023103363368156</v>
      </c>
      <c r="R1021" s="11">
        <f t="array" ref="R1021">INDEX(Reformat[Preschool PT],MATCH(1,(Reformat[Zone]=B1021)*(Reformat[Provider Type]=E1021)*(Reformat[Provider Rating]=I1021),0))</f>
        <v>23</v>
      </c>
      <c r="S1021" s="11">
        <f t="shared" si="15"/>
        <v>115</v>
      </c>
    </row>
    <row r="1022" spans="1:19" x14ac:dyDescent="0.25">
      <c r="A1022" t="s">
        <v>51</v>
      </c>
      <c r="B1022" t="s">
        <v>78</v>
      </c>
      <c r="D1022" t="s">
        <v>53</v>
      </c>
      <c r="E1022" t="s">
        <v>113</v>
      </c>
      <c r="F1022" t="s">
        <v>61</v>
      </c>
      <c r="G1022" t="s">
        <v>128</v>
      </c>
      <c r="H1022" t="s">
        <v>64</v>
      </c>
      <c r="I1022" t="s">
        <v>133</v>
      </c>
      <c r="J1022" t="s">
        <v>56</v>
      </c>
      <c r="K1022" t="s">
        <v>57</v>
      </c>
      <c r="M1022" s="11">
        <v>118.80000000000001</v>
      </c>
      <c r="N1022" s="11">
        <v>1.3698166104269214</v>
      </c>
      <c r="P1022" s="11">
        <v>118.80000000000001</v>
      </c>
      <c r="Q1022" s="11">
        <v>1.3698166104269214</v>
      </c>
      <c r="R1022" s="11">
        <f t="array" ref="R1022">INDEX(Reformat[School-age FT],MATCH(1,(Reformat[Zone]=B1022)*(Reformat[Provider Type]=E1022)*(Reformat[Provider Rating]=I1022),0))</f>
        <v>28</v>
      </c>
      <c r="S1022" s="11">
        <f t="shared" si="15"/>
        <v>140</v>
      </c>
    </row>
    <row r="1023" spans="1:19" x14ac:dyDescent="0.25">
      <c r="A1023" t="s">
        <v>51</v>
      </c>
      <c r="B1023" t="s">
        <v>78</v>
      </c>
      <c r="D1023" t="s">
        <v>53</v>
      </c>
      <c r="E1023" t="s">
        <v>113</v>
      </c>
      <c r="F1023" t="s">
        <v>61</v>
      </c>
      <c r="G1023" t="s">
        <v>129</v>
      </c>
      <c r="H1023" t="s">
        <v>64</v>
      </c>
      <c r="I1023" t="s">
        <v>133</v>
      </c>
      <c r="J1023" t="s">
        <v>58</v>
      </c>
      <c r="K1023" t="s">
        <v>57</v>
      </c>
      <c r="M1023" s="11">
        <v>87.100000000000009</v>
      </c>
      <c r="N1023" s="11">
        <v>1.0043015721227682</v>
      </c>
      <c r="P1023" s="11">
        <v>87.100000000000009</v>
      </c>
      <c r="Q1023" s="11">
        <v>1.0043015721227682</v>
      </c>
      <c r="R1023" s="11">
        <f t="array" ref="R1023">INDEX(Reformat[School-age PT],MATCH(1,(Reformat[Zone]=B1023)*(Reformat[Provider Type]=E1023)*(Reformat[Provider Rating]=I1023),0))</f>
        <v>21.2</v>
      </c>
      <c r="S1023" s="11">
        <f t="shared" si="15"/>
        <v>106</v>
      </c>
    </row>
    <row r="1024" spans="1:19" x14ac:dyDescent="0.25">
      <c r="A1024" t="s">
        <v>51</v>
      </c>
      <c r="B1024" t="s">
        <v>78</v>
      </c>
      <c r="D1024" t="s">
        <v>53</v>
      </c>
      <c r="E1024" t="s">
        <v>113</v>
      </c>
      <c r="F1024" t="s">
        <v>60</v>
      </c>
      <c r="G1024" t="s">
        <v>126</v>
      </c>
      <c r="H1024" t="s">
        <v>65</v>
      </c>
      <c r="I1024" t="s">
        <v>134</v>
      </c>
      <c r="J1024" t="s">
        <v>56</v>
      </c>
      <c r="K1024" t="s">
        <v>57</v>
      </c>
      <c r="M1024" s="11">
        <v>94.1</v>
      </c>
      <c r="N1024" s="11">
        <v>1.0850146720637481</v>
      </c>
      <c r="P1024" s="11">
        <v>94.1</v>
      </c>
      <c r="Q1024" s="11">
        <v>1.0850146720637481</v>
      </c>
      <c r="R1024" s="11">
        <f t="array" ref="R1024">INDEX(Reformat[Preschool FT],MATCH(1,(Reformat[Zone]=B1024)*(Reformat[Provider Type]=E1024)*(Reformat[Provider Rating]=I1024),0))</f>
        <v>26.04</v>
      </c>
      <c r="S1024" s="11">
        <f t="shared" si="15"/>
        <v>130.19999999999999</v>
      </c>
    </row>
    <row r="1025" spans="1:19" x14ac:dyDescent="0.25">
      <c r="A1025" t="s">
        <v>51</v>
      </c>
      <c r="B1025" t="s">
        <v>78</v>
      </c>
      <c r="D1025" t="s">
        <v>53</v>
      </c>
      <c r="E1025" t="s">
        <v>113</v>
      </c>
      <c r="F1025" t="s">
        <v>60</v>
      </c>
      <c r="G1025" t="s">
        <v>127</v>
      </c>
      <c r="H1025" t="s">
        <v>65</v>
      </c>
      <c r="I1025" t="s">
        <v>134</v>
      </c>
      <c r="J1025" t="s">
        <v>58</v>
      </c>
      <c r="K1025" t="s">
        <v>57</v>
      </c>
      <c r="M1025" s="11">
        <v>87.5</v>
      </c>
      <c r="N1025" s="11">
        <v>1.0089137492622526</v>
      </c>
      <c r="P1025" s="11">
        <v>87.5</v>
      </c>
      <c r="Q1025" s="11">
        <v>1.0089137492622526</v>
      </c>
      <c r="R1025" s="11">
        <f t="array" ref="R1025">INDEX(Reformat[Preschool PT],MATCH(1,(Reformat[Zone]=B1025)*(Reformat[Provider Type]=E1025)*(Reformat[Provider Rating]=I1025),0))</f>
        <v>19.739999999999998</v>
      </c>
      <c r="S1025" s="11">
        <f t="shared" si="15"/>
        <v>98.699999999999989</v>
      </c>
    </row>
    <row r="1026" spans="1:19" x14ac:dyDescent="0.25">
      <c r="A1026" t="s">
        <v>51</v>
      </c>
      <c r="B1026" t="s">
        <v>78</v>
      </c>
      <c r="D1026" t="s">
        <v>66</v>
      </c>
      <c r="E1026" t="s">
        <v>114</v>
      </c>
      <c r="F1026" t="s">
        <v>54</v>
      </c>
      <c r="G1026" t="s">
        <v>122</v>
      </c>
      <c r="H1026" t="s">
        <v>55</v>
      </c>
      <c r="I1026" t="s">
        <v>130</v>
      </c>
      <c r="J1026" t="s">
        <v>56</v>
      </c>
      <c r="K1026" t="s">
        <v>57</v>
      </c>
      <c r="M1026" s="11">
        <v>92.65</v>
      </c>
      <c r="N1026" s="11">
        <v>1.0682955299331167</v>
      </c>
      <c r="P1026" s="11">
        <v>92.65</v>
      </c>
      <c r="Q1026" s="11">
        <v>1.0682955299331167</v>
      </c>
      <c r="R1026" s="11">
        <f t="array" ref="R1026">INDEX(Reformat[Infant FT],MATCH(1,(Reformat[Zone]=B1026)*(Reformat[Provider Type]=E1026)*(Reformat[Provider Rating]=I1026),0))</f>
        <v>27.2</v>
      </c>
      <c r="S1026" s="11">
        <f t="shared" si="15"/>
        <v>136</v>
      </c>
    </row>
    <row r="1027" spans="1:19" x14ac:dyDescent="0.25">
      <c r="A1027" t="s">
        <v>51</v>
      </c>
      <c r="B1027" t="s">
        <v>78</v>
      </c>
      <c r="D1027" t="s">
        <v>66</v>
      </c>
      <c r="E1027" t="s">
        <v>114</v>
      </c>
      <c r="F1027" t="s">
        <v>54</v>
      </c>
      <c r="G1027" t="s">
        <v>123</v>
      </c>
      <c r="H1027" t="s">
        <v>55</v>
      </c>
      <c r="I1027" t="s">
        <v>130</v>
      </c>
      <c r="J1027" t="s">
        <v>58</v>
      </c>
      <c r="K1027" t="s">
        <v>57</v>
      </c>
      <c r="M1027" s="11">
        <v>81.5</v>
      </c>
      <c r="N1027" s="11">
        <v>0.93973109216998385</v>
      </c>
      <c r="P1027" s="11">
        <v>81.5</v>
      </c>
      <c r="Q1027" s="11">
        <v>0.93973109216998385</v>
      </c>
      <c r="R1027" s="11">
        <f t="array" ref="R1027">INDEX(Reformat[Infant PT],MATCH(1,(Reformat[Zone]=B1027)*(Reformat[Provider Type]=E1027)*(Reformat[Provider Rating]=I1027),0))</f>
        <v>24.2</v>
      </c>
      <c r="S1027" s="11">
        <f t="shared" ref="S1027:S1090" si="16">R1027*5</f>
        <v>121</v>
      </c>
    </row>
    <row r="1028" spans="1:19" x14ac:dyDescent="0.25">
      <c r="A1028" t="s">
        <v>51</v>
      </c>
      <c r="B1028" t="s">
        <v>78</v>
      </c>
      <c r="D1028" t="s">
        <v>66</v>
      </c>
      <c r="E1028" t="s">
        <v>114</v>
      </c>
      <c r="F1028" t="s">
        <v>59</v>
      </c>
      <c r="G1028" t="s">
        <v>124</v>
      </c>
      <c r="H1028" t="s">
        <v>55</v>
      </c>
      <c r="I1028" t="s">
        <v>130</v>
      </c>
      <c r="J1028" t="s">
        <v>56</v>
      </c>
      <c r="K1028" t="s">
        <v>57</v>
      </c>
      <c r="M1028" s="11">
        <v>87.300000000000011</v>
      </c>
      <c r="N1028" s="11">
        <v>1.0066076606925105</v>
      </c>
      <c r="P1028" s="11">
        <v>87.300000000000011</v>
      </c>
      <c r="Q1028" s="11">
        <v>1.0066076606925105</v>
      </c>
      <c r="R1028" s="11">
        <f t="array" ref="R1028">INDEX(Reformat[Toddler FT],MATCH(1,(Reformat[Zone]=B1028)*(Reformat[Provider Type]=E1028)*(Reformat[Provider Rating]=I1028),0))</f>
        <v>24.8</v>
      </c>
      <c r="S1028" s="11">
        <f t="shared" si="16"/>
        <v>124</v>
      </c>
    </row>
    <row r="1029" spans="1:19" x14ac:dyDescent="0.25">
      <c r="A1029" t="s">
        <v>51</v>
      </c>
      <c r="B1029" t="s">
        <v>78</v>
      </c>
      <c r="D1029" t="s">
        <v>66</v>
      </c>
      <c r="E1029" t="s">
        <v>114</v>
      </c>
      <c r="F1029" t="s">
        <v>59</v>
      </c>
      <c r="G1029" t="s">
        <v>125</v>
      </c>
      <c r="H1029" t="s">
        <v>55</v>
      </c>
      <c r="I1029" t="s">
        <v>130</v>
      </c>
      <c r="J1029" t="s">
        <v>58</v>
      </c>
      <c r="K1029" t="s">
        <v>57</v>
      </c>
      <c r="M1029" s="11">
        <v>76.050000000000011</v>
      </c>
      <c r="N1029" s="11">
        <v>0.87689017864450658</v>
      </c>
      <c r="P1029" s="11">
        <v>76.050000000000011</v>
      </c>
      <c r="Q1029" s="11">
        <v>0.87689017864450658</v>
      </c>
      <c r="R1029" s="11">
        <f t="array" ref="R1029">INDEX(Reformat[Toddler PT],MATCH(1,(Reformat[Zone]=B1029)*(Reformat[Provider Type]=E1029)*(Reformat[Provider Rating]=I1029),0))</f>
        <v>21.8</v>
      </c>
      <c r="S1029" s="11">
        <f t="shared" si="16"/>
        <v>109</v>
      </c>
    </row>
    <row r="1030" spans="1:19" x14ac:dyDescent="0.25">
      <c r="A1030" t="s">
        <v>51</v>
      </c>
      <c r="B1030" t="s">
        <v>78</v>
      </c>
      <c r="D1030" t="s">
        <v>66</v>
      </c>
      <c r="E1030" t="s">
        <v>114</v>
      </c>
      <c r="F1030" t="s">
        <v>60</v>
      </c>
      <c r="G1030" t="s">
        <v>126</v>
      </c>
      <c r="H1030" t="s">
        <v>55</v>
      </c>
      <c r="I1030" t="s">
        <v>130</v>
      </c>
      <c r="J1030" t="s">
        <v>56</v>
      </c>
      <c r="K1030" t="s">
        <v>57</v>
      </c>
      <c r="M1030" s="11">
        <v>81.850000000000009</v>
      </c>
      <c r="N1030" s="11">
        <v>0.94376674716703302</v>
      </c>
      <c r="P1030" s="11">
        <v>81.850000000000009</v>
      </c>
      <c r="Q1030" s="11">
        <v>0.94376674716703302</v>
      </c>
      <c r="R1030" s="11">
        <f t="array" ref="R1030">INDEX(Reformat[Preschool FT],MATCH(1,(Reformat[Zone]=B1030)*(Reformat[Provider Type]=E1030)*(Reformat[Provider Rating]=I1030),0))</f>
        <v>22.8</v>
      </c>
      <c r="S1030" s="11">
        <f t="shared" si="16"/>
        <v>114</v>
      </c>
    </row>
    <row r="1031" spans="1:19" x14ac:dyDescent="0.25">
      <c r="A1031" t="s">
        <v>51</v>
      </c>
      <c r="B1031" t="s">
        <v>78</v>
      </c>
      <c r="D1031" t="s">
        <v>66</v>
      </c>
      <c r="E1031" t="s">
        <v>114</v>
      </c>
      <c r="F1031" t="s">
        <v>60</v>
      </c>
      <c r="G1031" t="s">
        <v>127</v>
      </c>
      <c r="H1031" t="s">
        <v>55</v>
      </c>
      <c r="I1031" t="s">
        <v>130</v>
      </c>
      <c r="J1031" t="s">
        <v>58</v>
      </c>
      <c r="K1031" t="s">
        <v>57</v>
      </c>
      <c r="M1031" s="11">
        <v>74.400000000000006</v>
      </c>
      <c r="N1031" s="11">
        <v>0.85786494794413259</v>
      </c>
      <c r="P1031" s="11">
        <v>74.400000000000006</v>
      </c>
      <c r="Q1031" s="11">
        <v>0.85786494794413259</v>
      </c>
      <c r="R1031" s="11">
        <f t="array" ref="R1031">INDEX(Reformat[Preschool PT],MATCH(1,(Reformat[Zone]=B1031)*(Reformat[Provider Type]=E1031)*(Reformat[Provider Rating]=I1031),0))</f>
        <v>18.600000000000001</v>
      </c>
      <c r="S1031" s="11">
        <f t="shared" si="16"/>
        <v>93</v>
      </c>
    </row>
    <row r="1032" spans="1:19" x14ac:dyDescent="0.25">
      <c r="A1032" t="s">
        <v>51</v>
      </c>
      <c r="B1032" t="s">
        <v>78</v>
      </c>
      <c r="D1032" t="s">
        <v>66</v>
      </c>
      <c r="E1032" t="s">
        <v>114</v>
      </c>
      <c r="F1032" t="s">
        <v>61</v>
      </c>
      <c r="G1032" t="s">
        <v>128</v>
      </c>
      <c r="H1032" t="s">
        <v>55</v>
      </c>
      <c r="I1032" t="s">
        <v>130</v>
      </c>
      <c r="J1032" t="s">
        <v>56</v>
      </c>
      <c r="K1032" t="s">
        <v>57</v>
      </c>
      <c r="M1032" s="11">
        <v>74.400000000000006</v>
      </c>
      <c r="N1032" s="11">
        <v>0.85786494794413259</v>
      </c>
      <c r="P1032" s="11">
        <v>74.400000000000006</v>
      </c>
      <c r="Q1032" s="11">
        <v>0.85786494794413259</v>
      </c>
      <c r="R1032" s="11">
        <f t="array" ref="R1032">INDEX(Reformat[School-age FT],MATCH(1,(Reformat[Zone]=B1032)*(Reformat[Provider Type]=E1032)*(Reformat[Provider Rating]=I1032),0))</f>
        <v>20.2</v>
      </c>
      <c r="S1032" s="11">
        <f t="shared" si="16"/>
        <v>101</v>
      </c>
    </row>
    <row r="1033" spans="1:19" x14ac:dyDescent="0.25">
      <c r="A1033" t="s">
        <v>51</v>
      </c>
      <c r="B1033" t="s">
        <v>78</v>
      </c>
      <c r="D1033" t="s">
        <v>66</v>
      </c>
      <c r="E1033" t="s">
        <v>114</v>
      </c>
      <c r="F1033" t="s">
        <v>61</v>
      </c>
      <c r="G1033" t="s">
        <v>129</v>
      </c>
      <c r="H1033" t="s">
        <v>55</v>
      </c>
      <c r="I1033" t="s">
        <v>130</v>
      </c>
      <c r="J1033" t="s">
        <v>58</v>
      </c>
      <c r="K1033" t="s">
        <v>57</v>
      </c>
      <c r="M1033" s="11">
        <v>68.5</v>
      </c>
      <c r="N1033" s="11">
        <v>0.78983533513673498</v>
      </c>
      <c r="P1033" s="11">
        <v>68.5</v>
      </c>
      <c r="Q1033" s="11">
        <v>0.78983533513673498</v>
      </c>
      <c r="R1033" s="11">
        <f t="array" ref="R1033">INDEX(Reformat[School-age PT],MATCH(1,(Reformat[Zone]=B1033)*(Reformat[Provider Type]=E1033)*(Reformat[Provider Rating]=I1033),0))</f>
        <v>17</v>
      </c>
      <c r="S1033" s="11">
        <f t="shared" si="16"/>
        <v>85</v>
      </c>
    </row>
    <row r="1034" spans="1:19" x14ac:dyDescent="0.25">
      <c r="A1034" t="s">
        <v>51</v>
      </c>
      <c r="B1034" t="s">
        <v>78</v>
      </c>
      <c r="D1034" t="s">
        <v>66</v>
      </c>
      <c r="E1034" t="s">
        <v>114</v>
      </c>
      <c r="F1034" t="s">
        <v>54</v>
      </c>
      <c r="G1034" t="s">
        <v>122</v>
      </c>
      <c r="H1034" t="s">
        <v>62</v>
      </c>
      <c r="I1034" t="s">
        <v>131</v>
      </c>
      <c r="J1034" t="s">
        <v>56</v>
      </c>
      <c r="K1034" t="s">
        <v>57</v>
      </c>
      <c r="M1034" s="11">
        <v>104.75</v>
      </c>
      <c r="N1034" s="11">
        <v>1.2078138884025253</v>
      </c>
      <c r="P1034" s="11">
        <v>104.75</v>
      </c>
      <c r="Q1034" s="11">
        <v>1.2078138884025253</v>
      </c>
      <c r="R1034" s="11">
        <f t="array" ref="R1034">INDEX(Reformat[Infant FT],MATCH(1,(Reformat[Zone]=B1034)*(Reformat[Provider Type]=E1034)*(Reformat[Provider Rating]=I1034),0))</f>
        <v>28.56</v>
      </c>
      <c r="S1034" s="11">
        <f t="shared" si="16"/>
        <v>142.79999999999998</v>
      </c>
    </row>
    <row r="1035" spans="1:19" x14ac:dyDescent="0.25">
      <c r="A1035" t="s">
        <v>51</v>
      </c>
      <c r="B1035" t="s">
        <v>78</v>
      </c>
      <c r="D1035" t="s">
        <v>66</v>
      </c>
      <c r="E1035" t="s">
        <v>114</v>
      </c>
      <c r="F1035" t="s">
        <v>54</v>
      </c>
      <c r="G1035" t="s">
        <v>123</v>
      </c>
      <c r="H1035" t="s">
        <v>62</v>
      </c>
      <c r="I1035" t="s">
        <v>131</v>
      </c>
      <c r="J1035" t="s">
        <v>58</v>
      </c>
      <c r="K1035" t="s">
        <v>57</v>
      </c>
      <c r="M1035" s="11">
        <v>94.05</v>
      </c>
      <c r="N1035" s="11">
        <v>1.0844381499213127</v>
      </c>
      <c r="P1035" s="11">
        <v>94.05</v>
      </c>
      <c r="Q1035" s="11">
        <v>1.0844381499213127</v>
      </c>
      <c r="R1035" s="11">
        <f t="array" ref="R1035">INDEX(Reformat[Infant PT],MATCH(1,(Reformat[Zone]=B1035)*(Reformat[Provider Type]=E1035)*(Reformat[Provider Rating]=I1035),0))</f>
        <v>25.41</v>
      </c>
      <c r="S1035" s="11">
        <f t="shared" si="16"/>
        <v>127.05</v>
      </c>
    </row>
    <row r="1036" spans="1:19" x14ac:dyDescent="0.25">
      <c r="A1036" t="s">
        <v>51</v>
      </c>
      <c r="B1036" t="s">
        <v>78</v>
      </c>
      <c r="D1036" t="s">
        <v>66</v>
      </c>
      <c r="E1036" t="s">
        <v>114</v>
      </c>
      <c r="F1036" t="s">
        <v>59</v>
      </c>
      <c r="G1036" t="s">
        <v>124</v>
      </c>
      <c r="H1036" t="s">
        <v>62</v>
      </c>
      <c r="I1036" t="s">
        <v>131</v>
      </c>
      <c r="J1036" t="s">
        <v>56</v>
      </c>
      <c r="K1036" t="s">
        <v>57</v>
      </c>
      <c r="M1036" s="11">
        <v>99.600000000000009</v>
      </c>
      <c r="N1036" s="11">
        <v>1.1484321077316615</v>
      </c>
      <c r="P1036" s="11">
        <v>99.600000000000009</v>
      </c>
      <c r="Q1036" s="11">
        <v>1.1484321077316615</v>
      </c>
      <c r="R1036" s="11">
        <f t="array" ref="R1036">INDEX(Reformat[Toddler FT],MATCH(1,(Reformat[Zone]=B1036)*(Reformat[Provider Type]=E1036)*(Reformat[Provider Rating]=I1036),0))</f>
        <v>26.04</v>
      </c>
      <c r="S1036" s="11">
        <f t="shared" si="16"/>
        <v>130.19999999999999</v>
      </c>
    </row>
    <row r="1037" spans="1:19" x14ac:dyDescent="0.25">
      <c r="A1037" t="s">
        <v>51</v>
      </c>
      <c r="B1037" t="s">
        <v>78</v>
      </c>
      <c r="D1037" t="s">
        <v>66</v>
      </c>
      <c r="E1037" t="s">
        <v>114</v>
      </c>
      <c r="F1037" t="s">
        <v>59</v>
      </c>
      <c r="G1037" t="s">
        <v>125</v>
      </c>
      <c r="H1037" t="s">
        <v>62</v>
      </c>
      <c r="I1037" t="s">
        <v>131</v>
      </c>
      <c r="J1037" t="s">
        <v>58</v>
      </c>
      <c r="K1037" t="s">
        <v>57</v>
      </c>
      <c r="M1037" s="11">
        <v>88.75</v>
      </c>
      <c r="N1037" s="11">
        <v>1.0233268028231419</v>
      </c>
      <c r="P1037" s="11">
        <v>88.75</v>
      </c>
      <c r="Q1037" s="11">
        <v>1.0233268028231419</v>
      </c>
      <c r="R1037" s="11">
        <f t="array" ref="R1037">INDEX(Reformat[Toddler PT],MATCH(1,(Reformat[Zone]=B1037)*(Reformat[Provider Type]=E1037)*(Reformat[Provider Rating]=I1037),0))</f>
        <v>22.89</v>
      </c>
      <c r="S1037" s="11">
        <f t="shared" si="16"/>
        <v>114.45</v>
      </c>
    </row>
    <row r="1038" spans="1:19" x14ac:dyDescent="0.25">
      <c r="A1038" t="s">
        <v>51</v>
      </c>
      <c r="B1038" t="s">
        <v>78</v>
      </c>
      <c r="D1038" t="s">
        <v>66</v>
      </c>
      <c r="E1038" t="s">
        <v>114</v>
      </c>
      <c r="F1038" t="s">
        <v>60</v>
      </c>
      <c r="G1038" t="s">
        <v>126</v>
      </c>
      <c r="H1038" t="s">
        <v>62</v>
      </c>
      <c r="I1038" t="s">
        <v>131</v>
      </c>
      <c r="J1038" t="s">
        <v>56</v>
      </c>
      <c r="K1038" t="s">
        <v>57</v>
      </c>
      <c r="M1038" s="11">
        <v>94.399999999999991</v>
      </c>
      <c r="N1038" s="11">
        <v>1.0884738049183615</v>
      </c>
      <c r="P1038" s="11">
        <v>94.399999999999991</v>
      </c>
      <c r="Q1038" s="11">
        <v>1.0884738049183615</v>
      </c>
      <c r="R1038" s="11">
        <f t="array" ref="R1038">INDEX(Reformat[Preschool FT],MATCH(1,(Reformat[Zone]=B1038)*(Reformat[Provider Type]=E1038)*(Reformat[Provider Rating]=I1038),0))</f>
        <v>23.94</v>
      </c>
      <c r="S1038" s="11">
        <f t="shared" si="16"/>
        <v>119.7</v>
      </c>
    </row>
    <row r="1039" spans="1:19" x14ac:dyDescent="0.25">
      <c r="A1039" t="s">
        <v>51</v>
      </c>
      <c r="B1039" t="s">
        <v>78</v>
      </c>
      <c r="D1039" t="s">
        <v>66</v>
      </c>
      <c r="E1039" t="s">
        <v>114</v>
      </c>
      <c r="F1039" t="s">
        <v>60</v>
      </c>
      <c r="G1039" t="s">
        <v>127</v>
      </c>
      <c r="H1039" t="s">
        <v>62</v>
      </c>
      <c r="I1039" t="s">
        <v>131</v>
      </c>
      <c r="J1039" t="s">
        <v>58</v>
      </c>
      <c r="K1039" t="s">
        <v>57</v>
      </c>
      <c r="M1039" s="11">
        <v>79.55</v>
      </c>
      <c r="N1039" s="11">
        <v>0.91724672861499656</v>
      </c>
      <c r="P1039" s="11">
        <v>79.55</v>
      </c>
      <c r="Q1039" s="11">
        <v>0.91724672861499656</v>
      </c>
      <c r="R1039" s="11">
        <f t="array" ref="R1039">INDEX(Reformat[Preschool PT],MATCH(1,(Reformat[Zone]=B1039)*(Reformat[Provider Type]=E1039)*(Reformat[Provider Rating]=I1039),0))</f>
        <v>19.53</v>
      </c>
      <c r="S1039" s="11">
        <f t="shared" si="16"/>
        <v>97.65</v>
      </c>
    </row>
    <row r="1040" spans="1:19" x14ac:dyDescent="0.25">
      <c r="A1040" t="s">
        <v>51</v>
      </c>
      <c r="B1040" t="s">
        <v>78</v>
      </c>
      <c r="D1040" t="s">
        <v>66</v>
      </c>
      <c r="E1040" t="s">
        <v>114</v>
      </c>
      <c r="F1040" t="s">
        <v>61</v>
      </c>
      <c r="G1040" t="s">
        <v>128</v>
      </c>
      <c r="H1040" t="s">
        <v>62</v>
      </c>
      <c r="I1040" t="s">
        <v>131</v>
      </c>
      <c r="J1040" t="s">
        <v>56</v>
      </c>
      <c r="K1040" t="s">
        <v>57</v>
      </c>
      <c r="M1040" s="11">
        <v>85</v>
      </c>
      <c r="N1040" s="11">
        <v>0.98008764214047406</v>
      </c>
      <c r="P1040" s="11">
        <v>85</v>
      </c>
      <c r="Q1040" s="11">
        <v>0.98008764214047406</v>
      </c>
      <c r="R1040" s="11">
        <f t="array" ref="R1040">INDEX(Reformat[School-age FT],MATCH(1,(Reformat[Zone]=B1040)*(Reformat[Provider Type]=E1040)*(Reformat[Provider Rating]=I1040),0))</f>
        <v>21.21</v>
      </c>
      <c r="S1040" s="11">
        <f t="shared" si="16"/>
        <v>106.05000000000001</v>
      </c>
    </row>
    <row r="1041" spans="1:19" x14ac:dyDescent="0.25">
      <c r="A1041" t="s">
        <v>51</v>
      </c>
      <c r="B1041" t="s">
        <v>78</v>
      </c>
      <c r="D1041" t="s">
        <v>66</v>
      </c>
      <c r="E1041" t="s">
        <v>114</v>
      </c>
      <c r="F1041" t="s">
        <v>61</v>
      </c>
      <c r="G1041" t="s">
        <v>129</v>
      </c>
      <c r="H1041" t="s">
        <v>62</v>
      </c>
      <c r="I1041" t="s">
        <v>131</v>
      </c>
      <c r="J1041" t="s">
        <v>58</v>
      </c>
      <c r="K1041" t="s">
        <v>57</v>
      </c>
      <c r="M1041" s="11">
        <v>71.95</v>
      </c>
      <c r="N1041" s="11">
        <v>0.82961536296478955</v>
      </c>
      <c r="P1041" s="11">
        <v>71.95</v>
      </c>
      <c r="Q1041" s="11">
        <v>0.82961536296478955</v>
      </c>
      <c r="R1041" s="11">
        <f t="array" ref="R1041">INDEX(Reformat[School-age PT],MATCH(1,(Reformat[Zone]=B1041)*(Reformat[Provider Type]=E1041)*(Reformat[Provider Rating]=I1041),0))</f>
        <v>17.850000000000001</v>
      </c>
      <c r="S1041" s="11">
        <f t="shared" si="16"/>
        <v>89.25</v>
      </c>
    </row>
    <row r="1042" spans="1:19" x14ac:dyDescent="0.25">
      <c r="A1042" t="s">
        <v>51</v>
      </c>
      <c r="B1042" t="s">
        <v>78</v>
      </c>
      <c r="D1042" t="s">
        <v>66</v>
      </c>
      <c r="E1042" t="s">
        <v>114</v>
      </c>
      <c r="F1042" t="s">
        <v>54</v>
      </c>
      <c r="G1042" t="s">
        <v>122</v>
      </c>
      <c r="H1042" t="s">
        <v>63</v>
      </c>
      <c r="I1042" t="s">
        <v>132</v>
      </c>
      <c r="J1042" t="s">
        <v>56</v>
      </c>
      <c r="K1042" t="s">
        <v>57</v>
      </c>
      <c r="M1042" s="11">
        <v>116.4</v>
      </c>
      <c r="N1042" s="11">
        <v>1.3421435475900139</v>
      </c>
      <c r="P1042" s="11">
        <v>116.4</v>
      </c>
      <c r="Q1042" s="11">
        <v>1.3421435475900139</v>
      </c>
      <c r="R1042" s="11">
        <f t="array" ref="R1042">INDEX(Reformat[Infant FT],MATCH(1,(Reformat[Zone]=B1042)*(Reformat[Provider Type]=E1042)*(Reformat[Provider Rating]=I1042),0))</f>
        <v>29.7</v>
      </c>
      <c r="S1042" s="11">
        <f t="shared" si="16"/>
        <v>148.5</v>
      </c>
    </row>
    <row r="1043" spans="1:19" x14ac:dyDescent="0.25">
      <c r="A1043" t="s">
        <v>51</v>
      </c>
      <c r="B1043" t="s">
        <v>78</v>
      </c>
      <c r="D1043" t="s">
        <v>66</v>
      </c>
      <c r="E1043" t="s">
        <v>114</v>
      </c>
      <c r="F1043" t="s">
        <v>54</v>
      </c>
      <c r="G1043" t="s">
        <v>123</v>
      </c>
      <c r="H1043" t="s">
        <v>63</v>
      </c>
      <c r="I1043" t="s">
        <v>132</v>
      </c>
      <c r="J1043" t="s">
        <v>58</v>
      </c>
      <c r="K1043" t="s">
        <v>57</v>
      </c>
      <c r="M1043" s="11">
        <v>104.45</v>
      </c>
      <c r="N1043" s="11">
        <v>1.2043547555479119</v>
      </c>
      <c r="P1043" s="11">
        <v>104.45</v>
      </c>
      <c r="Q1043" s="11">
        <v>1.2043547555479119</v>
      </c>
      <c r="R1043" s="11">
        <f t="array" ref="R1043">INDEX(Reformat[Infant PT],MATCH(1,(Reformat[Zone]=B1043)*(Reformat[Provider Type]=E1043)*(Reformat[Provider Rating]=I1043),0))</f>
        <v>26.82</v>
      </c>
      <c r="S1043" s="11">
        <f t="shared" si="16"/>
        <v>134.1</v>
      </c>
    </row>
    <row r="1044" spans="1:19" x14ac:dyDescent="0.25">
      <c r="A1044" t="s">
        <v>51</v>
      </c>
      <c r="B1044" t="s">
        <v>78</v>
      </c>
      <c r="D1044" t="s">
        <v>66</v>
      </c>
      <c r="E1044" t="s">
        <v>114</v>
      </c>
      <c r="F1044" t="s">
        <v>59</v>
      </c>
      <c r="G1044" t="s">
        <v>124</v>
      </c>
      <c r="H1044" t="s">
        <v>63</v>
      </c>
      <c r="I1044" t="s">
        <v>132</v>
      </c>
      <c r="J1044" t="s">
        <v>56</v>
      </c>
      <c r="K1044" t="s">
        <v>57</v>
      </c>
      <c r="M1044" s="11">
        <v>110.7</v>
      </c>
      <c r="N1044" s="11">
        <v>1.2764200233523586</v>
      </c>
      <c r="P1044" s="11">
        <v>110.7</v>
      </c>
      <c r="Q1044" s="11">
        <v>1.2764200233523586</v>
      </c>
      <c r="R1044" s="11">
        <f t="array" ref="R1044">INDEX(Reformat[Toddler FT],MATCH(1,(Reformat[Zone]=B1044)*(Reformat[Provider Type]=E1044)*(Reformat[Provider Rating]=I1044),0))</f>
        <v>27</v>
      </c>
      <c r="S1044" s="11">
        <f t="shared" si="16"/>
        <v>135</v>
      </c>
    </row>
    <row r="1045" spans="1:19" x14ac:dyDescent="0.25">
      <c r="A1045" t="s">
        <v>51</v>
      </c>
      <c r="B1045" t="s">
        <v>78</v>
      </c>
      <c r="D1045" t="s">
        <v>66</v>
      </c>
      <c r="E1045" t="s">
        <v>114</v>
      </c>
      <c r="F1045" t="s">
        <v>59</v>
      </c>
      <c r="G1045" t="s">
        <v>125</v>
      </c>
      <c r="H1045" t="s">
        <v>63</v>
      </c>
      <c r="I1045" t="s">
        <v>132</v>
      </c>
      <c r="J1045" t="s">
        <v>58</v>
      </c>
      <c r="K1045" t="s">
        <v>57</v>
      </c>
      <c r="M1045" s="11">
        <v>98.6</v>
      </c>
      <c r="N1045" s="11">
        <v>1.1369016648829497</v>
      </c>
      <c r="P1045" s="11">
        <v>98.6</v>
      </c>
      <c r="Q1045" s="11">
        <v>1.1369016648829497</v>
      </c>
      <c r="R1045" s="11">
        <f t="array" ref="R1045">INDEX(Reformat[Toddler PT],MATCH(1,(Reformat[Zone]=B1045)*(Reformat[Provider Type]=E1045)*(Reformat[Provider Rating]=I1045),0))</f>
        <v>24.12</v>
      </c>
      <c r="S1045" s="11">
        <f t="shared" si="16"/>
        <v>120.60000000000001</v>
      </c>
    </row>
    <row r="1046" spans="1:19" x14ac:dyDescent="0.25">
      <c r="A1046" t="s">
        <v>51</v>
      </c>
      <c r="B1046" t="s">
        <v>78</v>
      </c>
      <c r="D1046" t="s">
        <v>66</v>
      </c>
      <c r="E1046" t="s">
        <v>114</v>
      </c>
      <c r="F1046" t="s">
        <v>60</v>
      </c>
      <c r="G1046" t="s">
        <v>126</v>
      </c>
      <c r="H1046" t="s">
        <v>63</v>
      </c>
      <c r="I1046" t="s">
        <v>132</v>
      </c>
      <c r="J1046" t="s">
        <v>56</v>
      </c>
      <c r="K1046" t="s">
        <v>57</v>
      </c>
      <c r="M1046" s="11">
        <v>104.85</v>
      </c>
      <c r="N1046" s="11">
        <v>1.2089669326873964</v>
      </c>
      <c r="P1046" s="11">
        <v>104.85</v>
      </c>
      <c r="Q1046" s="11">
        <v>1.2089669326873964</v>
      </c>
      <c r="R1046" s="11">
        <f t="array" ref="R1046">INDEX(Reformat[Preschool FT],MATCH(1,(Reformat[Zone]=B1046)*(Reformat[Provider Type]=E1046)*(Reformat[Provider Rating]=I1046),0))</f>
        <v>24.66</v>
      </c>
      <c r="S1046" s="11">
        <f t="shared" si="16"/>
        <v>123.3</v>
      </c>
    </row>
    <row r="1047" spans="1:19" x14ac:dyDescent="0.25">
      <c r="A1047" t="s">
        <v>51</v>
      </c>
      <c r="B1047" t="s">
        <v>78</v>
      </c>
      <c r="D1047" t="s">
        <v>66</v>
      </c>
      <c r="E1047" t="s">
        <v>114</v>
      </c>
      <c r="F1047" t="s">
        <v>60</v>
      </c>
      <c r="G1047" t="s">
        <v>127</v>
      </c>
      <c r="H1047" t="s">
        <v>63</v>
      </c>
      <c r="I1047" t="s">
        <v>132</v>
      </c>
      <c r="J1047" t="s">
        <v>58</v>
      </c>
      <c r="K1047" t="s">
        <v>57</v>
      </c>
      <c r="M1047" s="11">
        <v>88.350000000000009</v>
      </c>
      <c r="N1047" s="11">
        <v>1.0187146256836574</v>
      </c>
      <c r="P1047" s="11">
        <v>88.350000000000009</v>
      </c>
      <c r="Q1047" s="11">
        <v>1.0187146256836574</v>
      </c>
      <c r="R1047" s="11">
        <f t="array" ref="R1047">INDEX(Reformat[Preschool PT],MATCH(1,(Reformat[Zone]=B1047)*(Reformat[Provider Type]=E1047)*(Reformat[Provider Rating]=I1047),0))</f>
        <v>20.52</v>
      </c>
      <c r="S1047" s="11">
        <f t="shared" si="16"/>
        <v>102.6</v>
      </c>
    </row>
    <row r="1048" spans="1:19" x14ac:dyDescent="0.25">
      <c r="A1048" t="s">
        <v>51</v>
      </c>
      <c r="B1048" t="s">
        <v>78</v>
      </c>
      <c r="D1048" t="s">
        <v>66</v>
      </c>
      <c r="E1048" t="s">
        <v>114</v>
      </c>
      <c r="F1048" t="s">
        <v>61</v>
      </c>
      <c r="G1048" t="s">
        <v>128</v>
      </c>
      <c r="H1048" t="s">
        <v>63</v>
      </c>
      <c r="I1048" t="s">
        <v>132</v>
      </c>
      <c r="J1048" t="s">
        <v>56</v>
      </c>
      <c r="K1048" t="s">
        <v>57</v>
      </c>
      <c r="M1048" s="11">
        <v>94.45</v>
      </c>
      <c r="N1048" s="11">
        <v>1.0890503270607974</v>
      </c>
      <c r="P1048" s="11">
        <v>94.45</v>
      </c>
      <c r="Q1048" s="11">
        <v>1.0890503270607974</v>
      </c>
      <c r="R1048" s="11">
        <f t="array" ref="R1048">INDEX(Reformat[School-age FT],MATCH(1,(Reformat[Zone]=B1048)*(Reformat[Provider Type]=E1048)*(Reformat[Provider Rating]=I1048),0))</f>
        <v>22.14</v>
      </c>
      <c r="S1048" s="11">
        <f t="shared" si="16"/>
        <v>110.7</v>
      </c>
    </row>
    <row r="1049" spans="1:19" x14ac:dyDescent="0.25">
      <c r="A1049" t="s">
        <v>51</v>
      </c>
      <c r="B1049" t="s">
        <v>78</v>
      </c>
      <c r="D1049" t="s">
        <v>66</v>
      </c>
      <c r="E1049" t="s">
        <v>114</v>
      </c>
      <c r="F1049" t="s">
        <v>61</v>
      </c>
      <c r="G1049" t="s">
        <v>129</v>
      </c>
      <c r="H1049" t="s">
        <v>63</v>
      </c>
      <c r="I1049" t="s">
        <v>132</v>
      </c>
      <c r="J1049" t="s">
        <v>58</v>
      </c>
      <c r="K1049" t="s">
        <v>57</v>
      </c>
      <c r="M1049" s="11">
        <v>79.099999999999994</v>
      </c>
      <c r="N1049" s="11">
        <v>0.91205802933307634</v>
      </c>
      <c r="P1049" s="11">
        <v>79.099999999999994</v>
      </c>
      <c r="Q1049" s="11">
        <v>0.91205802933307634</v>
      </c>
      <c r="R1049" s="11">
        <f t="array" ref="R1049">INDEX(Reformat[School-age PT],MATCH(1,(Reformat[Zone]=B1049)*(Reformat[Provider Type]=E1049)*(Reformat[Provider Rating]=I1049),0))</f>
        <v>19.079999999999998</v>
      </c>
      <c r="S1049" s="11">
        <f t="shared" si="16"/>
        <v>95.399999999999991</v>
      </c>
    </row>
    <row r="1050" spans="1:19" x14ac:dyDescent="0.25">
      <c r="A1050" t="s">
        <v>51</v>
      </c>
      <c r="B1050" t="s">
        <v>78</v>
      </c>
      <c r="D1050" t="s">
        <v>66</v>
      </c>
      <c r="E1050" t="s">
        <v>114</v>
      </c>
      <c r="F1050" t="s">
        <v>54</v>
      </c>
      <c r="G1050" t="s">
        <v>122</v>
      </c>
      <c r="H1050" t="s">
        <v>64</v>
      </c>
      <c r="I1050" t="s">
        <v>133</v>
      </c>
      <c r="J1050" t="s">
        <v>56</v>
      </c>
      <c r="K1050" t="s">
        <v>57</v>
      </c>
      <c r="M1050" s="11">
        <v>129.30000000000001</v>
      </c>
      <c r="N1050" s="11">
        <v>1.4908862603383917</v>
      </c>
      <c r="P1050" s="11">
        <v>129.30000000000001</v>
      </c>
      <c r="Q1050" s="11">
        <v>1.4908862603383917</v>
      </c>
      <c r="R1050" s="11">
        <f t="array" ref="R1050">INDEX(Reformat[Infant FT],MATCH(1,(Reformat[Zone]=B1050)*(Reformat[Provider Type]=E1050)*(Reformat[Provider Rating]=I1050),0))</f>
        <v>33</v>
      </c>
      <c r="S1050" s="11">
        <f t="shared" si="16"/>
        <v>165</v>
      </c>
    </row>
    <row r="1051" spans="1:19" x14ac:dyDescent="0.25">
      <c r="A1051" t="s">
        <v>51</v>
      </c>
      <c r="B1051" t="s">
        <v>78</v>
      </c>
      <c r="D1051" t="s">
        <v>66</v>
      </c>
      <c r="E1051" t="s">
        <v>114</v>
      </c>
      <c r="F1051" t="s">
        <v>54</v>
      </c>
      <c r="G1051" t="s">
        <v>123</v>
      </c>
      <c r="H1051" t="s">
        <v>64</v>
      </c>
      <c r="I1051" t="s">
        <v>133</v>
      </c>
      <c r="J1051" t="s">
        <v>58</v>
      </c>
      <c r="K1051" t="s">
        <v>57</v>
      </c>
      <c r="M1051" s="11">
        <v>116.05000000000001</v>
      </c>
      <c r="N1051" s="11">
        <v>1.338107892592965</v>
      </c>
      <c r="P1051" s="11">
        <v>116.05000000000001</v>
      </c>
      <c r="Q1051" s="11">
        <v>1.338107892592965</v>
      </c>
      <c r="R1051" s="11">
        <f t="array" ref="R1051">INDEX(Reformat[Infant PT],MATCH(1,(Reformat[Zone]=B1051)*(Reformat[Provider Type]=E1051)*(Reformat[Provider Rating]=I1051),0))</f>
        <v>29.8</v>
      </c>
      <c r="S1051" s="11">
        <f t="shared" si="16"/>
        <v>149</v>
      </c>
    </row>
    <row r="1052" spans="1:19" x14ac:dyDescent="0.25">
      <c r="A1052" t="s">
        <v>51</v>
      </c>
      <c r="B1052" t="s">
        <v>78</v>
      </c>
      <c r="D1052" t="s">
        <v>66</v>
      </c>
      <c r="E1052" t="s">
        <v>114</v>
      </c>
      <c r="F1052" t="s">
        <v>59</v>
      </c>
      <c r="G1052" t="s">
        <v>124</v>
      </c>
      <c r="H1052" t="s">
        <v>64</v>
      </c>
      <c r="I1052" t="s">
        <v>133</v>
      </c>
      <c r="J1052" t="s">
        <v>56</v>
      </c>
      <c r="K1052" t="s">
        <v>57</v>
      </c>
      <c r="M1052" s="11">
        <v>122.95</v>
      </c>
      <c r="N1052" s="11">
        <v>1.4176679482490739</v>
      </c>
      <c r="P1052" s="11">
        <v>122.95</v>
      </c>
      <c r="Q1052" s="11">
        <v>1.4176679482490739</v>
      </c>
      <c r="R1052" s="11">
        <f t="array" ref="R1052">INDEX(Reformat[Toddler FT],MATCH(1,(Reformat[Zone]=B1052)*(Reformat[Provider Type]=E1052)*(Reformat[Provider Rating]=I1052),0))</f>
        <v>30</v>
      </c>
      <c r="S1052" s="11">
        <f t="shared" si="16"/>
        <v>150</v>
      </c>
    </row>
    <row r="1053" spans="1:19" x14ac:dyDescent="0.25">
      <c r="A1053" t="s">
        <v>51</v>
      </c>
      <c r="B1053" t="s">
        <v>78</v>
      </c>
      <c r="D1053" t="s">
        <v>66</v>
      </c>
      <c r="E1053" t="s">
        <v>114</v>
      </c>
      <c r="F1053" t="s">
        <v>59</v>
      </c>
      <c r="G1053" t="s">
        <v>125</v>
      </c>
      <c r="H1053" t="s">
        <v>64</v>
      </c>
      <c r="I1053" t="s">
        <v>133</v>
      </c>
      <c r="J1053" t="s">
        <v>58</v>
      </c>
      <c r="K1053" t="s">
        <v>57</v>
      </c>
      <c r="M1053" s="11">
        <v>109.55</v>
      </c>
      <c r="N1053" s="11">
        <v>1.2631600140763404</v>
      </c>
      <c r="P1053" s="11">
        <v>109.55</v>
      </c>
      <c r="Q1053" s="11">
        <v>1.2631600140763404</v>
      </c>
      <c r="R1053" s="11">
        <f t="array" ref="R1053">INDEX(Reformat[Toddler PT],MATCH(1,(Reformat[Zone]=B1053)*(Reformat[Provider Type]=E1053)*(Reformat[Provider Rating]=I1053),0))</f>
        <v>26.8</v>
      </c>
      <c r="S1053" s="11">
        <f t="shared" si="16"/>
        <v>134</v>
      </c>
    </row>
    <row r="1054" spans="1:19" x14ac:dyDescent="0.25">
      <c r="A1054" t="s">
        <v>51</v>
      </c>
      <c r="B1054" t="s">
        <v>78</v>
      </c>
      <c r="D1054" t="s">
        <v>66</v>
      </c>
      <c r="E1054" t="s">
        <v>114</v>
      </c>
      <c r="F1054" t="s">
        <v>60</v>
      </c>
      <c r="G1054" t="s">
        <v>126</v>
      </c>
      <c r="H1054" t="s">
        <v>64</v>
      </c>
      <c r="I1054" t="s">
        <v>133</v>
      </c>
      <c r="J1054" t="s">
        <v>56</v>
      </c>
      <c r="K1054" t="s">
        <v>57</v>
      </c>
      <c r="M1054" s="11">
        <v>116.5</v>
      </c>
      <c r="N1054" s="11">
        <v>1.3432965918748849</v>
      </c>
      <c r="P1054" s="11">
        <v>116.5</v>
      </c>
      <c r="Q1054" s="11">
        <v>1.3432965918748849</v>
      </c>
      <c r="R1054" s="11">
        <f t="array" ref="R1054">INDEX(Reformat[Preschool FT],MATCH(1,(Reformat[Zone]=B1054)*(Reformat[Provider Type]=E1054)*(Reformat[Provider Rating]=I1054),0))</f>
        <v>27.4</v>
      </c>
      <c r="S1054" s="11">
        <f t="shared" si="16"/>
        <v>137</v>
      </c>
    </row>
    <row r="1055" spans="1:19" x14ac:dyDescent="0.25">
      <c r="A1055" t="s">
        <v>51</v>
      </c>
      <c r="B1055" t="s">
        <v>78</v>
      </c>
      <c r="D1055" t="s">
        <v>66</v>
      </c>
      <c r="E1055" t="s">
        <v>114</v>
      </c>
      <c r="F1055" t="s">
        <v>60</v>
      </c>
      <c r="G1055" t="s">
        <v>127</v>
      </c>
      <c r="H1055" t="s">
        <v>64</v>
      </c>
      <c r="I1055" t="s">
        <v>133</v>
      </c>
      <c r="J1055" t="s">
        <v>58</v>
      </c>
      <c r="K1055" t="s">
        <v>57</v>
      </c>
      <c r="M1055" s="11">
        <v>98.149999999999991</v>
      </c>
      <c r="N1055" s="11">
        <v>1.1317129656010296</v>
      </c>
      <c r="P1055" s="11">
        <v>98.149999999999991</v>
      </c>
      <c r="Q1055" s="11">
        <v>1.1317129656010296</v>
      </c>
      <c r="R1055" s="11">
        <f t="array" ref="R1055">INDEX(Reformat[Preschool PT],MATCH(1,(Reformat[Zone]=B1055)*(Reformat[Provider Type]=E1055)*(Reformat[Provider Rating]=I1055),0))</f>
        <v>22.8</v>
      </c>
      <c r="S1055" s="11">
        <f t="shared" si="16"/>
        <v>114</v>
      </c>
    </row>
    <row r="1056" spans="1:19" x14ac:dyDescent="0.25">
      <c r="A1056" t="s">
        <v>51</v>
      </c>
      <c r="B1056" t="s">
        <v>78</v>
      </c>
      <c r="D1056" t="s">
        <v>66</v>
      </c>
      <c r="E1056" t="s">
        <v>114</v>
      </c>
      <c r="F1056" t="s">
        <v>61</v>
      </c>
      <c r="G1056" t="s">
        <v>128</v>
      </c>
      <c r="H1056" t="s">
        <v>64</v>
      </c>
      <c r="I1056" t="s">
        <v>133</v>
      </c>
      <c r="J1056" t="s">
        <v>56</v>
      </c>
      <c r="K1056" t="s">
        <v>57</v>
      </c>
      <c r="M1056" s="11">
        <v>104.9</v>
      </c>
      <c r="N1056" s="11">
        <v>1.2095434548298321</v>
      </c>
      <c r="P1056" s="11">
        <v>104.9</v>
      </c>
      <c r="Q1056" s="11">
        <v>1.2095434548298321</v>
      </c>
      <c r="R1056" s="11">
        <f t="array" ref="R1056">INDEX(Reformat[School-age FT],MATCH(1,(Reformat[Zone]=B1056)*(Reformat[Provider Type]=E1056)*(Reformat[Provider Rating]=I1056),0))</f>
        <v>24.6</v>
      </c>
      <c r="S1056" s="11">
        <f t="shared" si="16"/>
        <v>123</v>
      </c>
    </row>
    <row r="1057" spans="1:19" x14ac:dyDescent="0.25">
      <c r="A1057" t="s">
        <v>51</v>
      </c>
      <c r="B1057" t="s">
        <v>78</v>
      </c>
      <c r="D1057" t="s">
        <v>66</v>
      </c>
      <c r="E1057" t="s">
        <v>114</v>
      </c>
      <c r="F1057" t="s">
        <v>61</v>
      </c>
      <c r="G1057" t="s">
        <v>129</v>
      </c>
      <c r="H1057" t="s">
        <v>64</v>
      </c>
      <c r="I1057" t="s">
        <v>133</v>
      </c>
      <c r="J1057" t="s">
        <v>58</v>
      </c>
      <c r="K1057" t="s">
        <v>57</v>
      </c>
      <c r="M1057" s="11">
        <v>87.85</v>
      </c>
      <c r="N1057" s="11">
        <v>1.0129494042593017</v>
      </c>
      <c r="P1057" s="11">
        <v>87.85</v>
      </c>
      <c r="Q1057" s="11">
        <v>1.0129494042593017</v>
      </c>
      <c r="R1057" s="11">
        <f t="array" ref="R1057">INDEX(Reformat[School-age PT],MATCH(1,(Reformat[Zone]=B1057)*(Reformat[Provider Type]=E1057)*(Reformat[Provider Rating]=I1057),0))</f>
        <v>21.2</v>
      </c>
      <c r="S1057" s="11">
        <f t="shared" si="16"/>
        <v>106</v>
      </c>
    </row>
    <row r="1058" spans="1:19" x14ac:dyDescent="0.25">
      <c r="A1058" t="s">
        <v>51</v>
      </c>
      <c r="B1058" t="s">
        <v>78</v>
      </c>
      <c r="D1058" t="s">
        <v>66</v>
      </c>
      <c r="E1058" t="s">
        <v>114</v>
      </c>
      <c r="F1058" t="s">
        <v>60</v>
      </c>
      <c r="G1058" t="s">
        <v>126</v>
      </c>
      <c r="H1058" t="s">
        <v>65</v>
      </c>
      <c r="I1058" t="s">
        <v>134</v>
      </c>
      <c r="J1058" t="s">
        <v>56</v>
      </c>
      <c r="K1058" t="s">
        <v>57</v>
      </c>
      <c r="M1058" s="11">
        <v>85.95</v>
      </c>
      <c r="N1058" s="11">
        <v>0.99104156284674993</v>
      </c>
      <c r="P1058" s="11">
        <v>85.95</v>
      </c>
      <c r="Q1058" s="11">
        <v>0.99104156284674993</v>
      </c>
      <c r="R1058" s="11">
        <f t="array" ref="R1058">INDEX(Reformat[Preschool FT],MATCH(1,(Reformat[Zone]=B1058)*(Reformat[Provider Type]=E1058)*(Reformat[Provider Rating]=I1058),0))</f>
        <v>23.94</v>
      </c>
      <c r="S1058" s="11">
        <f t="shared" si="16"/>
        <v>119.7</v>
      </c>
    </row>
    <row r="1059" spans="1:19" x14ac:dyDescent="0.25">
      <c r="A1059" t="s">
        <v>51</v>
      </c>
      <c r="B1059" t="s">
        <v>78</v>
      </c>
      <c r="D1059" t="s">
        <v>66</v>
      </c>
      <c r="E1059" t="s">
        <v>114</v>
      </c>
      <c r="F1059" t="s">
        <v>60</v>
      </c>
      <c r="G1059" t="s">
        <v>127</v>
      </c>
      <c r="H1059" t="s">
        <v>65</v>
      </c>
      <c r="I1059" t="s">
        <v>134</v>
      </c>
      <c r="J1059" t="s">
        <v>58</v>
      </c>
      <c r="K1059" t="s">
        <v>57</v>
      </c>
      <c r="M1059" s="11">
        <v>78.150000000000006</v>
      </c>
      <c r="N1059" s="11">
        <v>0.90110410862680057</v>
      </c>
      <c r="P1059" s="11">
        <v>78.150000000000006</v>
      </c>
      <c r="Q1059" s="11">
        <v>0.90110410862680057</v>
      </c>
      <c r="R1059" s="11">
        <f t="array" ref="R1059">INDEX(Reformat[Preschool PT],MATCH(1,(Reformat[Zone]=B1059)*(Reformat[Provider Type]=E1059)*(Reformat[Provider Rating]=I1059),0))</f>
        <v>19.53</v>
      </c>
      <c r="S1059" s="11">
        <f t="shared" si="16"/>
        <v>97.65</v>
      </c>
    </row>
    <row r="1060" spans="1:19" x14ac:dyDescent="0.25">
      <c r="A1060" t="s">
        <v>51</v>
      </c>
      <c r="B1060" t="s">
        <v>78</v>
      </c>
      <c r="D1060" t="s">
        <v>67</v>
      </c>
      <c r="E1060" t="s">
        <v>115</v>
      </c>
      <c r="F1060" t="s">
        <v>54</v>
      </c>
      <c r="G1060" t="s">
        <v>122</v>
      </c>
      <c r="H1060" t="s">
        <v>55</v>
      </c>
      <c r="I1060" t="s">
        <v>130</v>
      </c>
      <c r="J1060" t="s">
        <v>56</v>
      </c>
      <c r="K1060" t="s">
        <v>57</v>
      </c>
      <c r="M1060" s="11">
        <v>89.55</v>
      </c>
      <c r="N1060" s="11">
        <v>1.0325511571021111</v>
      </c>
      <c r="P1060" s="11">
        <v>89.55</v>
      </c>
      <c r="Q1060" s="11">
        <v>1.0325511571021111</v>
      </c>
      <c r="R1060" s="11">
        <f t="array" ref="R1060">INDEX(Reformat[Infant FT],MATCH(1,(Reformat[Zone]=B1060)*(Reformat[Provider Type]=E1060)*(Reformat[Provider Rating]=I1060),0))</f>
        <v>25.8</v>
      </c>
      <c r="S1060" s="11">
        <f t="shared" si="16"/>
        <v>129</v>
      </c>
    </row>
    <row r="1061" spans="1:19" x14ac:dyDescent="0.25">
      <c r="A1061" t="s">
        <v>51</v>
      </c>
      <c r="B1061" t="s">
        <v>78</v>
      </c>
      <c r="D1061" t="s">
        <v>67</v>
      </c>
      <c r="E1061" t="s">
        <v>115</v>
      </c>
      <c r="F1061" t="s">
        <v>54</v>
      </c>
      <c r="G1061" t="s">
        <v>123</v>
      </c>
      <c r="H1061" t="s">
        <v>55</v>
      </c>
      <c r="I1061" t="s">
        <v>130</v>
      </c>
      <c r="J1061" t="s">
        <v>58</v>
      </c>
      <c r="K1061" t="s">
        <v>57</v>
      </c>
      <c r="M1061" s="11">
        <v>75.25</v>
      </c>
      <c r="N1061" s="11">
        <v>0.8676658243655373</v>
      </c>
      <c r="P1061" s="11">
        <v>75.25</v>
      </c>
      <c r="Q1061" s="11">
        <v>0.8676658243655373</v>
      </c>
      <c r="R1061" s="11">
        <f t="array" ref="R1061">INDEX(Reformat[Infant PT],MATCH(1,(Reformat[Zone]=B1061)*(Reformat[Provider Type]=E1061)*(Reformat[Provider Rating]=I1061),0))</f>
        <v>22.4</v>
      </c>
      <c r="S1061" s="11">
        <f t="shared" si="16"/>
        <v>112</v>
      </c>
    </row>
    <row r="1062" spans="1:19" x14ac:dyDescent="0.25">
      <c r="A1062" t="s">
        <v>51</v>
      </c>
      <c r="B1062" t="s">
        <v>78</v>
      </c>
      <c r="D1062" t="s">
        <v>67</v>
      </c>
      <c r="E1062" t="s">
        <v>115</v>
      </c>
      <c r="F1062" t="s">
        <v>59</v>
      </c>
      <c r="G1062" t="s">
        <v>124</v>
      </c>
      <c r="H1062" t="s">
        <v>55</v>
      </c>
      <c r="I1062" t="s">
        <v>130</v>
      </c>
      <c r="J1062" t="s">
        <v>56</v>
      </c>
      <c r="K1062" t="s">
        <v>57</v>
      </c>
      <c r="M1062" s="11">
        <v>84.1</v>
      </c>
      <c r="N1062" s="11">
        <v>0.9697102435766336</v>
      </c>
      <c r="P1062" s="11">
        <v>84.1</v>
      </c>
      <c r="Q1062" s="11">
        <v>0.9697102435766336</v>
      </c>
      <c r="R1062" s="11">
        <f t="array" ref="R1062">INDEX(Reformat[Toddler FT],MATCH(1,(Reformat[Zone]=B1062)*(Reformat[Provider Type]=E1062)*(Reformat[Provider Rating]=I1062),0))</f>
        <v>23.6</v>
      </c>
      <c r="S1062" s="11">
        <f t="shared" si="16"/>
        <v>118</v>
      </c>
    </row>
    <row r="1063" spans="1:19" x14ac:dyDescent="0.25">
      <c r="A1063" t="s">
        <v>51</v>
      </c>
      <c r="B1063" t="s">
        <v>78</v>
      </c>
      <c r="D1063" t="s">
        <v>67</v>
      </c>
      <c r="E1063" t="s">
        <v>115</v>
      </c>
      <c r="F1063" t="s">
        <v>59</v>
      </c>
      <c r="G1063" t="s">
        <v>125</v>
      </c>
      <c r="H1063" t="s">
        <v>55</v>
      </c>
      <c r="I1063" t="s">
        <v>130</v>
      </c>
      <c r="J1063" t="s">
        <v>58</v>
      </c>
      <c r="K1063" t="s">
        <v>57</v>
      </c>
      <c r="M1063" s="11">
        <v>68.8</v>
      </c>
      <c r="N1063" s="11">
        <v>0.79329446799134828</v>
      </c>
      <c r="P1063" s="11">
        <v>68.8</v>
      </c>
      <c r="Q1063" s="11">
        <v>0.79329446799134828</v>
      </c>
      <c r="R1063" s="11">
        <f t="array" ref="R1063">INDEX(Reformat[Toddler PT],MATCH(1,(Reformat[Zone]=B1063)*(Reformat[Provider Type]=E1063)*(Reformat[Provider Rating]=I1063),0))</f>
        <v>20</v>
      </c>
      <c r="S1063" s="11">
        <f t="shared" si="16"/>
        <v>100</v>
      </c>
    </row>
    <row r="1064" spans="1:19" x14ac:dyDescent="0.25">
      <c r="A1064" t="s">
        <v>51</v>
      </c>
      <c r="B1064" t="s">
        <v>78</v>
      </c>
      <c r="D1064" t="s">
        <v>67</v>
      </c>
      <c r="E1064" t="s">
        <v>115</v>
      </c>
      <c r="F1064" t="s">
        <v>60</v>
      </c>
      <c r="G1064" t="s">
        <v>126</v>
      </c>
      <c r="H1064" t="s">
        <v>55</v>
      </c>
      <c r="I1064" t="s">
        <v>130</v>
      </c>
      <c r="J1064" t="s">
        <v>56</v>
      </c>
      <c r="K1064" t="s">
        <v>57</v>
      </c>
      <c r="M1064" s="11">
        <v>76.5</v>
      </c>
      <c r="N1064" s="11">
        <v>0.88207887792642659</v>
      </c>
      <c r="P1064" s="11">
        <v>76.5</v>
      </c>
      <c r="Q1064" s="11">
        <v>0.88207887792642659</v>
      </c>
      <c r="R1064" s="11">
        <f t="array" ref="R1064">INDEX(Reformat[Preschool FT],MATCH(1,(Reformat[Zone]=B1064)*(Reformat[Provider Type]=E1064)*(Reformat[Provider Rating]=I1064),0))</f>
        <v>20.8</v>
      </c>
      <c r="S1064" s="11">
        <f t="shared" si="16"/>
        <v>104</v>
      </c>
    </row>
    <row r="1065" spans="1:19" x14ac:dyDescent="0.25">
      <c r="A1065" t="s">
        <v>51</v>
      </c>
      <c r="B1065" t="s">
        <v>78</v>
      </c>
      <c r="D1065" t="s">
        <v>67</v>
      </c>
      <c r="E1065" t="s">
        <v>115</v>
      </c>
      <c r="F1065" t="s">
        <v>60</v>
      </c>
      <c r="G1065" t="s">
        <v>127</v>
      </c>
      <c r="H1065" t="s">
        <v>55</v>
      </c>
      <c r="I1065" t="s">
        <v>130</v>
      </c>
      <c r="J1065" t="s">
        <v>58</v>
      </c>
      <c r="K1065" t="s">
        <v>57</v>
      </c>
      <c r="M1065" s="11">
        <v>58</v>
      </c>
      <c r="N1065" s="11">
        <v>0.66876568522526458</v>
      </c>
      <c r="P1065" s="11">
        <v>58</v>
      </c>
      <c r="Q1065" s="11">
        <v>0.66876568522526458</v>
      </c>
      <c r="R1065" s="11">
        <f t="array" ref="R1065">INDEX(Reformat[Preschool PT],MATCH(1,(Reformat[Zone]=B1065)*(Reformat[Provider Type]=E1065)*(Reformat[Provider Rating]=I1065),0))</f>
        <v>16.2</v>
      </c>
      <c r="S1065" s="11">
        <f t="shared" si="16"/>
        <v>81</v>
      </c>
    </row>
    <row r="1066" spans="1:19" x14ac:dyDescent="0.25">
      <c r="A1066" t="s">
        <v>51</v>
      </c>
      <c r="B1066" t="s">
        <v>78</v>
      </c>
      <c r="D1066" t="s">
        <v>67</v>
      </c>
      <c r="E1066" t="s">
        <v>115</v>
      </c>
      <c r="F1066" t="s">
        <v>61</v>
      </c>
      <c r="G1066" t="s">
        <v>128</v>
      </c>
      <c r="H1066" t="s">
        <v>55</v>
      </c>
      <c r="I1066" t="s">
        <v>130</v>
      </c>
      <c r="J1066" t="s">
        <v>56</v>
      </c>
      <c r="K1066" t="s">
        <v>57</v>
      </c>
      <c r="M1066" s="11">
        <v>65.8</v>
      </c>
      <c r="N1066" s="11">
        <v>0.75870313944521395</v>
      </c>
      <c r="P1066" s="11">
        <v>65.8</v>
      </c>
      <c r="Q1066" s="11">
        <v>0.75870313944521395</v>
      </c>
      <c r="R1066" s="11">
        <f t="array" ref="R1066">INDEX(Reformat[School-age FT],MATCH(1,(Reformat[Zone]=B1066)*(Reformat[Provider Type]=E1066)*(Reformat[Provider Rating]=I1066),0))</f>
        <v>18</v>
      </c>
      <c r="S1066" s="11">
        <f t="shared" si="16"/>
        <v>90</v>
      </c>
    </row>
    <row r="1067" spans="1:19" x14ac:dyDescent="0.25">
      <c r="A1067" t="s">
        <v>51</v>
      </c>
      <c r="B1067" t="s">
        <v>78</v>
      </c>
      <c r="D1067" t="s">
        <v>67</v>
      </c>
      <c r="E1067" t="s">
        <v>115</v>
      </c>
      <c r="F1067" t="s">
        <v>61</v>
      </c>
      <c r="G1067" t="s">
        <v>129</v>
      </c>
      <c r="H1067" t="s">
        <v>55</v>
      </c>
      <c r="I1067" t="s">
        <v>130</v>
      </c>
      <c r="J1067" t="s">
        <v>58</v>
      </c>
      <c r="K1067" t="s">
        <v>57</v>
      </c>
      <c r="M1067" s="11">
        <v>48.75</v>
      </c>
      <c r="N1067" s="11">
        <v>0.56210908887468358</v>
      </c>
      <c r="P1067" s="11">
        <v>48.75</v>
      </c>
      <c r="Q1067" s="11">
        <v>0.56210908887468358</v>
      </c>
      <c r="R1067" s="11">
        <f t="array" ref="R1067">INDEX(Reformat[School-age PT],MATCH(1,(Reformat[Zone]=B1067)*(Reformat[Provider Type]=E1067)*(Reformat[Provider Rating]=I1067),0))</f>
        <v>14.4</v>
      </c>
      <c r="S1067" s="11">
        <f t="shared" si="16"/>
        <v>72</v>
      </c>
    </row>
    <row r="1068" spans="1:19" x14ac:dyDescent="0.25">
      <c r="A1068" t="s">
        <v>51</v>
      </c>
      <c r="B1068" t="s">
        <v>78</v>
      </c>
      <c r="D1068" t="s">
        <v>67</v>
      </c>
      <c r="E1068" t="s">
        <v>115</v>
      </c>
      <c r="F1068" t="s">
        <v>54</v>
      </c>
      <c r="G1068" t="s">
        <v>122</v>
      </c>
      <c r="H1068" t="s">
        <v>62</v>
      </c>
      <c r="I1068" t="s">
        <v>131</v>
      </c>
      <c r="J1068" t="s">
        <v>56</v>
      </c>
      <c r="K1068" t="s">
        <v>57</v>
      </c>
      <c r="M1068" s="11">
        <v>101.75</v>
      </c>
      <c r="N1068" s="11">
        <v>1.173222559856391</v>
      </c>
      <c r="P1068" s="11">
        <v>101.75</v>
      </c>
      <c r="Q1068" s="11">
        <v>1.173222559856391</v>
      </c>
      <c r="R1068" s="11">
        <f t="array" ref="R1068">INDEX(Reformat[Infant FT],MATCH(1,(Reformat[Zone]=B1068)*(Reformat[Provider Type]=E1068)*(Reformat[Provider Rating]=I1068),0))</f>
        <v>27.09</v>
      </c>
      <c r="S1068" s="11">
        <f t="shared" si="16"/>
        <v>135.44999999999999</v>
      </c>
    </row>
    <row r="1069" spans="1:19" x14ac:dyDescent="0.25">
      <c r="A1069" t="s">
        <v>51</v>
      </c>
      <c r="B1069" t="s">
        <v>78</v>
      </c>
      <c r="D1069" t="s">
        <v>67</v>
      </c>
      <c r="E1069" t="s">
        <v>115</v>
      </c>
      <c r="F1069" t="s">
        <v>54</v>
      </c>
      <c r="G1069" t="s">
        <v>123</v>
      </c>
      <c r="H1069" t="s">
        <v>62</v>
      </c>
      <c r="I1069" t="s">
        <v>131</v>
      </c>
      <c r="J1069" t="s">
        <v>58</v>
      </c>
      <c r="K1069" t="s">
        <v>57</v>
      </c>
      <c r="M1069" s="11">
        <v>87.95</v>
      </c>
      <c r="N1069" s="11">
        <v>1.0141024485441728</v>
      </c>
      <c r="P1069" s="11">
        <v>87.95</v>
      </c>
      <c r="Q1069" s="11">
        <v>1.0141024485441728</v>
      </c>
      <c r="R1069" s="11">
        <f t="array" ref="R1069">INDEX(Reformat[Infant PT],MATCH(1,(Reformat[Zone]=B1069)*(Reformat[Provider Type]=E1069)*(Reformat[Provider Rating]=I1069),0))</f>
        <v>23.52</v>
      </c>
      <c r="S1069" s="11">
        <f t="shared" si="16"/>
        <v>117.6</v>
      </c>
    </row>
    <row r="1070" spans="1:19" x14ac:dyDescent="0.25">
      <c r="A1070" t="s">
        <v>51</v>
      </c>
      <c r="B1070" t="s">
        <v>78</v>
      </c>
      <c r="D1070" t="s">
        <v>67</v>
      </c>
      <c r="E1070" t="s">
        <v>115</v>
      </c>
      <c r="F1070" t="s">
        <v>59</v>
      </c>
      <c r="G1070" t="s">
        <v>124</v>
      </c>
      <c r="H1070" t="s">
        <v>62</v>
      </c>
      <c r="I1070" t="s">
        <v>131</v>
      </c>
      <c r="J1070" t="s">
        <v>56</v>
      </c>
      <c r="K1070" t="s">
        <v>57</v>
      </c>
      <c r="M1070" s="11">
        <v>96.55</v>
      </c>
      <c r="N1070" s="11">
        <v>1.1132642570430913</v>
      </c>
      <c r="P1070" s="11">
        <v>96.55</v>
      </c>
      <c r="Q1070" s="11">
        <v>1.1132642570430913</v>
      </c>
      <c r="R1070" s="11">
        <f t="array" ref="R1070">INDEX(Reformat[Toddler FT],MATCH(1,(Reformat[Zone]=B1070)*(Reformat[Provider Type]=E1070)*(Reformat[Provider Rating]=I1070),0))</f>
        <v>24.78</v>
      </c>
      <c r="S1070" s="11">
        <f t="shared" si="16"/>
        <v>123.9</v>
      </c>
    </row>
    <row r="1071" spans="1:19" x14ac:dyDescent="0.25">
      <c r="A1071" t="s">
        <v>51</v>
      </c>
      <c r="B1071" t="s">
        <v>78</v>
      </c>
      <c r="D1071" t="s">
        <v>67</v>
      </c>
      <c r="E1071" t="s">
        <v>115</v>
      </c>
      <c r="F1071" t="s">
        <v>59</v>
      </c>
      <c r="G1071" t="s">
        <v>125</v>
      </c>
      <c r="H1071" t="s">
        <v>62</v>
      </c>
      <c r="I1071" t="s">
        <v>131</v>
      </c>
      <c r="J1071" t="s">
        <v>58</v>
      </c>
      <c r="K1071" t="s">
        <v>57</v>
      </c>
      <c r="M1071" s="11">
        <v>81.649999999999991</v>
      </c>
      <c r="N1071" s="11">
        <v>0.94146065859729056</v>
      </c>
      <c r="P1071" s="11">
        <v>81.649999999999991</v>
      </c>
      <c r="Q1071" s="11">
        <v>0.94146065859729056</v>
      </c>
      <c r="R1071" s="11">
        <f t="array" ref="R1071">INDEX(Reformat[Toddler PT],MATCH(1,(Reformat[Zone]=B1071)*(Reformat[Provider Type]=E1071)*(Reformat[Provider Rating]=I1071),0))</f>
        <v>21</v>
      </c>
      <c r="S1071" s="11">
        <f t="shared" si="16"/>
        <v>105</v>
      </c>
    </row>
    <row r="1072" spans="1:19" x14ac:dyDescent="0.25">
      <c r="A1072" t="s">
        <v>51</v>
      </c>
      <c r="B1072" t="s">
        <v>78</v>
      </c>
      <c r="D1072" t="s">
        <v>67</v>
      </c>
      <c r="E1072" t="s">
        <v>115</v>
      </c>
      <c r="F1072" t="s">
        <v>60</v>
      </c>
      <c r="G1072" t="s">
        <v>126</v>
      </c>
      <c r="H1072" t="s">
        <v>62</v>
      </c>
      <c r="I1072" t="s">
        <v>131</v>
      </c>
      <c r="J1072" t="s">
        <v>56</v>
      </c>
      <c r="K1072" t="s">
        <v>57</v>
      </c>
      <c r="M1072" s="11">
        <v>89.2</v>
      </c>
      <c r="N1072" s="11">
        <v>1.0285155021050623</v>
      </c>
      <c r="P1072" s="11">
        <v>89.2</v>
      </c>
      <c r="Q1072" s="11">
        <v>1.0285155021050623</v>
      </c>
      <c r="R1072" s="11">
        <f t="array" ref="R1072">INDEX(Reformat[Preschool FT],MATCH(1,(Reformat[Zone]=B1072)*(Reformat[Provider Type]=E1072)*(Reformat[Provider Rating]=I1072),0))</f>
        <v>21.84</v>
      </c>
      <c r="S1072" s="11">
        <f t="shared" si="16"/>
        <v>109.2</v>
      </c>
    </row>
    <row r="1073" spans="1:19" x14ac:dyDescent="0.25">
      <c r="A1073" t="s">
        <v>51</v>
      </c>
      <c r="B1073" t="s">
        <v>78</v>
      </c>
      <c r="D1073" t="s">
        <v>67</v>
      </c>
      <c r="E1073" t="s">
        <v>115</v>
      </c>
      <c r="F1073" t="s">
        <v>60</v>
      </c>
      <c r="G1073" t="s">
        <v>127</v>
      </c>
      <c r="H1073" t="s">
        <v>62</v>
      </c>
      <c r="I1073" t="s">
        <v>131</v>
      </c>
      <c r="J1073" t="s">
        <v>58</v>
      </c>
      <c r="K1073" t="s">
        <v>57</v>
      </c>
      <c r="M1073" s="11">
        <v>71</v>
      </c>
      <c r="N1073" s="11">
        <v>0.81866144225851356</v>
      </c>
      <c r="P1073" s="11">
        <v>71</v>
      </c>
      <c r="Q1073" s="11">
        <v>0.81866144225851356</v>
      </c>
      <c r="R1073" s="11">
        <f t="array" ref="R1073">INDEX(Reformat[Preschool PT],MATCH(1,(Reformat[Zone]=B1073)*(Reformat[Provider Type]=E1073)*(Reformat[Provider Rating]=I1073),0))</f>
        <v>17.010000000000002</v>
      </c>
      <c r="S1073" s="11">
        <f t="shared" si="16"/>
        <v>85.050000000000011</v>
      </c>
    </row>
    <row r="1074" spans="1:19" x14ac:dyDescent="0.25">
      <c r="A1074" t="s">
        <v>51</v>
      </c>
      <c r="B1074" t="s">
        <v>78</v>
      </c>
      <c r="D1074" t="s">
        <v>67</v>
      </c>
      <c r="E1074" t="s">
        <v>115</v>
      </c>
      <c r="F1074" t="s">
        <v>61</v>
      </c>
      <c r="G1074" t="s">
        <v>128</v>
      </c>
      <c r="H1074" t="s">
        <v>62</v>
      </c>
      <c r="I1074" t="s">
        <v>131</v>
      </c>
      <c r="J1074" t="s">
        <v>56</v>
      </c>
      <c r="K1074" t="s">
        <v>57</v>
      </c>
      <c r="M1074" s="11">
        <v>78.05</v>
      </c>
      <c r="N1074" s="11">
        <v>0.89995106434192929</v>
      </c>
      <c r="P1074" s="11">
        <v>78.05</v>
      </c>
      <c r="Q1074" s="11">
        <v>0.89995106434192929</v>
      </c>
      <c r="R1074" s="11">
        <f t="array" ref="R1074">INDEX(Reformat[School-age FT],MATCH(1,(Reformat[Zone]=B1074)*(Reformat[Provider Type]=E1074)*(Reformat[Provider Rating]=I1074),0))</f>
        <v>18.899999999999999</v>
      </c>
      <c r="S1074" s="11">
        <f t="shared" si="16"/>
        <v>94.5</v>
      </c>
    </row>
    <row r="1075" spans="1:19" x14ac:dyDescent="0.25">
      <c r="A1075" t="s">
        <v>51</v>
      </c>
      <c r="B1075" t="s">
        <v>78</v>
      </c>
      <c r="D1075" t="s">
        <v>67</v>
      </c>
      <c r="E1075" t="s">
        <v>115</v>
      </c>
      <c r="F1075" t="s">
        <v>61</v>
      </c>
      <c r="G1075" t="s">
        <v>129</v>
      </c>
      <c r="H1075" t="s">
        <v>62</v>
      </c>
      <c r="I1075" t="s">
        <v>131</v>
      </c>
      <c r="J1075" t="s">
        <v>58</v>
      </c>
      <c r="K1075" t="s">
        <v>57</v>
      </c>
      <c r="M1075" s="11">
        <v>61.75</v>
      </c>
      <c r="N1075" s="11">
        <v>0.71200484590793256</v>
      </c>
      <c r="P1075" s="11">
        <v>61.75</v>
      </c>
      <c r="Q1075" s="11">
        <v>0.71200484590793256</v>
      </c>
      <c r="R1075" s="11">
        <f t="array" ref="R1075">INDEX(Reformat[School-age PT],MATCH(1,(Reformat[Zone]=B1075)*(Reformat[Provider Type]=E1075)*(Reformat[Provider Rating]=I1075),0))</f>
        <v>15.12</v>
      </c>
      <c r="S1075" s="11">
        <f t="shared" si="16"/>
        <v>75.599999999999994</v>
      </c>
    </row>
    <row r="1076" spans="1:19" x14ac:dyDescent="0.25">
      <c r="A1076" t="s">
        <v>51</v>
      </c>
      <c r="B1076" t="s">
        <v>78</v>
      </c>
      <c r="D1076" t="s">
        <v>67</v>
      </c>
      <c r="E1076" t="s">
        <v>115</v>
      </c>
      <c r="F1076" t="s">
        <v>54</v>
      </c>
      <c r="G1076" t="s">
        <v>122</v>
      </c>
      <c r="H1076" t="s">
        <v>63</v>
      </c>
      <c r="I1076" t="s">
        <v>132</v>
      </c>
      <c r="J1076" t="s">
        <v>56</v>
      </c>
      <c r="K1076" t="s">
        <v>57</v>
      </c>
      <c r="M1076" s="11">
        <v>113.05</v>
      </c>
      <c r="N1076" s="11">
        <v>1.3035165640468305</v>
      </c>
      <c r="P1076" s="11">
        <v>113.05</v>
      </c>
      <c r="Q1076" s="11">
        <v>1.3035165640468305</v>
      </c>
      <c r="R1076" s="11">
        <f t="array" ref="R1076">INDEX(Reformat[Infant FT],MATCH(1,(Reformat[Zone]=B1076)*(Reformat[Provider Type]=E1076)*(Reformat[Provider Rating]=I1076),0))</f>
        <v>28.44</v>
      </c>
      <c r="S1076" s="11">
        <f t="shared" si="16"/>
        <v>142.20000000000002</v>
      </c>
    </row>
    <row r="1077" spans="1:19" x14ac:dyDescent="0.25">
      <c r="A1077" t="s">
        <v>51</v>
      </c>
      <c r="B1077" t="s">
        <v>78</v>
      </c>
      <c r="D1077" t="s">
        <v>67</v>
      </c>
      <c r="E1077" t="s">
        <v>115</v>
      </c>
      <c r="F1077" t="s">
        <v>54</v>
      </c>
      <c r="G1077" t="s">
        <v>123</v>
      </c>
      <c r="H1077" t="s">
        <v>63</v>
      </c>
      <c r="I1077" t="s">
        <v>132</v>
      </c>
      <c r="J1077" t="s">
        <v>58</v>
      </c>
      <c r="K1077" t="s">
        <v>57</v>
      </c>
      <c r="M1077" s="11">
        <v>97.699999999999989</v>
      </c>
      <c r="N1077" s="11">
        <v>1.1265242663191093</v>
      </c>
      <c r="P1077" s="11">
        <v>97.699999999999989</v>
      </c>
      <c r="Q1077" s="11">
        <v>1.1265242663191093</v>
      </c>
      <c r="R1077" s="11">
        <f t="array" ref="R1077">INDEX(Reformat[Infant PT],MATCH(1,(Reformat[Zone]=B1077)*(Reformat[Provider Type]=E1077)*(Reformat[Provider Rating]=I1077),0))</f>
        <v>25.02</v>
      </c>
      <c r="S1077" s="11">
        <f t="shared" si="16"/>
        <v>125.1</v>
      </c>
    </row>
    <row r="1078" spans="1:19" x14ac:dyDescent="0.25">
      <c r="A1078" t="s">
        <v>51</v>
      </c>
      <c r="B1078" t="s">
        <v>78</v>
      </c>
      <c r="D1078" t="s">
        <v>67</v>
      </c>
      <c r="E1078" t="s">
        <v>115</v>
      </c>
      <c r="F1078" t="s">
        <v>59</v>
      </c>
      <c r="G1078" t="s">
        <v>124</v>
      </c>
      <c r="H1078" t="s">
        <v>63</v>
      </c>
      <c r="I1078" t="s">
        <v>132</v>
      </c>
      <c r="J1078" t="s">
        <v>56</v>
      </c>
      <c r="K1078" t="s">
        <v>57</v>
      </c>
      <c r="M1078" s="11">
        <v>107.25</v>
      </c>
      <c r="N1078" s="11">
        <v>1.2366399955243039</v>
      </c>
      <c r="P1078" s="11">
        <v>107.25</v>
      </c>
      <c r="Q1078" s="11">
        <v>1.2366399955243039</v>
      </c>
      <c r="R1078" s="11">
        <f t="array" ref="R1078">INDEX(Reformat[Toddler FT],MATCH(1,(Reformat[Zone]=B1078)*(Reformat[Provider Type]=E1078)*(Reformat[Provider Rating]=I1078),0))</f>
        <v>25.74</v>
      </c>
      <c r="S1078" s="11">
        <f t="shared" si="16"/>
        <v>128.69999999999999</v>
      </c>
    </row>
    <row r="1079" spans="1:19" x14ac:dyDescent="0.25">
      <c r="A1079" t="s">
        <v>51</v>
      </c>
      <c r="B1079" t="s">
        <v>78</v>
      </c>
      <c r="D1079" t="s">
        <v>67</v>
      </c>
      <c r="E1079" t="s">
        <v>115</v>
      </c>
      <c r="F1079" t="s">
        <v>59</v>
      </c>
      <c r="G1079" t="s">
        <v>125</v>
      </c>
      <c r="H1079" t="s">
        <v>63</v>
      </c>
      <c r="I1079" t="s">
        <v>132</v>
      </c>
      <c r="J1079" t="s">
        <v>58</v>
      </c>
      <c r="K1079" t="s">
        <v>57</v>
      </c>
      <c r="M1079" s="11">
        <v>90.7</v>
      </c>
      <c r="N1079" s="11">
        <v>1.0458111663781293</v>
      </c>
      <c r="P1079" s="11">
        <v>90.7</v>
      </c>
      <c r="Q1079" s="11">
        <v>1.0458111663781293</v>
      </c>
      <c r="R1079" s="11">
        <f t="array" ref="R1079">INDEX(Reformat[Toddler PT],MATCH(1,(Reformat[Zone]=B1079)*(Reformat[Provider Type]=E1079)*(Reformat[Provider Rating]=I1079),0))</f>
        <v>22.14</v>
      </c>
      <c r="S1079" s="11">
        <f t="shared" si="16"/>
        <v>110.7</v>
      </c>
    </row>
    <row r="1080" spans="1:19" x14ac:dyDescent="0.25">
      <c r="A1080" t="s">
        <v>51</v>
      </c>
      <c r="B1080" t="s">
        <v>78</v>
      </c>
      <c r="D1080" t="s">
        <v>67</v>
      </c>
      <c r="E1080" t="s">
        <v>115</v>
      </c>
      <c r="F1080" t="s">
        <v>60</v>
      </c>
      <c r="G1080" t="s">
        <v>126</v>
      </c>
      <c r="H1080" t="s">
        <v>63</v>
      </c>
      <c r="I1080" t="s">
        <v>132</v>
      </c>
      <c r="J1080" t="s">
        <v>56</v>
      </c>
      <c r="K1080" t="s">
        <v>57</v>
      </c>
      <c r="M1080" s="11">
        <v>99.1</v>
      </c>
      <c r="N1080" s="11">
        <v>1.1426668863073055</v>
      </c>
      <c r="P1080" s="11">
        <v>99.1</v>
      </c>
      <c r="Q1080" s="11">
        <v>1.1426668863073055</v>
      </c>
      <c r="R1080" s="11">
        <f t="array" ref="R1080">INDEX(Reformat[Preschool FT],MATCH(1,(Reformat[Zone]=B1080)*(Reformat[Provider Type]=E1080)*(Reformat[Provider Rating]=I1080),0))</f>
        <v>22.68</v>
      </c>
      <c r="S1080" s="11">
        <f t="shared" si="16"/>
        <v>113.4</v>
      </c>
    </row>
    <row r="1081" spans="1:19" x14ac:dyDescent="0.25">
      <c r="A1081" t="s">
        <v>51</v>
      </c>
      <c r="B1081" t="s">
        <v>78</v>
      </c>
      <c r="D1081" t="s">
        <v>67</v>
      </c>
      <c r="E1081" t="s">
        <v>115</v>
      </c>
      <c r="F1081" t="s">
        <v>60</v>
      </c>
      <c r="G1081" t="s">
        <v>127</v>
      </c>
      <c r="H1081" t="s">
        <v>63</v>
      </c>
      <c r="I1081" t="s">
        <v>132</v>
      </c>
      <c r="J1081" t="s">
        <v>58</v>
      </c>
      <c r="K1081" t="s">
        <v>57</v>
      </c>
      <c r="M1081" s="11">
        <v>78.849999999999994</v>
      </c>
      <c r="N1081" s="11">
        <v>0.90917541862089846</v>
      </c>
      <c r="P1081" s="11">
        <v>78.849999999999994</v>
      </c>
      <c r="Q1081" s="11">
        <v>0.90917541862089846</v>
      </c>
      <c r="R1081" s="11">
        <f t="array" ref="R1081">INDEX(Reformat[Preschool PT],MATCH(1,(Reformat[Zone]=B1081)*(Reformat[Provider Type]=E1081)*(Reformat[Provider Rating]=I1081),0))</f>
        <v>18.18</v>
      </c>
      <c r="S1081" s="11">
        <f t="shared" si="16"/>
        <v>90.9</v>
      </c>
    </row>
    <row r="1082" spans="1:19" x14ac:dyDescent="0.25">
      <c r="A1082" t="s">
        <v>51</v>
      </c>
      <c r="B1082" t="s">
        <v>78</v>
      </c>
      <c r="D1082" t="s">
        <v>67</v>
      </c>
      <c r="E1082" t="s">
        <v>115</v>
      </c>
      <c r="F1082" t="s">
        <v>61</v>
      </c>
      <c r="G1082" t="s">
        <v>128</v>
      </c>
      <c r="H1082" t="s">
        <v>63</v>
      </c>
      <c r="I1082" t="s">
        <v>132</v>
      </c>
      <c r="J1082" t="s">
        <v>56</v>
      </c>
      <c r="K1082" t="s">
        <v>57</v>
      </c>
      <c r="M1082" s="11">
        <v>86.75</v>
      </c>
      <c r="N1082" s="11">
        <v>1.0002659171257191</v>
      </c>
      <c r="P1082" s="11">
        <v>86.75</v>
      </c>
      <c r="Q1082" s="11">
        <v>1.0002659171257191</v>
      </c>
      <c r="R1082" s="11">
        <f t="array" ref="R1082">INDEX(Reformat[School-age FT],MATCH(1,(Reformat[Zone]=B1082)*(Reformat[Provider Type]=E1082)*(Reformat[Provider Rating]=I1082),0))</f>
        <v>19.98</v>
      </c>
      <c r="S1082" s="11">
        <f t="shared" si="16"/>
        <v>99.9</v>
      </c>
    </row>
    <row r="1083" spans="1:19" x14ac:dyDescent="0.25">
      <c r="A1083" t="s">
        <v>51</v>
      </c>
      <c r="B1083" t="s">
        <v>78</v>
      </c>
      <c r="D1083" t="s">
        <v>67</v>
      </c>
      <c r="E1083" t="s">
        <v>115</v>
      </c>
      <c r="F1083" t="s">
        <v>61</v>
      </c>
      <c r="G1083" t="s">
        <v>129</v>
      </c>
      <c r="H1083" t="s">
        <v>63</v>
      </c>
      <c r="I1083" t="s">
        <v>132</v>
      </c>
      <c r="J1083" t="s">
        <v>58</v>
      </c>
      <c r="K1083" t="s">
        <v>57</v>
      </c>
      <c r="M1083" s="11">
        <v>68.600000000000009</v>
      </c>
      <c r="N1083" s="11">
        <v>0.79098837942160616</v>
      </c>
      <c r="P1083" s="11">
        <v>68.600000000000009</v>
      </c>
      <c r="Q1083" s="11">
        <v>0.79098837942160616</v>
      </c>
      <c r="R1083" s="11">
        <f t="array" ref="R1083">INDEX(Reformat[School-age PT],MATCH(1,(Reformat[Zone]=B1083)*(Reformat[Provider Type]=E1083)*(Reformat[Provider Rating]=I1083),0))</f>
        <v>16.38</v>
      </c>
      <c r="S1083" s="11">
        <f t="shared" si="16"/>
        <v>81.899999999999991</v>
      </c>
    </row>
    <row r="1084" spans="1:19" x14ac:dyDescent="0.25">
      <c r="A1084" t="s">
        <v>51</v>
      </c>
      <c r="B1084" t="s">
        <v>78</v>
      </c>
      <c r="D1084" t="s">
        <v>67</v>
      </c>
      <c r="E1084" t="s">
        <v>115</v>
      </c>
      <c r="F1084" t="s">
        <v>54</v>
      </c>
      <c r="G1084" t="s">
        <v>122</v>
      </c>
      <c r="H1084" t="s">
        <v>64</v>
      </c>
      <c r="I1084" t="s">
        <v>133</v>
      </c>
      <c r="J1084" t="s">
        <v>56</v>
      </c>
      <c r="K1084" t="s">
        <v>57</v>
      </c>
      <c r="M1084" s="11">
        <v>125.60000000000001</v>
      </c>
      <c r="N1084" s="11">
        <v>1.4482236217981592</v>
      </c>
      <c r="P1084" s="11">
        <v>125.60000000000001</v>
      </c>
      <c r="Q1084" s="11">
        <v>1.4482236217981592</v>
      </c>
      <c r="R1084" s="11">
        <f t="array" ref="R1084">INDEX(Reformat[Infant FT],MATCH(1,(Reformat[Zone]=B1084)*(Reformat[Provider Type]=E1084)*(Reformat[Provider Rating]=I1084),0))</f>
        <v>31.6</v>
      </c>
      <c r="S1084" s="11">
        <f t="shared" si="16"/>
        <v>158</v>
      </c>
    </row>
    <row r="1085" spans="1:19" x14ac:dyDescent="0.25">
      <c r="A1085" t="s">
        <v>51</v>
      </c>
      <c r="B1085" t="s">
        <v>78</v>
      </c>
      <c r="D1085" t="s">
        <v>67</v>
      </c>
      <c r="E1085" t="s">
        <v>115</v>
      </c>
      <c r="F1085" t="s">
        <v>54</v>
      </c>
      <c r="G1085" t="s">
        <v>123</v>
      </c>
      <c r="H1085" t="s">
        <v>64</v>
      </c>
      <c r="I1085" t="s">
        <v>133</v>
      </c>
      <c r="J1085" t="s">
        <v>58</v>
      </c>
      <c r="K1085" t="s">
        <v>57</v>
      </c>
      <c r="M1085" s="11">
        <v>108.55000000000001</v>
      </c>
      <c r="N1085" s="11">
        <v>1.2516295712276291</v>
      </c>
      <c r="P1085" s="11">
        <v>108.55000000000001</v>
      </c>
      <c r="Q1085" s="11">
        <v>1.2516295712276291</v>
      </c>
      <c r="R1085" s="11">
        <f t="array" ref="R1085">INDEX(Reformat[Infant PT],MATCH(1,(Reformat[Zone]=B1085)*(Reformat[Provider Type]=E1085)*(Reformat[Provider Rating]=I1085),0))</f>
        <v>27.8</v>
      </c>
      <c r="S1085" s="11">
        <f t="shared" si="16"/>
        <v>139</v>
      </c>
    </row>
    <row r="1086" spans="1:19" x14ac:dyDescent="0.25">
      <c r="A1086" t="s">
        <v>51</v>
      </c>
      <c r="B1086" t="s">
        <v>78</v>
      </c>
      <c r="D1086" t="s">
        <v>67</v>
      </c>
      <c r="E1086" t="s">
        <v>115</v>
      </c>
      <c r="F1086" t="s">
        <v>59</v>
      </c>
      <c r="G1086" t="s">
        <v>124</v>
      </c>
      <c r="H1086" t="s">
        <v>64</v>
      </c>
      <c r="I1086" t="s">
        <v>133</v>
      </c>
      <c r="J1086" t="s">
        <v>56</v>
      </c>
      <c r="K1086" t="s">
        <v>57</v>
      </c>
      <c r="M1086" s="11">
        <v>119.14999999999999</v>
      </c>
      <c r="N1086" s="11">
        <v>1.3738522654239702</v>
      </c>
      <c r="P1086" s="11">
        <v>119.14999999999999</v>
      </c>
      <c r="Q1086" s="11">
        <v>1.3738522654239702</v>
      </c>
      <c r="R1086" s="11">
        <f t="array" ref="R1086">INDEX(Reformat[Toddler FT],MATCH(1,(Reformat[Zone]=B1086)*(Reformat[Provider Type]=E1086)*(Reformat[Provider Rating]=I1086),0))</f>
        <v>28.6</v>
      </c>
      <c r="S1086" s="11">
        <f t="shared" si="16"/>
        <v>143</v>
      </c>
    </row>
    <row r="1087" spans="1:19" x14ac:dyDescent="0.25">
      <c r="A1087" t="s">
        <v>51</v>
      </c>
      <c r="B1087" t="s">
        <v>78</v>
      </c>
      <c r="D1087" t="s">
        <v>67</v>
      </c>
      <c r="E1087" t="s">
        <v>115</v>
      </c>
      <c r="F1087" t="s">
        <v>59</v>
      </c>
      <c r="G1087" t="s">
        <v>125</v>
      </c>
      <c r="H1087" t="s">
        <v>64</v>
      </c>
      <c r="I1087" t="s">
        <v>133</v>
      </c>
      <c r="J1087" t="s">
        <v>58</v>
      </c>
      <c r="K1087" t="s">
        <v>57</v>
      </c>
      <c r="M1087" s="11">
        <v>100.75</v>
      </c>
      <c r="N1087" s="11">
        <v>1.1616921170076795</v>
      </c>
      <c r="P1087" s="11">
        <v>100.75</v>
      </c>
      <c r="Q1087" s="11">
        <v>1.1616921170076795</v>
      </c>
      <c r="R1087" s="11">
        <f t="array" ref="R1087">INDEX(Reformat[Toddler PT],MATCH(1,(Reformat[Zone]=B1087)*(Reformat[Provider Type]=E1087)*(Reformat[Provider Rating]=I1087),0))</f>
        <v>24.6</v>
      </c>
      <c r="S1087" s="11">
        <f t="shared" si="16"/>
        <v>123</v>
      </c>
    </row>
    <row r="1088" spans="1:19" x14ac:dyDescent="0.25">
      <c r="A1088" t="s">
        <v>51</v>
      </c>
      <c r="B1088" t="s">
        <v>78</v>
      </c>
      <c r="D1088" t="s">
        <v>67</v>
      </c>
      <c r="E1088" t="s">
        <v>115</v>
      </c>
      <c r="F1088" t="s">
        <v>60</v>
      </c>
      <c r="G1088" t="s">
        <v>126</v>
      </c>
      <c r="H1088" t="s">
        <v>64</v>
      </c>
      <c r="I1088" t="s">
        <v>133</v>
      </c>
      <c r="J1088" t="s">
        <v>56</v>
      </c>
      <c r="K1088" t="s">
        <v>57</v>
      </c>
      <c r="M1088" s="11">
        <v>110.1</v>
      </c>
      <c r="N1088" s="11">
        <v>1.2695017576431316</v>
      </c>
      <c r="P1088" s="11">
        <v>110.1</v>
      </c>
      <c r="Q1088" s="11">
        <v>1.2695017576431316</v>
      </c>
      <c r="R1088" s="11">
        <f t="array" ref="R1088">INDEX(Reformat[Preschool FT],MATCH(1,(Reformat[Zone]=B1088)*(Reformat[Provider Type]=E1088)*(Reformat[Provider Rating]=I1088),0))</f>
        <v>25.2</v>
      </c>
      <c r="S1088" s="11">
        <f t="shared" si="16"/>
        <v>126</v>
      </c>
    </row>
    <row r="1089" spans="1:19" x14ac:dyDescent="0.25">
      <c r="A1089" t="s">
        <v>51</v>
      </c>
      <c r="B1089" t="s">
        <v>78</v>
      </c>
      <c r="D1089" t="s">
        <v>67</v>
      </c>
      <c r="E1089" t="s">
        <v>115</v>
      </c>
      <c r="F1089" t="s">
        <v>60</v>
      </c>
      <c r="G1089" t="s">
        <v>127</v>
      </c>
      <c r="H1089" t="s">
        <v>64</v>
      </c>
      <c r="I1089" t="s">
        <v>133</v>
      </c>
      <c r="J1089" t="s">
        <v>58</v>
      </c>
      <c r="K1089" t="s">
        <v>57</v>
      </c>
      <c r="M1089" s="11">
        <v>87.6</v>
      </c>
      <c r="N1089" s="11">
        <v>1.0100667935471237</v>
      </c>
      <c r="P1089" s="11">
        <v>87.6</v>
      </c>
      <c r="Q1089" s="11">
        <v>1.0100667935471237</v>
      </c>
      <c r="R1089" s="11">
        <f t="array" ref="R1089">INDEX(Reformat[Preschool PT],MATCH(1,(Reformat[Zone]=B1089)*(Reformat[Provider Type]=E1089)*(Reformat[Provider Rating]=I1089),0))</f>
        <v>20.2</v>
      </c>
      <c r="S1089" s="11">
        <f t="shared" si="16"/>
        <v>101</v>
      </c>
    </row>
    <row r="1090" spans="1:19" x14ac:dyDescent="0.25">
      <c r="A1090" t="s">
        <v>51</v>
      </c>
      <c r="B1090" t="s">
        <v>78</v>
      </c>
      <c r="D1090" t="s">
        <v>67</v>
      </c>
      <c r="E1090" t="s">
        <v>115</v>
      </c>
      <c r="F1090" t="s">
        <v>61</v>
      </c>
      <c r="G1090" t="s">
        <v>128</v>
      </c>
      <c r="H1090" t="s">
        <v>64</v>
      </c>
      <c r="I1090" t="s">
        <v>133</v>
      </c>
      <c r="J1090" t="s">
        <v>56</v>
      </c>
      <c r="K1090" t="s">
        <v>57</v>
      </c>
      <c r="M1090" s="11">
        <v>96.35</v>
      </c>
      <c r="N1090" s="11">
        <v>1.1109581684733489</v>
      </c>
      <c r="P1090" s="11">
        <v>96.35</v>
      </c>
      <c r="Q1090" s="11">
        <v>1.1109581684733489</v>
      </c>
      <c r="R1090" s="11">
        <f t="array" ref="R1090">INDEX(Reformat[School-age FT],MATCH(1,(Reformat[Zone]=B1090)*(Reformat[Provider Type]=E1090)*(Reformat[Provider Rating]=I1090),0))</f>
        <v>22.2</v>
      </c>
      <c r="S1090" s="11">
        <f t="shared" si="16"/>
        <v>111</v>
      </c>
    </row>
    <row r="1091" spans="1:19" x14ac:dyDescent="0.25">
      <c r="A1091" t="s">
        <v>51</v>
      </c>
      <c r="B1091" t="s">
        <v>78</v>
      </c>
      <c r="D1091" t="s">
        <v>67</v>
      </c>
      <c r="E1091" t="s">
        <v>115</v>
      </c>
      <c r="F1091" t="s">
        <v>61</v>
      </c>
      <c r="G1091" t="s">
        <v>129</v>
      </c>
      <c r="H1091" t="s">
        <v>64</v>
      </c>
      <c r="I1091" t="s">
        <v>133</v>
      </c>
      <c r="J1091" t="s">
        <v>58</v>
      </c>
      <c r="K1091" t="s">
        <v>57</v>
      </c>
      <c r="M1091" s="11">
        <v>76.2</v>
      </c>
      <c r="N1091" s="11">
        <v>0.87861974507181317</v>
      </c>
      <c r="P1091" s="11">
        <v>76.2</v>
      </c>
      <c r="Q1091" s="11">
        <v>0.87861974507181317</v>
      </c>
      <c r="R1091" s="11">
        <f t="array" ref="R1091">INDEX(Reformat[School-age PT],MATCH(1,(Reformat[Zone]=B1091)*(Reformat[Provider Type]=E1091)*(Reformat[Provider Rating]=I1091),0))</f>
        <v>18.2</v>
      </c>
      <c r="S1091" s="11">
        <f t="shared" ref="S1091:S1154" si="17">R1091*5</f>
        <v>91</v>
      </c>
    </row>
    <row r="1092" spans="1:19" x14ac:dyDescent="0.25">
      <c r="A1092" t="s">
        <v>51</v>
      </c>
      <c r="B1092" t="s">
        <v>78</v>
      </c>
      <c r="D1092" t="s">
        <v>67</v>
      </c>
      <c r="E1092" t="s">
        <v>115</v>
      </c>
      <c r="F1092" t="s">
        <v>60</v>
      </c>
      <c r="G1092" t="s">
        <v>126</v>
      </c>
      <c r="H1092" t="s">
        <v>65</v>
      </c>
      <c r="I1092" t="s">
        <v>134</v>
      </c>
      <c r="J1092" t="s">
        <v>56</v>
      </c>
      <c r="K1092" t="s">
        <v>57</v>
      </c>
      <c r="M1092" s="11">
        <v>80.349999999999994</v>
      </c>
      <c r="N1092" s="11">
        <v>0.92647108289396563</v>
      </c>
      <c r="P1092" s="11">
        <v>80.349999999999994</v>
      </c>
      <c r="Q1092" s="11">
        <v>0.92647108289396563</v>
      </c>
      <c r="R1092" s="11">
        <f t="array" ref="R1092">INDEX(Reformat[Preschool FT],MATCH(1,(Reformat[Zone]=B1092)*(Reformat[Provider Type]=E1092)*(Reformat[Provider Rating]=I1092),0))</f>
        <v>21.84</v>
      </c>
      <c r="S1092" s="11">
        <f t="shared" si="17"/>
        <v>109.2</v>
      </c>
    </row>
    <row r="1093" spans="1:19" x14ac:dyDescent="0.25">
      <c r="A1093" t="s">
        <v>51</v>
      </c>
      <c r="B1093" t="s">
        <v>78</v>
      </c>
      <c r="D1093" t="s">
        <v>67</v>
      </c>
      <c r="E1093" t="s">
        <v>115</v>
      </c>
      <c r="F1093" t="s">
        <v>60</v>
      </c>
      <c r="G1093" t="s">
        <v>127</v>
      </c>
      <c r="H1093" t="s">
        <v>65</v>
      </c>
      <c r="I1093" t="s">
        <v>134</v>
      </c>
      <c r="J1093" t="s">
        <v>58</v>
      </c>
      <c r="K1093" t="s">
        <v>57</v>
      </c>
      <c r="M1093" s="11">
        <v>60.9</v>
      </c>
      <c r="N1093" s="11">
        <v>0.70220396948652786</v>
      </c>
      <c r="P1093" s="11">
        <v>60.9</v>
      </c>
      <c r="Q1093" s="11">
        <v>0.70220396948652786</v>
      </c>
      <c r="R1093" s="11">
        <f t="array" ref="R1093">INDEX(Reformat[Preschool PT],MATCH(1,(Reformat[Zone]=B1093)*(Reformat[Provider Type]=E1093)*(Reformat[Provider Rating]=I1093),0))</f>
        <v>17.010000000000002</v>
      </c>
      <c r="S1093" s="11">
        <f t="shared" si="17"/>
        <v>85.050000000000011</v>
      </c>
    </row>
    <row r="1094" spans="1:19" x14ac:dyDescent="0.25">
      <c r="A1094" t="s">
        <v>51</v>
      </c>
      <c r="B1094" t="s">
        <v>78</v>
      </c>
      <c r="D1094" t="s">
        <v>68</v>
      </c>
      <c r="E1094" t="s">
        <v>68</v>
      </c>
      <c r="F1094" t="s">
        <v>54</v>
      </c>
      <c r="G1094" t="s">
        <v>122</v>
      </c>
      <c r="H1094" t="s">
        <v>69</v>
      </c>
      <c r="I1094" t="s">
        <v>69</v>
      </c>
      <c r="J1094" t="s">
        <v>56</v>
      </c>
      <c r="K1094" t="s">
        <v>57</v>
      </c>
      <c r="M1094" s="11">
        <v>40</v>
      </c>
      <c r="N1094" s="11">
        <v>0.46121771394845834</v>
      </c>
      <c r="P1094" s="11">
        <v>40</v>
      </c>
      <c r="Q1094" s="11">
        <v>0.46121771394845834</v>
      </c>
      <c r="R1094" s="11">
        <f t="array" ref="R1094">INDEX(Reformat[Infant FT],MATCH(1,(Reformat[Zone]=B1094)*(Reformat[Provider Type]=E1094)*(Reformat[Provider Rating]=I1094),0))</f>
        <v>8</v>
      </c>
      <c r="S1094" s="11">
        <f t="shared" si="17"/>
        <v>40</v>
      </c>
    </row>
    <row r="1095" spans="1:19" x14ac:dyDescent="0.25">
      <c r="A1095" t="s">
        <v>51</v>
      </c>
      <c r="B1095" t="s">
        <v>78</v>
      </c>
      <c r="D1095" t="s">
        <v>68</v>
      </c>
      <c r="E1095" t="s">
        <v>68</v>
      </c>
      <c r="F1095" t="s">
        <v>54</v>
      </c>
      <c r="G1095" t="s">
        <v>123</v>
      </c>
      <c r="H1095" t="s">
        <v>69</v>
      </c>
      <c r="I1095" t="s">
        <v>69</v>
      </c>
      <c r="J1095" t="s">
        <v>58</v>
      </c>
      <c r="K1095" t="s">
        <v>57</v>
      </c>
      <c r="M1095" s="11">
        <v>40</v>
      </c>
      <c r="N1095" s="11">
        <v>0.46121771394845834</v>
      </c>
      <c r="P1095" s="11">
        <v>40</v>
      </c>
      <c r="Q1095" s="11">
        <v>0.46121771394845834</v>
      </c>
      <c r="R1095" s="11">
        <f t="array" ref="R1095">INDEX(Reformat[Infant PT],MATCH(1,(Reformat[Zone]=B1095)*(Reformat[Provider Type]=E1095)*(Reformat[Provider Rating]=I1095),0))</f>
        <v>8</v>
      </c>
      <c r="S1095" s="11">
        <f t="shared" si="17"/>
        <v>40</v>
      </c>
    </row>
    <row r="1096" spans="1:19" x14ac:dyDescent="0.25">
      <c r="A1096" t="s">
        <v>51</v>
      </c>
      <c r="B1096" t="s">
        <v>78</v>
      </c>
      <c r="D1096" t="s">
        <v>68</v>
      </c>
      <c r="E1096" t="s">
        <v>68</v>
      </c>
      <c r="F1096" t="s">
        <v>59</v>
      </c>
      <c r="G1096" t="s">
        <v>124</v>
      </c>
      <c r="H1096" t="s">
        <v>69</v>
      </c>
      <c r="I1096" t="s">
        <v>69</v>
      </c>
      <c r="J1096" t="s">
        <v>56</v>
      </c>
      <c r="K1096" t="s">
        <v>57</v>
      </c>
      <c r="M1096" s="11">
        <v>40</v>
      </c>
      <c r="N1096" s="11">
        <v>0.46121771394845834</v>
      </c>
      <c r="P1096" s="11">
        <v>40</v>
      </c>
      <c r="Q1096" s="11">
        <v>0.46121771394845834</v>
      </c>
      <c r="R1096" s="11">
        <f t="array" ref="R1096">INDEX(Reformat[Toddler FT],MATCH(1,(Reformat[Zone]=B1096)*(Reformat[Provider Type]=E1096)*(Reformat[Provider Rating]=I1096),0))</f>
        <v>8</v>
      </c>
      <c r="S1096" s="11">
        <f t="shared" si="17"/>
        <v>40</v>
      </c>
    </row>
    <row r="1097" spans="1:19" x14ac:dyDescent="0.25">
      <c r="A1097" t="s">
        <v>51</v>
      </c>
      <c r="B1097" t="s">
        <v>78</v>
      </c>
      <c r="D1097" t="s">
        <v>68</v>
      </c>
      <c r="E1097" t="s">
        <v>68</v>
      </c>
      <c r="F1097" t="s">
        <v>59</v>
      </c>
      <c r="G1097" t="s">
        <v>125</v>
      </c>
      <c r="H1097" t="s">
        <v>69</v>
      </c>
      <c r="I1097" t="s">
        <v>69</v>
      </c>
      <c r="J1097" t="s">
        <v>58</v>
      </c>
      <c r="K1097" t="s">
        <v>57</v>
      </c>
      <c r="M1097" s="11">
        <v>40</v>
      </c>
      <c r="N1097" s="11">
        <v>0.46121771394845834</v>
      </c>
      <c r="P1097" s="11">
        <v>40</v>
      </c>
      <c r="Q1097" s="11">
        <v>0.46121771394845834</v>
      </c>
      <c r="R1097" s="11">
        <f t="array" ref="R1097">INDEX(Reformat[Toddler PT],MATCH(1,(Reformat[Zone]=B1097)*(Reformat[Provider Type]=E1097)*(Reformat[Provider Rating]=I1097),0))</f>
        <v>8</v>
      </c>
      <c r="S1097" s="11">
        <f t="shared" si="17"/>
        <v>40</v>
      </c>
    </row>
    <row r="1098" spans="1:19" x14ac:dyDescent="0.25">
      <c r="A1098" t="s">
        <v>51</v>
      </c>
      <c r="B1098" t="s">
        <v>78</v>
      </c>
      <c r="D1098" t="s">
        <v>68</v>
      </c>
      <c r="E1098" t="s">
        <v>68</v>
      </c>
      <c r="F1098" t="s">
        <v>60</v>
      </c>
      <c r="G1098" t="s">
        <v>126</v>
      </c>
      <c r="H1098" t="s">
        <v>69</v>
      </c>
      <c r="I1098" t="s">
        <v>69</v>
      </c>
      <c r="J1098" t="s">
        <v>56</v>
      </c>
      <c r="K1098" t="s">
        <v>57</v>
      </c>
      <c r="M1098" s="11">
        <v>40</v>
      </c>
      <c r="N1098" s="11">
        <v>0.46121771394845834</v>
      </c>
      <c r="P1098" s="11">
        <v>40</v>
      </c>
      <c r="Q1098" s="11">
        <v>0.46121771394845834</v>
      </c>
      <c r="R1098" s="11">
        <f t="array" ref="R1098">INDEX(Reformat[Preschool FT],MATCH(1,(Reformat[Zone]=B1098)*(Reformat[Provider Type]=E1098)*(Reformat[Provider Rating]=I1098),0))</f>
        <v>8</v>
      </c>
      <c r="S1098" s="11">
        <f t="shared" si="17"/>
        <v>40</v>
      </c>
    </row>
    <row r="1099" spans="1:19" x14ac:dyDescent="0.25">
      <c r="A1099" t="s">
        <v>51</v>
      </c>
      <c r="B1099" t="s">
        <v>78</v>
      </c>
      <c r="D1099" t="s">
        <v>68</v>
      </c>
      <c r="E1099" t="s">
        <v>68</v>
      </c>
      <c r="F1099" t="s">
        <v>60</v>
      </c>
      <c r="G1099" t="s">
        <v>127</v>
      </c>
      <c r="H1099" t="s">
        <v>69</v>
      </c>
      <c r="I1099" t="s">
        <v>69</v>
      </c>
      <c r="J1099" t="s">
        <v>58</v>
      </c>
      <c r="K1099" t="s">
        <v>57</v>
      </c>
      <c r="M1099" s="11">
        <v>40</v>
      </c>
      <c r="N1099" s="11">
        <v>0.46121771394845834</v>
      </c>
      <c r="P1099" s="11">
        <v>40</v>
      </c>
      <c r="Q1099" s="11">
        <v>0.46121771394845834</v>
      </c>
      <c r="R1099" s="11">
        <f t="array" ref="R1099">INDEX(Reformat[Preschool PT],MATCH(1,(Reformat[Zone]=B1099)*(Reformat[Provider Type]=E1099)*(Reformat[Provider Rating]=I1099),0))</f>
        <v>8</v>
      </c>
      <c r="S1099" s="11">
        <f t="shared" si="17"/>
        <v>40</v>
      </c>
    </row>
    <row r="1100" spans="1:19" x14ac:dyDescent="0.25">
      <c r="A1100" t="s">
        <v>51</v>
      </c>
      <c r="B1100" t="s">
        <v>78</v>
      </c>
      <c r="D1100" t="s">
        <v>68</v>
      </c>
      <c r="E1100" t="s">
        <v>68</v>
      </c>
      <c r="F1100" t="s">
        <v>61</v>
      </c>
      <c r="G1100" t="s">
        <v>128</v>
      </c>
      <c r="H1100" t="s">
        <v>69</v>
      </c>
      <c r="I1100" t="s">
        <v>69</v>
      </c>
      <c r="J1100" t="s">
        <v>56</v>
      </c>
      <c r="K1100" t="s">
        <v>57</v>
      </c>
      <c r="M1100" s="11">
        <v>40</v>
      </c>
      <c r="N1100" s="11">
        <v>0.46121771394845834</v>
      </c>
      <c r="P1100" s="11">
        <v>40</v>
      </c>
      <c r="Q1100" s="11">
        <v>0.46121771394845834</v>
      </c>
      <c r="R1100" s="11">
        <f t="array" ref="R1100">INDEX(Reformat[School-age FT],MATCH(1,(Reformat[Zone]=B1100)*(Reformat[Provider Type]=E1100)*(Reformat[Provider Rating]=I1100),0))</f>
        <v>8</v>
      </c>
      <c r="S1100" s="11">
        <f t="shared" si="17"/>
        <v>40</v>
      </c>
    </row>
    <row r="1101" spans="1:19" x14ac:dyDescent="0.25">
      <c r="A1101" t="s">
        <v>51</v>
      </c>
      <c r="B1101" t="s">
        <v>78</v>
      </c>
      <c r="D1101" t="s">
        <v>68</v>
      </c>
      <c r="E1101" t="s">
        <v>68</v>
      </c>
      <c r="F1101" t="s">
        <v>61</v>
      </c>
      <c r="G1101" t="s">
        <v>129</v>
      </c>
      <c r="H1101" t="s">
        <v>69</v>
      </c>
      <c r="I1101" t="s">
        <v>69</v>
      </c>
      <c r="J1101" t="s">
        <v>58</v>
      </c>
      <c r="K1101" t="s">
        <v>57</v>
      </c>
      <c r="M1101" s="11">
        <v>40</v>
      </c>
      <c r="N1101" s="11">
        <v>0.46121771394845834</v>
      </c>
      <c r="P1101" s="11">
        <v>40</v>
      </c>
      <c r="Q1101" s="11">
        <v>0.46121771394845834</v>
      </c>
      <c r="R1101" s="11">
        <f t="array" ref="R1101">INDEX(Reformat[School-age PT],MATCH(1,(Reformat[Zone]=B1101)*(Reformat[Provider Type]=E1101)*(Reformat[Provider Rating]=I1101),0))</f>
        <v>8</v>
      </c>
      <c r="S1101" s="11">
        <f t="shared" si="17"/>
        <v>40</v>
      </c>
    </row>
    <row r="1102" spans="1:19" x14ac:dyDescent="0.25">
      <c r="A1102" t="s">
        <v>51</v>
      </c>
      <c r="B1102" t="s">
        <v>79</v>
      </c>
      <c r="D1102" t="s">
        <v>53</v>
      </c>
      <c r="E1102" t="s">
        <v>113</v>
      </c>
      <c r="F1102" t="s">
        <v>54</v>
      </c>
      <c r="G1102" t="s">
        <v>122</v>
      </c>
      <c r="H1102" t="s">
        <v>55</v>
      </c>
      <c r="I1102" t="s">
        <v>130</v>
      </c>
      <c r="J1102" t="s">
        <v>56</v>
      </c>
      <c r="K1102" t="s">
        <v>57</v>
      </c>
      <c r="M1102" s="11">
        <v>121.05000000000001</v>
      </c>
      <c r="N1102" s="11">
        <v>3.2677750662289049</v>
      </c>
      <c r="P1102" s="11">
        <v>121.05000000000001</v>
      </c>
      <c r="Q1102" s="11">
        <v>3.2677750662289049</v>
      </c>
      <c r="R1102" s="11">
        <f t="array" ref="R1102">INDEX(Reformat[Infant FT],MATCH(1,(Reformat[Zone]=B1102)*(Reformat[Provider Type]=E1102)*(Reformat[Provider Rating]=I1102),0))</f>
        <v>28.6</v>
      </c>
      <c r="S1102" s="11">
        <f t="shared" si="17"/>
        <v>143</v>
      </c>
    </row>
    <row r="1103" spans="1:19" x14ac:dyDescent="0.25">
      <c r="A1103" t="s">
        <v>51</v>
      </c>
      <c r="B1103" t="s">
        <v>79</v>
      </c>
      <c r="D1103" t="s">
        <v>53</v>
      </c>
      <c r="E1103" t="s">
        <v>113</v>
      </c>
      <c r="F1103" t="s">
        <v>54</v>
      </c>
      <c r="G1103" t="s">
        <v>123</v>
      </c>
      <c r="H1103" t="s">
        <v>55</v>
      </c>
      <c r="I1103" t="s">
        <v>130</v>
      </c>
      <c r="J1103" t="s">
        <v>58</v>
      </c>
      <c r="K1103" t="s">
        <v>57</v>
      </c>
      <c r="M1103" s="11">
        <v>100.5</v>
      </c>
      <c r="N1103" s="11">
        <v>2.7130226696076409</v>
      </c>
      <c r="P1103" s="11">
        <v>100.5</v>
      </c>
      <c r="Q1103" s="11">
        <v>2.7130226696076409</v>
      </c>
      <c r="R1103" s="11">
        <f t="array" ref="R1103">INDEX(Reformat[Infant PT],MATCH(1,(Reformat[Zone]=B1103)*(Reformat[Provider Type]=E1103)*(Reformat[Provider Rating]=I1103),0))</f>
        <v>26</v>
      </c>
      <c r="S1103" s="11">
        <f t="shared" si="17"/>
        <v>130</v>
      </c>
    </row>
    <row r="1104" spans="1:19" x14ac:dyDescent="0.25">
      <c r="A1104" t="s">
        <v>51</v>
      </c>
      <c r="B1104" t="s">
        <v>79</v>
      </c>
      <c r="D1104" t="s">
        <v>53</v>
      </c>
      <c r="E1104" t="s">
        <v>113</v>
      </c>
      <c r="F1104" t="s">
        <v>59</v>
      </c>
      <c r="G1104" t="s">
        <v>124</v>
      </c>
      <c r="H1104" t="s">
        <v>55</v>
      </c>
      <c r="I1104" t="s">
        <v>130</v>
      </c>
      <c r="J1104" t="s">
        <v>56</v>
      </c>
      <c r="K1104" t="s">
        <v>57</v>
      </c>
      <c r="M1104" s="11">
        <v>110</v>
      </c>
      <c r="N1104" s="11">
        <v>2.9694775488242837</v>
      </c>
      <c r="P1104" s="11">
        <v>110</v>
      </c>
      <c r="Q1104" s="11">
        <v>2.9694775488242837</v>
      </c>
      <c r="R1104" s="11">
        <f t="array" ref="R1104">INDEX(Reformat[Toddler FT],MATCH(1,(Reformat[Zone]=B1104)*(Reformat[Provider Type]=E1104)*(Reformat[Provider Rating]=I1104),0))</f>
        <v>26</v>
      </c>
      <c r="S1104" s="11">
        <f t="shared" si="17"/>
        <v>130</v>
      </c>
    </row>
    <row r="1105" spans="1:19" x14ac:dyDescent="0.25">
      <c r="A1105" t="s">
        <v>51</v>
      </c>
      <c r="B1105" t="s">
        <v>79</v>
      </c>
      <c r="D1105" t="s">
        <v>53</v>
      </c>
      <c r="E1105" t="s">
        <v>113</v>
      </c>
      <c r="F1105" t="s">
        <v>59</v>
      </c>
      <c r="G1105" t="s">
        <v>125</v>
      </c>
      <c r="H1105" t="s">
        <v>55</v>
      </c>
      <c r="I1105" t="s">
        <v>130</v>
      </c>
      <c r="J1105" t="s">
        <v>58</v>
      </c>
      <c r="K1105" t="s">
        <v>57</v>
      </c>
      <c r="M1105" s="11">
        <v>95.35</v>
      </c>
      <c r="N1105" s="11">
        <v>2.5739971298217768</v>
      </c>
      <c r="P1105" s="11">
        <v>95.35</v>
      </c>
      <c r="Q1105" s="11">
        <v>2.5739971298217768</v>
      </c>
      <c r="R1105" s="11">
        <f t="array" ref="R1105">INDEX(Reformat[Toddler PT],MATCH(1,(Reformat[Zone]=B1105)*(Reformat[Provider Type]=E1105)*(Reformat[Provider Rating]=I1105),0))</f>
        <v>23.6</v>
      </c>
      <c r="S1105" s="11">
        <f t="shared" si="17"/>
        <v>118</v>
      </c>
    </row>
    <row r="1106" spans="1:19" x14ac:dyDescent="0.25">
      <c r="A1106" t="s">
        <v>51</v>
      </c>
      <c r="B1106" t="s">
        <v>79</v>
      </c>
      <c r="D1106" t="s">
        <v>53</v>
      </c>
      <c r="E1106" t="s">
        <v>113</v>
      </c>
      <c r="F1106" t="s">
        <v>60</v>
      </c>
      <c r="G1106" t="s">
        <v>126</v>
      </c>
      <c r="H1106" t="s">
        <v>55</v>
      </c>
      <c r="I1106" t="s">
        <v>130</v>
      </c>
      <c r="J1106" t="s">
        <v>56</v>
      </c>
      <c r="K1106" t="s">
        <v>57</v>
      </c>
      <c r="M1106" s="11">
        <v>104.25</v>
      </c>
      <c r="N1106" s="11">
        <v>2.814254858772105</v>
      </c>
      <c r="P1106" s="11">
        <v>104.25</v>
      </c>
      <c r="Q1106" s="11">
        <v>2.814254858772105</v>
      </c>
      <c r="R1106" s="11">
        <f t="array" ref="R1106">INDEX(Reformat[Preschool FT],MATCH(1,(Reformat[Zone]=B1106)*(Reformat[Provider Type]=E1106)*(Reformat[Provider Rating]=I1106),0))</f>
        <v>24</v>
      </c>
      <c r="S1106" s="11">
        <f t="shared" si="17"/>
        <v>120</v>
      </c>
    </row>
    <row r="1107" spans="1:19" x14ac:dyDescent="0.25">
      <c r="A1107" t="s">
        <v>51</v>
      </c>
      <c r="B1107" t="s">
        <v>79</v>
      </c>
      <c r="D1107" t="s">
        <v>53</v>
      </c>
      <c r="E1107" t="s">
        <v>113</v>
      </c>
      <c r="F1107" t="s">
        <v>60</v>
      </c>
      <c r="G1107" t="s">
        <v>127</v>
      </c>
      <c r="H1107" t="s">
        <v>55</v>
      </c>
      <c r="I1107" t="s">
        <v>130</v>
      </c>
      <c r="J1107" t="s">
        <v>58</v>
      </c>
      <c r="K1107" t="s">
        <v>57</v>
      </c>
      <c r="M1107" s="11">
        <v>77.099999999999994</v>
      </c>
      <c r="N1107" s="11">
        <v>2.081333809221384</v>
      </c>
      <c r="P1107" s="11">
        <v>77.099999999999994</v>
      </c>
      <c r="Q1107" s="11">
        <v>2.081333809221384</v>
      </c>
      <c r="R1107" s="11">
        <f t="array" ref="R1107">INDEX(Reformat[Preschool PT],MATCH(1,(Reformat[Zone]=B1107)*(Reformat[Provider Type]=E1107)*(Reformat[Provider Rating]=I1107),0))</f>
        <v>19.2</v>
      </c>
      <c r="S1107" s="11">
        <f t="shared" si="17"/>
        <v>96</v>
      </c>
    </row>
    <row r="1108" spans="1:19" x14ac:dyDescent="0.25">
      <c r="A1108" t="s">
        <v>51</v>
      </c>
      <c r="B1108" t="s">
        <v>79</v>
      </c>
      <c r="D1108" t="s">
        <v>53</v>
      </c>
      <c r="E1108" t="s">
        <v>113</v>
      </c>
      <c r="F1108" t="s">
        <v>61</v>
      </c>
      <c r="G1108" t="s">
        <v>128</v>
      </c>
      <c r="H1108" t="s">
        <v>55</v>
      </c>
      <c r="I1108" t="s">
        <v>130</v>
      </c>
      <c r="J1108" t="s">
        <v>56</v>
      </c>
      <c r="K1108" t="s">
        <v>57</v>
      </c>
      <c r="M1108" s="11">
        <v>100.95</v>
      </c>
      <c r="N1108" s="11">
        <v>2.7251705323073767</v>
      </c>
      <c r="P1108" s="11">
        <v>100.95</v>
      </c>
      <c r="Q1108" s="11">
        <v>2.7251705323073767</v>
      </c>
      <c r="R1108" s="11">
        <f t="array" ref="R1108">INDEX(Reformat[School-age FT],MATCH(1,(Reformat[Zone]=B1108)*(Reformat[Provider Type]=E1108)*(Reformat[Provider Rating]=I1108),0))</f>
        <v>22.8</v>
      </c>
      <c r="S1108" s="11">
        <f t="shared" si="17"/>
        <v>114</v>
      </c>
    </row>
    <row r="1109" spans="1:19" x14ac:dyDescent="0.25">
      <c r="A1109" t="s">
        <v>51</v>
      </c>
      <c r="B1109" t="s">
        <v>79</v>
      </c>
      <c r="D1109" t="s">
        <v>53</v>
      </c>
      <c r="E1109" t="s">
        <v>113</v>
      </c>
      <c r="F1109" t="s">
        <v>61</v>
      </c>
      <c r="G1109" t="s">
        <v>129</v>
      </c>
      <c r="H1109" t="s">
        <v>55</v>
      </c>
      <c r="I1109" t="s">
        <v>130</v>
      </c>
      <c r="J1109" t="s">
        <v>58</v>
      </c>
      <c r="K1109" t="s">
        <v>57</v>
      </c>
      <c r="M1109" s="11">
        <v>73.7</v>
      </c>
      <c r="N1109" s="11">
        <v>1.9895499577122699</v>
      </c>
      <c r="P1109" s="11">
        <v>73.7</v>
      </c>
      <c r="Q1109" s="11">
        <v>1.9895499577122699</v>
      </c>
      <c r="R1109" s="11">
        <f t="array" ref="R1109">INDEX(Reformat[School-age PT],MATCH(1,(Reformat[Zone]=B1109)*(Reformat[Provider Type]=E1109)*(Reformat[Provider Rating]=I1109),0))</f>
        <v>17.8</v>
      </c>
      <c r="S1109" s="11">
        <f t="shared" si="17"/>
        <v>89</v>
      </c>
    </row>
    <row r="1110" spans="1:19" x14ac:dyDescent="0.25">
      <c r="A1110" t="s">
        <v>51</v>
      </c>
      <c r="B1110" t="s">
        <v>79</v>
      </c>
      <c r="D1110" t="s">
        <v>53</v>
      </c>
      <c r="E1110" t="s">
        <v>113</v>
      </c>
      <c r="F1110" t="s">
        <v>54</v>
      </c>
      <c r="G1110" t="s">
        <v>122</v>
      </c>
      <c r="H1110" t="s">
        <v>62</v>
      </c>
      <c r="I1110" t="s">
        <v>131</v>
      </c>
      <c r="J1110" t="s">
        <v>56</v>
      </c>
      <c r="K1110" t="s">
        <v>57</v>
      </c>
      <c r="M1110" s="11">
        <v>127.15</v>
      </c>
      <c r="N1110" s="11">
        <v>3.4324460939364334</v>
      </c>
      <c r="P1110" s="11">
        <v>127.15</v>
      </c>
      <c r="Q1110" s="11">
        <v>3.4324460939364334</v>
      </c>
      <c r="R1110" s="11">
        <f t="array" ref="R1110">INDEX(Reformat[Infant FT],MATCH(1,(Reformat[Zone]=B1110)*(Reformat[Provider Type]=E1110)*(Reformat[Provider Rating]=I1110),0))</f>
        <v>30.03</v>
      </c>
      <c r="S1110" s="11">
        <f t="shared" si="17"/>
        <v>150.15</v>
      </c>
    </row>
    <row r="1111" spans="1:19" x14ac:dyDescent="0.25">
      <c r="A1111" t="s">
        <v>51</v>
      </c>
      <c r="B1111" t="s">
        <v>79</v>
      </c>
      <c r="D1111" t="s">
        <v>53</v>
      </c>
      <c r="E1111" t="s">
        <v>113</v>
      </c>
      <c r="F1111" t="s">
        <v>54</v>
      </c>
      <c r="G1111" t="s">
        <v>123</v>
      </c>
      <c r="H1111" t="s">
        <v>62</v>
      </c>
      <c r="I1111" t="s">
        <v>131</v>
      </c>
      <c r="J1111" t="s">
        <v>58</v>
      </c>
      <c r="K1111" t="s">
        <v>57</v>
      </c>
      <c r="M1111" s="11">
        <v>105.55</v>
      </c>
      <c r="N1111" s="11">
        <v>2.8493486843491191</v>
      </c>
      <c r="P1111" s="11">
        <v>105.55</v>
      </c>
      <c r="Q1111" s="11">
        <v>2.8493486843491191</v>
      </c>
      <c r="R1111" s="11">
        <f t="array" ref="R1111">INDEX(Reformat[Infant PT],MATCH(1,(Reformat[Zone]=B1111)*(Reformat[Provider Type]=E1111)*(Reformat[Provider Rating]=I1111),0))</f>
        <v>27.3</v>
      </c>
      <c r="S1111" s="11">
        <f t="shared" si="17"/>
        <v>136.5</v>
      </c>
    </row>
    <row r="1112" spans="1:19" x14ac:dyDescent="0.25">
      <c r="A1112" t="s">
        <v>51</v>
      </c>
      <c r="B1112" t="s">
        <v>79</v>
      </c>
      <c r="D1112" t="s">
        <v>53</v>
      </c>
      <c r="E1112" t="s">
        <v>113</v>
      </c>
      <c r="F1112" t="s">
        <v>59</v>
      </c>
      <c r="G1112" t="s">
        <v>124</v>
      </c>
      <c r="H1112" t="s">
        <v>62</v>
      </c>
      <c r="I1112" t="s">
        <v>131</v>
      </c>
      <c r="J1112" t="s">
        <v>56</v>
      </c>
      <c r="K1112" t="s">
        <v>57</v>
      </c>
      <c r="M1112" s="11">
        <v>115.5</v>
      </c>
      <c r="N1112" s="11">
        <v>3.1179514262654977</v>
      </c>
      <c r="P1112" s="11">
        <v>115.5</v>
      </c>
      <c r="Q1112" s="11">
        <v>3.1179514262654977</v>
      </c>
      <c r="R1112" s="11">
        <f t="array" ref="R1112">INDEX(Reformat[Toddler FT],MATCH(1,(Reformat[Zone]=B1112)*(Reformat[Provider Type]=E1112)*(Reformat[Provider Rating]=I1112),0))</f>
        <v>27.3</v>
      </c>
      <c r="S1112" s="11">
        <f t="shared" si="17"/>
        <v>136.5</v>
      </c>
    </row>
    <row r="1113" spans="1:19" x14ac:dyDescent="0.25">
      <c r="A1113" t="s">
        <v>51</v>
      </c>
      <c r="B1113" t="s">
        <v>79</v>
      </c>
      <c r="D1113" t="s">
        <v>53</v>
      </c>
      <c r="E1113" t="s">
        <v>113</v>
      </c>
      <c r="F1113" t="s">
        <v>59</v>
      </c>
      <c r="G1113" t="s">
        <v>125</v>
      </c>
      <c r="H1113" t="s">
        <v>62</v>
      </c>
      <c r="I1113" t="s">
        <v>131</v>
      </c>
      <c r="J1113" t="s">
        <v>58</v>
      </c>
      <c r="K1113" t="s">
        <v>57</v>
      </c>
      <c r="M1113" s="11">
        <v>100.15</v>
      </c>
      <c r="N1113" s="11">
        <v>2.7035743319522911</v>
      </c>
      <c r="P1113" s="11">
        <v>100.15</v>
      </c>
      <c r="Q1113" s="11">
        <v>2.7035743319522911</v>
      </c>
      <c r="R1113" s="11">
        <f t="array" ref="R1113">INDEX(Reformat[Toddler PT],MATCH(1,(Reformat[Zone]=B1113)*(Reformat[Provider Type]=E1113)*(Reformat[Provider Rating]=I1113),0))</f>
        <v>24.78</v>
      </c>
      <c r="S1113" s="11">
        <f t="shared" si="17"/>
        <v>123.9</v>
      </c>
    </row>
    <row r="1114" spans="1:19" x14ac:dyDescent="0.25">
      <c r="A1114" t="s">
        <v>51</v>
      </c>
      <c r="B1114" t="s">
        <v>79</v>
      </c>
      <c r="D1114" t="s">
        <v>53</v>
      </c>
      <c r="E1114" t="s">
        <v>113</v>
      </c>
      <c r="F1114" t="s">
        <v>60</v>
      </c>
      <c r="G1114" t="s">
        <v>126</v>
      </c>
      <c r="H1114" t="s">
        <v>62</v>
      </c>
      <c r="I1114" t="s">
        <v>131</v>
      </c>
      <c r="J1114" t="s">
        <v>56</v>
      </c>
      <c r="K1114" t="s">
        <v>57</v>
      </c>
      <c r="M1114" s="11">
        <v>109.5</v>
      </c>
      <c r="N1114" s="11">
        <v>2.9559799236023552</v>
      </c>
      <c r="P1114" s="11">
        <v>109.5</v>
      </c>
      <c r="Q1114" s="11">
        <v>2.9559799236023552</v>
      </c>
      <c r="R1114" s="11">
        <f t="array" ref="R1114">INDEX(Reformat[Preschool FT],MATCH(1,(Reformat[Zone]=B1114)*(Reformat[Provider Type]=E1114)*(Reformat[Provider Rating]=I1114),0))</f>
        <v>25.2</v>
      </c>
      <c r="S1114" s="11">
        <f t="shared" si="17"/>
        <v>126</v>
      </c>
    </row>
    <row r="1115" spans="1:19" x14ac:dyDescent="0.25">
      <c r="A1115" t="s">
        <v>51</v>
      </c>
      <c r="B1115" t="s">
        <v>79</v>
      </c>
      <c r="D1115" t="s">
        <v>53</v>
      </c>
      <c r="E1115" t="s">
        <v>113</v>
      </c>
      <c r="F1115" t="s">
        <v>60</v>
      </c>
      <c r="G1115" t="s">
        <v>127</v>
      </c>
      <c r="H1115" t="s">
        <v>62</v>
      </c>
      <c r="I1115" t="s">
        <v>131</v>
      </c>
      <c r="J1115" t="s">
        <v>58</v>
      </c>
      <c r="K1115" t="s">
        <v>57</v>
      </c>
      <c r="M1115" s="11">
        <v>82.05</v>
      </c>
      <c r="N1115" s="11">
        <v>2.2149602989184767</v>
      </c>
      <c r="P1115" s="11">
        <v>82.05</v>
      </c>
      <c r="Q1115" s="11">
        <v>2.2149602989184767</v>
      </c>
      <c r="R1115" s="11">
        <f t="array" ref="R1115">INDEX(Reformat[Preschool PT],MATCH(1,(Reformat[Zone]=B1115)*(Reformat[Provider Type]=E1115)*(Reformat[Provider Rating]=I1115),0))</f>
        <v>20.16</v>
      </c>
      <c r="S1115" s="11">
        <f t="shared" si="17"/>
        <v>100.8</v>
      </c>
    </row>
    <row r="1116" spans="1:19" x14ac:dyDescent="0.25">
      <c r="A1116" t="s">
        <v>51</v>
      </c>
      <c r="B1116" t="s">
        <v>79</v>
      </c>
      <c r="D1116" t="s">
        <v>53</v>
      </c>
      <c r="E1116" t="s">
        <v>113</v>
      </c>
      <c r="F1116" t="s">
        <v>61</v>
      </c>
      <c r="G1116" t="s">
        <v>128</v>
      </c>
      <c r="H1116" t="s">
        <v>62</v>
      </c>
      <c r="I1116" t="s">
        <v>131</v>
      </c>
      <c r="J1116" t="s">
        <v>56</v>
      </c>
      <c r="K1116" t="s">
        <v>57</v>
      </c>
      <c r="M1116" s="11">
        <v>106</v>
      </c>
      <c r="N1116" s="11">
        <v>2.8614965470488549</v>
      </c>
      <c r="P1116" s="11">
        <v>106</v>
      </c>
      <c r="Q1116" s="11">
        <v>2.8614965470488549</v>
      </c>
      <c r="R1116" s="11">
        <f t="array" ref="R1116">INDEX(Reformat[School-age FT],MATCH(1,(Reformat[Zone]=B1116)*(Reformat[Provider Type]=E1116)*(Reformat[Provider Rating]=I1116),0))</f>
        <v>23.94</v>
      </c>
      <c r="S1116" s="11">
        <f t="shared" si="17"/>
        <v>119.7</v>
      </c>
    </row>
    <row r="1117" spans="1:19" x14ac:dyDescent="0.25">
      <c r="A1117" t="s">
        <v>51</v>
      </c>
      <c r="B1117" t="s">
        <v>79</v>
      </c>
      <c r="D1117" t="s">
        <v>53</v>
      </c>
      <c r="E1117" t="s">
        <v>113</v>
      </c>
      <c r="F1117" t="s">
        <v>61</v>
      </c>
      <c r="G1117" t="s">
        <v>129</v>
      </c>
      <c r="H1117" t="s">
        <v>62</v>
      </c>
      <c r="I1117" t="s">
        <v>131</v>
      </c>
      <c r="J1117" t="s">
        <v>58</v>
      </c>
      <c r="K1117" t="s">
        <v>57</v>
      </c>
      <c r="M1117" s="11">
        <v>77.400000000000006</v>
      </c>
      <c r="N1117" s="11">
        <v>2.0894323843545415</v>
      </c>
      <c r="P1117" s="11">
        <v>77.400000000000006</v>
      </c>
      <c r="Q1117" s="11">
        <v>2.0894323843545415</v>
      </c>
      <c r="R1117" s="11">
        <f t="array" ref="R1117">INDEX(Reformat[School-age PT],MATCH(1,(Reformat[Zone]=B1117)*(Reformat[Provider Type]=E1117)*(Reformat[Provider Rating]=I1117),0))</f>
        <v>18.690000000000001</v>
      </c>
      <c r="S1117" s="11">
        <f t="shared" si="17"/>
        <v>93.45</v>
      </c>
    </row>
    <row r="1118" spans="1:19" x14ac:dyDescent="0.25">
      <c r="A1118" t="s">
        <v>51</v>
      </c>
      <c r="B1118" t="s">
        <v>79</v>
      </c>
      <c r="D1118" t="s">
        <v>53</v>
      </c>
      <c r="E1118" t="s">
        <v>113</v>
      </c>
      <c r="F1118" t="s">
        <v>54</v>
      </c>
      <c r="G1118" t="s">
        <v>122</v>
      </c>
      <c r="H1118" t="s">
        <v>63</v>
      </c>
      <c r="I1118" t="s">
        <v>132</v>
      </c>
      <c r="J1118" t="s">
        <v>56</v>
      </c>
      <c r="K1118" t="s">
        <v>57</v>
      </c>
      <c r="M1118" s="11">
        <v>129.60000000000002</v>
      </c>
      <c r="N1118" s="11">
        <v>3.4985844575238838</v>
      </c>
      <c r="P1118" s="11">
        <v>129.60000000000002</v>
      </c>
      <c r="Q1118" s="11">
        <v>3.4985844575238838</v>
      </c>
      <c r="R1118" s="11">
        <f t="array" ref="R1118">INDEX(Reformat[Infant FT],MATCH(1,(Reformat[Zone]=B1118)*(Reformat[Provider Type]=E1118)*(Reformat[Provider Rating]=I1118),0))</f>
        <v>30.61</v>
      </c>
      <c r="S1118" s="11">
        <f t="shared" si="17"/>
        <v>153.05000000000001</v>
      </c>
    </row>
    <row r="1119" spans="1:19" x14ac:dyDescent="0.25">
      <c r="A1119" t="s">
        <v>51</v>
      </c>
      <c r="B1119" t="s">
        <v>79</v>
      </c>
      <c r="D1119" t="s">
        <v>53</v>
      </c>
      <c r="E1119" t="s">
        <v>113</v>
      </c>
      <c r="F1119" t="s">
        <v>54</v>
      </c>
      <c r="G1119" t="s">
        <v>123</v>
      </c>
      <c r="H1119" t="s">
        <v>63</v>
      </c>
      <c r="I1119" t="s">
        <v>132</v>
      </c>
      <c r="J1119" t="s">
        <v>58</v>
      </c>
      <c r="K1119" t="s">
        <v>57</v>
      </c>
      <c r="M1119" s="11">
        <v>116.30000000000001</v>
      </c>
      <c r="N1119" s="11">
        <v>3.1395476266205837</v>
      </c>
      <c r="P1119" s="11">
        <v>116.30000000000001</v>
      </c>
      <c r="Q1119" s="11">
        <v>3.1395476266205837</v>
      </c>
      <c r="R1119" s="11">
        <f t="array" ref="R1119">INDEX(Reformat[Infant PT],MATCH(1,(Reformat[Zone]=B1119)*(Reformat[Provider Type]=E1119)*(Reformat[Provider Rating]=I1119),0))</f>
        <v>27.82</v>
      </c>
      <c r="S1119" s="11">
        <f t="shared" si="17"/>
        <v>139.1</v>
      </c>
    </row>
    <row r="1120" spans="1:19" x14ac:dyDescent="0.25">
      <c r="A1120" t="s">
        <v>51</v>
      </c>
      <c r="B1120" t="s">
        <v>79</v>
      </c>
      <c r="D1120" t="s">
        <v>53</v>
      </c>
      <c r="E1120" t="s">
        <v>113</v>
      </c>
      <c r="F1120" t="s">
        <v>59</v>
      </c>
      <c r="G1120" t="s">
        <v>124</v>
      </c>
      <c r="H1120" t="s">
        <v>63</v>
      </c>
      <c r="I1120" t="s">
        <v>132</v>
      </c>
      <c r="J1120" t="s">
        <v>56</v>
      </c>
      <c r="K1120" t="s">
        <v>57</v>
      </c>
      <c r="M1120" s="11">
        <v>120.39999999999999</v>
      </c>
      <c r="N1120" s="11">
        <v>3.2502281534403972</v>
      </c>
      <c r="P1120" s="11">
        <v>120.39999999999999</v>
      </c>
      <c r="Q1120" s="11">
        <v>3.2502281534403972</v>
      </c>
      <c r="R1120" s="11">
        <f t="array" ref="R1120">INDEX(Reformat[Toddler FT],MATCH(1,(Reformat[Zone]=B1120)*(Reformat[Provider Type]=E1120)*(Reformat[Provider Rating]=I1120),0))</f>
        <v>27.82</v>
      </c>
      <c r="S1120" s="11">
        <f t="shared" si="17"/>
        <v>139.1</v>
      </c>
    </row>
    <row r="1121" spans="1:19" x14ac:dyDescent="0.25">
      <c r="A1121" t="s">
        <v>51</v>
      </c>
      <c r="B1121" t="s">
        <v>79</v>
      </c>
      <c r="D1121" t="s">
        <v>53</v>
      </c>
      <c r="E1121" t="s">
        <v>113</v>
      </c>
      <c r="F1121" t="s">
        <v>59</v>
      </c>
      <c r="G1121" t="s">
        <v>125</v>
      </c>
      <c r="H1121" t="s">
        <v>63</v>
      </c>
      <c r="I1121" t="s">
        <v>132</v>
      </c>
      <c r="J1121" t="s">
        <v>58</v>
      </c>
      <c r="K1121" t="s">
        <v>57</v>
      </c>
      <c r="M1121" s="11">
        <v>108.4</v>
      </c>
      <c r="N1121" s="11">
        <v>2.9262851481141121</v>
      </c>
      <c r="P1121" s="11">
        <v>108.4</v>
      </c>
      <c r="Q1121" s="11">
        <v>2.9262851481141121</v>
      </c>
      <c r="R1121" s="11">
        <f t="array" ref="R1121">INDEX(Reformat[Toddler PT],MATCH(1,(Reformat[Zone]=B1121)*(Reformat[Provider Type]=E1121)*(Reformat[Provider Rating]=I1121),0))</f>
        <v>25.26</v>
      </c>
      <c r="S1121" s="11">
        <f t="shared" si="17"/>
        <v>126.30000000000001</v>
      </c>
    </row>
    <row r="1122" spans="1:19" x14ac:dyDescent="0.25">
      <c r="A1122" t="s">
        <v>51</v>
      </c>
      <c r="B1122" t="s">
        <v>79</v>
      </c>
      <c r="D1122" t="s">
        <v>53</v>
      </c>
      <c r="E1122" t="s">
        <v>113</v>
      </c>
      <c r="F1122" t="s">
        <v>60</v>
      </c>
      <c r="G1122" t="s">
        <v>126</v>
      </c>
      <c r="H1122" t="s">
        <v>63</v>
      </c>
      <c r="I1122" t="s">
        <v>132</v>
      </c>
      <c r="J1122" t="s">
        <v>56</v>
      </c>
      <c r="K1122" t="s">
        <v>57</v>
      </c>
      <c r="M1122" s="11">
        <v>113.4</v>
      </c>
      <c r="N1122" s="11">
        <v>3.061261400333398</v>
      </c>
      <c r="P1122" s="11">
        <v>113.4</v>
      </c>
      <c r="Q1122" s="11">
        <v>3.061261400333398</v>
      </c>
      <c r="R1122" s="11">
        <f t="array" ref="R1122">INDEX(Reformat[Preschool FT],MATCH(1,(Reformat[Zone]=B1122)*(Reformat[Provider Type]=E1122)*(Reformat[Provider Rating]=I1122),0))</f>
        <v>25.68</v>
      </c>
      <c r="S1122" s="11">
        <f t="shared" si="17"/>
        <v>128.4</v>
      </c>
    </row>
    <row r="1123" spans="1:19" x14ac:dyDescent="0.25">
      <c r="A1123" t="s">
        <v>51</v>
      </c>
      <c r="B1123" t="s">
        <v>79</v>
      </c>
      <c r="D1123" t="s">
        <v>53</v>
      </c>
      <c r="E1123" t="s">
        <v>113</v>
      </c>
      <c r="F1123" t="s">
        <v>60</v>
      </c>
      <c r="G1123" t="s">
        <v>127</v>
      </c>
      <c r="H1123" t="s">
        <v>63</v>
      </c>
      <c r="I1123" t="s">
        <v>132</v>
      </c>
      <c r="J1123" t="s">
        <v>58</v>
      </c>
      <c r="K1123" t="s">
        <v>57</v>
      </c>
      <c r="M1123" s="11">
        <v>91.15</v>
      </c>
      <c r="N1123" s="11">
        <v>2.4606170779575769</v>
      </c>
      <c r="P1123" s="11">
        <v>91.15</v>
      </c>
      <c r="Q1123" s="11">
        <v>2.4606170779575769</v>
      </c>
      <c r="R1123" s="11">
        <f t="array" ref="R1123">INDEX(Reformat[Preschool PT],MATCH(1,(Reformat[Zone]=B1123)*(Reformat[Provider Type]=E1123)*(Reformat[Provider Rating]=I1123),0))</f>
        <v>20.55</v>
      </c>
      <c r="S1123" s="11">
        <f t="shared" si="17"/>
        <v>102.75</v>
      </c>
    </row>
    <row r="1124" spans="1:19" x14ac:dyDescent="0.25">
      <c r="A1124" t="s">
        <v>51</v>
      </c>
      <c r="B1124" t="s">
        <v>79</v>
      </c>
      <c r="D1124" t="s">
        <v>53</v>
      </c>
      <c r="E1124" t="s">
        <v>113</v>
      </c>
      <c r="F1124" t="s">
        <v>61</v>
      </c>
      <c r="G1124" t="s">
        <v>128</v>
      </c>
      <c r="H1124" t="s">
        <v>63</v>
      </c>
      <c r="I1124" t="s">
        <v>132</v>
      </c>
      <c r="J1124" t="s">
        <v>56</v>
      </c>
      <c r="K1124" t="s">
        <v>57</v>
      </c>
      <c r="M1124" s="11">
        <v>108.35000000000001</v>
      </c>
      <c r="N1124" s="11">
        <v>2.9249353855919193</v>
      </c>
      <c r="P1124" s="11">
        <v>108.35000000000001</v>
      </c>
      <c r="Q1124" s="11">
        <v>2.9249353855919193</v>
      </c>
      <c r="R1124" s="11">
        <f t="array" ref="R1124">INDEX(Reformat[School-age FT],MATCH(1,(Reformat[Zone]=B1124)*(Reformat[Provider Type]=E1124)*(Reformat[Provider Rating]=I1124),0))</f>
        <v>24.4</v>
      </c>
      <c r="S1124" s="11">
        <f t="shared" si="17"/>
        <v>122</v>
      </c>
    </row>
    <row r="1125" spans="1:19" x14ac:dyDescent="0.25">
      <c r="A1125" t="s">
        <v>51</v>
      </c>
      <c r="B1125" t="s">
        <v>79</v>
      </c>
      <c r="D1125" t="s">
        <v>53</v>
      </c>
      <c r="E1125" t="s">
        <v>113</v>
      </c>
      <c r="F1125" t="s">
        <v>61</v>
      </c>
      <c r="G1125" t="s">
        <v>129</v>
      </c>
      <c r="H1125" t="s">
        <v>63</v>
      </c>
      <c r="I1125" t="s">
        <v>132</v>
      </c>
      <c r="J1125" t="s">
        <v>58</v>
      </c>
      <c r="K1125" t="s">
        <v>57</v>
      </c>
      <c r="M1125" s="11">
        <v>84.75</v>
      </c>
      <c r="N1125" s="11">
        <v>2.2878474751168913</v>
      </c>
      <c r="P1125" s="11">
        <v>84.75</v>
      </c>
      <c r="Q1125" s="11">
        <v>2.2878474751168913</v>
      </c>
      <c r="R1125" s="11">
        <f t="array" ref="R1125">INDEX(Reformat[School-age PT],MATCH(1,(Reformat[Zone]=B1125)*(Reformat[Provider Type]=E1125)*(Reformat[Provider Rating]=I1125),0))</f>
        <v>19.05</v>
      </c>
      <c r="S1125" s="11">
        <f t="shared" si="17"/>
        <v>95.25</v>
      </c>
    </row>
    <row r="1126" spans="1:19" x14ac:dyDescent="0.25">
      <c r="A1126" t="s">
        <v>51</v>
      </c>
      <c r="B1126" t="s">
        <v>79</v>
      </c>
      <c r="D1126" t="s">
        <v>53</v>
      </c>
      <c r="E1126" t="s">
        <v>113</v>
      </c>
      <c r="F1126" t="s">
        <v>54</v>
      </c>
      <c r="G1126" t="s">
        <v>122</v>
      </c>
      <c r="H1126" t="s">
        <v>64</v>
      </c>
      <c r="I1126" t="s">
        <v>133</v>
      </c>
      <c r="J1126" t="s">
        <v>56</v>
      </c>
      <c r="K1126" t="s">
        <v>57</v>
      </c>
      <c r="M1126" s="11">
        <v>143.1</v>
      </c>
      <c r="N1126" s="11">
        <v>3.8630203385159541</v>
      </c>
      <c r="P1126" s="11">
        <v>143.1</v>
      </c>
      <c r="Q1126" s="11">
        <v>3.8630203385159541</v>
      </c>
      <c r="R1126" s="11">
        <f t="array" ref="R1126">INDEX(Reformat[Infant FT],MATCH(1,(Reformat[Zone]=B1126)*(Reformat[Provider Type]=E1126)*(Reformat[Provider Rating]=I1126),0))</f>
        <v>33.4</v>
      </c>
      <c r="S1126" s="11">
        <f t="shared" si="17"/>
        <v>167</v>
      </c>
    </row>
    <row r="1127" spans="1:19" x14ac:dyDescent="0.25">
      <c r="A1127" t="s">
        <v>51</v>
      </c>
      <c r="B1127" t="s">
        <v>79</v>
      </c>
      <c r="D1127" t="s">
        <v>53</v>
      </c>
      <c r="E1127" t="s">
        <v>113</v>
      </c>
      <c r="F1127" t="s">
        <v>54</v>
      </c>
      <c r="G1127" t="s">
        <v>123</v>
      </c>
      <c r="H1127" t="s">
        <v>64</v>
      </c>
      <c r="I1127" t="s">
        <v>133</v>
      </c>
      <c r="J1127" t="s">
        <v>58</v>
      </c>
      <c r="K1127" t="s">
        <v>57</v>
      </c>
      <c r="M1127" s="11">
        <v>129.19999999999999</v>
      </c>
      <c r="N1127" s="11">
        <v>3.4877863573463399</v>
      </c>
      <c r="P1127" s="11">
        <v>129.19999999999999</v>
      </c>
      <c r="Q1127" s="11">
        <v>3.4877863573463399</v>
      </c>
      <c r="R1127" s="11">
        <f t="array" ref="R1127">INDEX(Reformat[Infant PT],MATCH(1,(Reformat[Zone]=B1127)*(Reformat[Provider Type]=E1127)*(Reformat[Provider Rating]=I1127),0))</f>
        <v>30.4</v>
      </c>
      <c r="S1127" s="11">
        <f t="shared" si="17"/>
        <v>152</v>
      </c>
    </row>
    <row r="1128" spans="1:19" x14ac:dyDescent="0.25">
      <c r="A1128" t="s">
        <v>51</v>
      </c>
      <c r="B1128" t="s">
        <v>79</v>
      </c>
      <c r="D1128" t="s">
        <v>53</v>
      </c>
      <c r="E1128" t="s">
        <v>113</v>
      </c>
      <c r="F1128" t="s">
        <v>59</v>
      </c>
      <c r="G1128" t="s">
        <v>124</v>
      </c>
      <c r="H1128" t="s">
        <v>64</v>
      </c>
      <c r="I1128" t="s">
        <v>133</v>
      </c>
      <c r="J1128" t="s">
        <v>56</v>
      </c>
      <c r="K1128" t="s">
        <v>57</v>
      </c>
      <c r="M1128" s="11">
        <v>133.75</v>
      </c>
      <c r="N1128" s="11">
        <v>3.61061474686589</v>
      </c>
      <c r="P1128" s="11">
        <v>133.75</v>
      </c>
      <c r="Q1128" s="11">
        <v>3.61061474686589</v>
      </c>
      <c r="R1128" s="11">
        <f t="array" ref="R1128">INDEX(Reformat[Toddler FT],MATCH(1,(Reformat[Zone]=B1128)*(Reformat[Provider Type]=E1128)*(Reformat[Provider Rating]=I1128),0))</f>
        <v>30.2</v>
      </c>
      <c r="S1128" s="11">
        <f t="shared" si="17"/>
        <v>151</v>
      </c>
    </row>
    <row r="1129" spans="1:19" x14ac:dyDescent="0.25">
      <c r="A1129" t="s">
        <v>51</v>
      </c>
      <c r="B1129" t="s">
        <v>79</v>
      </c>
      <c r="D1129" t="s">
        <v>53</v>
      </c>
      <c r="E1129" t="s">
        <v>113</v>
      </c>
      <c r="F1129" t="s">
        <v>59</v>
      </c>
      <c r="G1129" t="s">
        <v>125</v>
      </c>
      <c r="H1129" t="s">
        <v>64</v>
      </c>
      <c r="I1129" t="s">
        <v>133</v>
      </c>
      <c r="J1129" t="s">
        <v>58</v>
      </c>
      <c r="K1129" t="s">
        <v>57</v>
      </c>
      <c r="M1129" s="11">
        <v>120.39999999999999</v>
      </c>
      <c r="N1129" s="11">
        <v>3.2502281534403972</v>
      </c>
      <c r="P1129" s="11">
        <v>120.39999999999999</v>
      </c>
      <c r="Q1129" s="11">
        <v>3.2502281534403972</v>
      </c>
      <c r="R1129" s="11">
        <f t="array" ref="R1129">INDEX(Reformat[Toddler PT],MATCH(1,(Reformat[Zone]=B1129)*(Reformat[Provider Type]=E1129)*(Reformat[Provider Rating]=I1129),0))</f>
        <v>27.4</v>
      </c>
      <c r="S1129" s="11">
        <f t="shared" si="17"/>
        <v>137</v>
      </c>
    </row>
    <row r="1130" spans="1:19" x14ac:dyDescent="0.25">
      <c r="A1130" t="s">
        <v>51</v>
      </c>
      <c r="B1130" t="s">
        <v>79</v>
      </c>
      <c r="D1130" t="s">
        <v>53</v>
      </c>
      <c r="E1130" t="s">
        <v>113</v>
      </c>
      <c r="F1130" t="s">
        <v>60</v>
      </c>
      <c r="G1130" t="s">
        <v>126</v>
      </c>
      <c r="H1130" t="s">
        <v>64</v>
      </c>
      <c r="I1130" t="s">
        <v>133</v>
      </c>
      <c r="J1130" t="s">
        <v>56</v>
      </c>
      <c r="K1130" t="s">
        <v>57</v>
      </c>
      <c r="M1130" s="11">
        <v>125.95</v>
      </c>
      <c r="N1130" s="11">
        <v>3.4000517934038048</v>
      </c>
      <c r="P1130" s="11">
        <v>125.95</v>
      </c>
      <c r="Q1130" s="11">
        <v>3.4000517934038048</v>
      </c>
      <c r="R1130" s="11">
        <f t="array" ref="R1130">INDEX(Reformat[Preschool FT],MATCH(1,(Reformat[Zone]=B1130)*(Reformat[Provider Type]=E1130)*(Reformat[Provider Rating]=I1130),0))</f>
        <v>27.6</v>
      </c>
      <c r="S1130" s="11">
        <f t="shared" si="17"/>
        <v>138</v>
      </c>
    </row>
    <row r="1131" spans="1:19" x14ac:dyDescent="0.25">
      <c r="A1131" t="s">
        <v>51</v>
      </c>
      <c r="B1131" t="s">
        <v>79</v>
      </c>
      <c r="D1131" t="s">
        <v>53</v>
      </c>
      <c r="E1131" t="s">
        <v>113</v>
      </c>
      <c r="F1131" t="s">
        <v>60</v>
      </c>
      <c r="G1131" t="s">
        <v>127</v>
      </c>
      <c r="H1131" t="s">
        <v>64</v>
      </c>
      <c r="I1131" t="s">
        <v>133</v>
      </c>
      <c r="J1131" t="s">
        <v>58</v>
      </c>
      <c r="K1131" t="s">
        <v>57</v>
      </c>
      <c r="M1131" s="11">
        <v>101.25</v>
      </c>
      <c r="N1131" s="11">
        <v>2.7332691074405338</v>
      </c>
      <c r="P1131" s="11">
        <v>101.25</v>
      </c>
      <c r="Q1131" s="11">
        <v>2.7332691074405338</v>
      </c>
      <c r="R1131" s="11">
        <f t="array" ref="R1131">INDEX(Reformat[Preschool PT],MATCH(1,(Reformat[Zone]=B1131)*(Reformat[Provider Type]=E1131)*(Reformat[Provider Rating]=I1131),0))</f>
        <v>22.6</v>
      </c>
      <c r="S1131" s="11">
        <f t="shared" si="17"/>
        <v>113</v>
      </c>
    </row>
    <row r="1132" spans="1:19" x14ac:dyDescent="0.25">
      <c r="A1132" t="s">
        <v>51</v>
      </c>
      <c r="B1132" t="s">
        <v>79</v>
      </c>
      <c r="D1132" t="s">
        <v>53</v>
      </c>
      <c r="E1132" t="s">
        <v>113</v>
      </c>
      <c r="F1132" t="s">
        <v>61</v>
      </c>
      <c r="G1132" t="s">
        <v>128</v>
      </c>
      <c r="H1132" t="s">
        <v>64</v>
      </c>
      <c r="I1132" t="s">
        <v>133</v>
      </c>
      <c r="J1132" t="s">
        <v>56</v>
      </c>
      <c r="K1132" t="s">
        <v>57</v>
      </c>
      <c r="M1132" s="11">
        <v>120.35</v>
      </c>
      <c r="N1132" s="11">
        <v>3.2488783909182044</v>
      </c>
      <c r="P1132" s="11">
        <v>120.35</v>
      </c>
      <c r="Q1132" s="11">
        <v>3.2488783909182044</v>
      </c>
      <c r="R1132" s="11">
        <f t="array" ref="R1132">INDEX(Reformat[School-age FT],MATCH(1,(Reformat[Zone]=B1132)*(Reformat[Provider Type]=E1132)*(Reformat[Provider Rating]=I1132),0))</f>
        <v>26.4</v>
      </c>
      <c r="S1132" s="11">
        <f t="shared" si="17"/>
        <v>132</v>
      </c>
    </row>
    <row r="1133" spans="1:19" x14ac:dyDescent="0.25">
      <c r="A1133" t="s">
        <v>51</v>
      </c>
      <c r="B1133" t="s">
        <v>79</v>
      </c>
      <c r="D1133" t="s">
        <v>53</v>
      </c>
      <c r="E1133" t="s">
        <v>113</v>
      </c>
      <c r="F1133" t="s">
        <v>61</v>
      </c>
      <c r="G1133" t="s">
        <v>129</v>
      </c>
      <c r="H1133" t="s">
        <v>64</v>
      </c>
      <c r="I1133" t="s">
        <v>133</v>
      </c>
      <c r="J1133" t="s">
        <v>58</v>
      </c>
      <c r="K1133" t="s">
        <v>57</v>
      </c>
      <c r="M1133" s="11">
        <v>94.149999999999991</v>
      </c>
      <c r="N1133" s="11">
        <v>2.5416028292891477</v>
      </c>
      <c r="P1133" s="11">
        <v>94.149999999999991</v>
      </c>
      <c r="Q1133" s="11">
        <v>2.5416028292891477</v>
      </c>
      <c r="R1133" s="11">
        <f t="array" ref="R1133">INDEX(Reformat[School-age PT],MATCH(1,(Reformat[Zone]=B1133)*(Reformat[Provider Type]=E1133)*(Reformat[Provider Rating]=I1133),0))</f>
        <v>21</v>
      </c>
      <c r="S1133" s="11">
        <f t="shared" si="17"/>
        <v>105</v>
      </c>
    </row>
    <row r="1134" spans="1:19" x14ac:dyDescent="0.25">
      <c r="A1134" t="s">
        <v>51</v>
      </c>
      <c r="B1134" t="s">
        <v>79</v>
      </c>
      <c r="D1134" t="s">
        <v>53</v>
      </c>
      <c r="E1134" t="s">
        <v>113</v>
      </c>
      <c r="F1134" t="s">
        <v>60</v>
      </c>
      <c r="G1134" t="s">
        <v>126</v>
      </c>
      <c r="H1134" t="s">
        <v>65</v>
      </c>
      <c r="I1134" t="s">
        <v>134</v>
      </c>
      <c r="J1134" t="s">
        <v>56</v>
      </c>
      <c r="K1134" t="s">
        <v>57</v>
      </c>
      <c r="M1134" s="11">
        <v>109.5</v>
      </c>
      <c r="N1134" s="11">
        <v>2.9559799236023552</v>
      </c>
      <c r="P1134" s="11">
        <v>109.5</v>
      </c>
      <c r="Q1134" s="11">
        <v>2.9559799236023552</v>
      </c>
      <c r="R1134" s="11">
        <f t="array" ref="R1134">INDEX(Reformat[Preschool FT],MATCH(1,(Reformat[Zone]=B1134)*(Reformat[Provider Type]=E1134)*(Reformat[Provider Rating]=I1134),0))</f>
        <v>25.2</v>
      </c>
      <c r="S1134" s="11">
        <f t="shared" si="17"/>
        <v>126</v>
      </c>
    </row>
    <row r="1135" spans="1:19" x14ac:dyDescent="0.25">
      <c r="A1135" t="s">
        <v>51</v>
      </c>
      <c r="B1135" t="s">
        <v>79</v>
      </c>
      <c r="D1135" t="s">
        <v>53</v>
      </c>
      <c r="E1135" t="s">
        <v>113</v>
      </c>
      <c r="F1135" t="s">
        <v>60</v>
      </c>
      <c r="G1135" t="s">
        <v>127</v>
      </c>
      <c r="H1135" t="s">
        <v>65</v>
      </c>
      <c r="I1135" t="s">
        <v>134</v>
      </c>
      <c r="J1135" t="s">
        <v>58</v>
      </c>
      <c r="K1135" t="s">
        <v>57</v>
      </c>
      <c r="M1135" s="11">
        <v>81</v>
      </c>
      <c r="N1135" s="11">
        <v>2.1866152859524268</v>
      </c>
      <c r="P1135" s="11">
        <v>81</v>
      </c>
      <c r="Q1135" s="11">
        <v>2.1866152859524268</v>
      </c>
      <c r="R1135" s="11">
        <f t="array" ref="R1135">INDEX(Reformat[Preschool PT],MATCH(1,(Reformat[Zone]=B1135)*(Reformat[Provider Type]=E1135)*(Reformat[Provider Rating]=I1135),0))</f>
        <v>20.16</v>
      </c>
      <c r="S1135" s="11">
        <f t="shared" si="17"/>
        <v>100.8</v>
      </c>
    </row>
    <row r="1136" spans="1:19" x14ac:dyDescent="0.25">
      <c r="A1136" t="s">
        <v>51</v>
      </c>
      <c r="B1136" t="s">
        <v>79</v>
      </c>
      <c r="D1136" t="s">
        <v>66</v>
      </c>
      <c r="E1136" t="s">
        <v>114</v>
      </c>
      <c r="F1136" t="s">
        <v>54</v>
      </c>
      <c r="G1136" t="s">
        <v>122</v>
      </c>
      <c r="H1136" t="s">
        <v>55</v>
      </c>
      <c r="I1136" t="s">
        <v>130</v>
      </c>
      <c r="J1136" t="s">
        <v>56</v>
      </c>
      <c r="K1136" t="s">
        <v>57</v>
      </c>
      <c r="M1136" s="11">
        <v>103.65</v>
      </c>
      <c r="N1136" s="11">
        <v>2.7980577085057909</v>
      </c>
      <c r="P1136" s="11">
        <v>103.65</v>
      </c>
      <c r="Q1136" s="11">
        <v>2.7980577085057909</v>
      </c>
      <c r="R1136" s="11">
        <f t="array" ref="R1136">INDEX(Reformat[Infant FT],MATCH(1,(Reformat[Zone]=B1136)*(Reformat[Provider Type]=E1136)*(Reformat[Provider Rating]=I1136),0))</f>
        <v>25.8</v>
      </c>
      <c r="S1136" s="11">
        <f t="shared" si="17"/>
        <v>129</v>
      </c>
    </row>
    <row r="1137" spans="1:19" x14ac:dyDescent="0.25">
      <c r="A1137" t="s">
        <v>51</v>
      </c>
      <c r="B1137" t="s">
        <v>79</v>
      </c>
      <c r="D1137" t="s">
        <v>66</v>
      </c>
      <c r="E1137" t="s">
        <v>114</v>
      </c>
      <c r="F1137" t="s">
        <v>54</v>
      </c>
      <c r="G1137" t="s">
        <v>123</v>
      </c>
      <c r="H1137" t="s">
        <v>55</v>
      </c>
      <c r="I1137" t="s">
        <v>130</v>
      </c>
      <c r="J1137" t="s">
        <v>58</v>
      </c>
      <c r="K1137" t="s">
        <v>57</v>
      </c>
      <c r="M1137" s="11">
        <v>90.9</v>
      </c>
      <c r="N1137" s="11">
        <v>2.4538682653466126</v>
      </c>
      <c r="P1137" s="11">
        <v>90.9</v>
      </c>
      <c r="Q1137" s="11">
        <v>2.4538682653466126</v>
      </c>
      <c r="R1137" s="11">
        <f t="array" ref="R1137">INDEX(Reformat[Infant PT],MATCH(1,(Reformat[Zone]=B1137)*(Reformat[Provider Type]=E1137)*(Reformat[Provider Rating]=I1137),0))</f>
        <v>23.6</v>
      </c>
      <c r="S1137" s="11">
        <f t="shared" si="17"/>
        <v>118</v>
      </c>
    </row>
    <row r="1138" spans="1:19" x14ac:dyDescent="0.25">
      <c r="A1138" t="s">
        <v>51</v>
      </c>
      <c r="B1138" t="s">
        <v>79</v>
      </c>
      <c r="D1138" t="s">
        <v>66</v>
      </c>
      <c r="E1138" t="s">
        <v>114</v>
      </c>
      <c r="F1138" t="s">
        <v>59</v>
      </c>
      <c r="G1138" t="s">
        <v>124</v>
      </c>
      <c r="H1138" t="s">
        <v>55</v>
      </c>
      <c r="I1138" t="s">
        <v>130</v>
      </c>
      <c r="J1138" t="s">
        <v>56</v>
      </c>
      <c r="K1138" t="s">
        <v>57</v>
      </c>
      <c r="M1138" s="11">
        <v>100.05000000000001</v>
      </c>
      <c r="N1138" s="11">
        <v>2.7008748069079056</v>
      </c>
      <c r="P1138" s="11">
        <v>100.05000000000001</v>
      </c>
      <c r="Q1138" s="11">
        <v>2.7008748069079056</v>
      </c>
      <c r="R1138" s="11">
        <f t="array" ref="R1138">INDEX(Reformat[Toddler FT],MATCH(1,(Reformat[Zone]=B1138)*(Reformat[Provider Type]=E1138)*(Reformat[Provider Rating]=I1138),0))</f>
        <v>24</v>
      </c>
      <c r="S1138" s="11">
        <f t="shared" si="17"/>
        <v>120</v>
      </c>
    </row>
    <row r="1139" spans="1:19" x14ac:dyDescent="0.25">
      <c r="A1139" t="s">
        <v>51</v>
      </c>
      <c r="B1139" t="s">
        <v>79</v>
      </c>
      <c r="D1139" t="s">
        <v>66</v>
      </c>
      <c r="E1139" t="s">
        <v>114</v>
      </c>
      <c r="F1139" t="s">
        <v>59</v>
      </c>
      <c r="G1139" t="s">
        <v>125</v>
      </c>
      <c r="H1139" t="s">
        <v>55</v>
      </c>
      <c r="I1139" t="s">
        <v>130</v>
      </c>
      <c r="J1139" t="s">
        <v>58</v>
      </c>
      <c r="K1139" t="s">
        <v>57</v>
      </c>
      <c r="M1139" s="11">
        <v>84.800000000000011</v>
      </c>
      <c r="N1139" s="11">
        <v>2.2891972376390846</v>
      </c>
      <c r="P1139" s="11">
        <v>84.800000000000011</v>
      </c>
      <c r="Q1139" s="11">
        <v>2.2891972376390846</v>
      </c>
      <c r="R1139" s="11">
        <f t="array" ref="R1139">INDEX(Reformat[Toddler PT],MATCH(1,(Reformat[Zone]=B1139)*(Reformat[Provider Type]=E1139)*(Reformat[Provider Rating]=I1139),0))</f>
        <v>21.6</v>
      </c>
      <c r="S1139" s="11">
        <f t="shared" si="17"/>
        <v>108</v>
      </c>
    </row>
    <row r="1140" spans="1:19" x14ac:dyDescent="0.25">
      <c r="A1140" t="s">
        <v>51</v>
      </c>
      <c r="B1140" t="s">
        <v>79</v>
      </c>
      <c r="D1140" t="s">
        <v>66</v>
      </c>
      <c r="E1140" t="s">
        <v>114</v>
      </c>
      <c r="F1140" t="s">
        <v>60</v>
      </c>
      <c r="G1140" t="s">
        <v>126</v>
      </c>
      <c r="H1140" t="s">
        <v>55</v>
      </c>
      <c r="I1140" t="s">
        <v>130</v>
      </c>
      <c r="J1140" t="s">
        <v>56</v>
      </c>
      <c r="K1140" t="s">
        <v>57</v>
      </c>
      <c r="M1140" s="11">
        <v>97.100000000000009</v>
      </c>
      <c r="N1140" s="11">
        <v>2.6212388180985271</v>
      </c>
      <c r="P1140" s="11">
        <v>97.100000000000009</v>
      </c>
      <c r="Q1140" s="11">
        <v>2.6212388180985271</v>
      </c>
      <c r="R1140" s="11">
        <f t="array" ref="R1140">INDEX(Reformat[Preschool FT],MATCH(1,(Reformat[Zone]=B1140)*(Reformat[Provider Type]=E1140)*(Reformat[Provider Rating]=I1140),0))</f>
        <v>22.4</v>
      </c>
      <c r="S1140" s="11">
        <f t="shared" si="17"/>
        <v>112</v>
      </c>
    </row>
    <row r="1141" spans="1:19" x14ac:dyDescent="0.25">
      <c r="A1141" t="s">
        <v>51</v>
      </c>
      <c r="B1141" t="s">
        <v>79</v>
      </c>
      <c r="D1141" t="s">
        <v>66</v>
      </c>
      <c r="E1141" t="s">
        <v>114</v>
      </c>
      <c r="F1141" t="s">
        <v>60</v>
      </c>
      <c r="G1141" t="s">
        <v>127</v>
      </c>
      <c r="H1141" t="s">
        <v>55</v>
      </c>
      <c r="I1141" t="s">
        <v>130</v>
      </c>
      <c r="J1141" t="s">
        <v>58</v>
      </c>
      <c r="K1141" t="s">
        <v>57</v>
      </c>
      <c r="M1141" s="11">
        <v>79.900000000000006</v>
      </c>
      <c r="N1141" s="11">
        <v>2.1569205104641842</v>
      </c>
      <c r="P1141" s="11">
        <v>79.900000000000006</v>
      </c>
      <c r="Q1141" s="11">
        <v>2.1569205104641842</v>
      </c>
      <c r="R1141" s="11">
        <f t="array" ref="R1141">INDEX(Reformat[Preschool PT],MATCH(1,(Reformat[Zone]=B1141)*(Reformat[Provider Type]=E1141)*(Reformat[Provider Rating]=I1141),0))</f>
        <v>19</v>
      </c>
      <c r="S1141" s="11">
        <f t="shared" si="17"/>
        <v>95</v>
      </c>
    </row>
    <row r="1142" spans="1:19" x14ac:dyDescent="0.25">
      <c r="A1142" t="s">
        <v>51</v>
      </c>
      <c r="B1142" t="s">
        <v>79</v>
      </c>
      <c r="D1142" t="s">
        <v>66</v>
      </c>
      <c r="E1142" t="s">
        <v>114</v>
      </c>
      <c r="F1142" t="s">
        <v>61</v>
      </c>
      <c r="G1142" t="s">
        <v>128</v>
      </c>
      <c r="H1142" t="s">
        <v>55</v>
      </c>
      <c r="I1142" t="s">
        <v>130</v>
      </c>
      <c r="J1142" t="s">
        <v>56</v>
      </c>
      <c r="K1142" t="s">
        <v>57</v>
      </c>
      <c r="M1142" s="11">
        <v>89</v>
      </c>
      <c r="N1142" s="11">
        <v>2.402577289503284</v>
      </c>
      <c r="P1142" s="11">
        <v>89</v>
      </c>
      <c r="Q1142" s="11">
        <v>2.402577289503284</v>
      </c>
      <c r="R1142" s="11">
        <f t="array" ref="R1142">INDEX(Reformat[School-age FT],MATCH(1,(Reformat[Zone]=B1142)*(Reformat[Provider Type]=E1142)*(Reformat[Provider Rating]=I1142),0))</f>
        <v>20.399999999999999</v>
      </c>
      <c r="S1142" s="11">
        <f t="shared" si="17"/>
        <v>102</v>
      </c>
    </row>
    <row r="1143" spans="1:19" x14ac:dyDescent="0.25">
      <c r="A1143" t="s">
        <v>51</v>
      </c>
      <c r="B1143" t="s">
        <v>79</v>
      </c>
      <c r="D1143" t="s">
        <v>66</v>
      </c>
      <c r="E1143" t="s">
        <v>114</v>
      </c>
      <c r="F1143" t="s">
        <v>61</v>
      </c>
      <c r="G1143" t="s">
        <v>129</v>
      </c>
      <c r="H1143" t="s">
        <v>55</v>
      </c>
      <c r="I1143" t="s">
        <v>130</v>
      </c>
      <c r="J1143" t="s">
        <v>58</v>
      </c>
      <c r="K1143" t="s">
        <v>57</v>
      </c>
      <c r="M1143" s="11">
        <v>78</v>
      </c>
      <c r="N1143" s="11">
        <v>2.1056295346208556</v>
      </c>
      <c r="P1143" s="11">
        <v>78</v>
      </c>
      <c r="Q1143" s="11">
        <v>2.1056295346208556</v>
      </c>
      <c r="R1143" s="11">
        <f t="array" ref="R1143">INDEX(Reformat[School-age PT],MATCH(1,(Reformat[Zone]=B1143)*(Reformat[Provider Type]=E1143)*(Reformat[Provider Rating]=I1143),0))</f>
        <v>17.8</v>
      </c>
      <c r="S1143" s="11">
        <f t="shared" si="17"/>
        <v>89</v>
      </c>
    </row>
    <row r="1144" spans="1:19" x14ac:dyDescent="0.25">
      <c r="A1144" t="s">
        <v>51</v>
      </c>
      <c r="B1144" t="s">
        <v>79</v>
      </c>
      <c r="D1144" t="s">
        <v>66</v>
      </c>
      <c r="E1144" t="s">
        <v>114</v>
      </c>
      <c r="F1144" t="s">
        <v>54</v>
      </c>
      <c r="G1144" t="s">
        <v>122</v>
      </c>
      <c r="H1144" t="s">
        <v>62</v>
      </c>
      <c r="I1144" t="s">
        <v>131</v>
      </c>
      <c r="J1144" t="s">
        <v>56</v>
      </c>
      <c r="K1144" t="s">
        <v>57</v>
      </c>
      <c r="M1144" s="11">
        <v>108.85</v>
      </c>
      <c r="N1144" s="11">
        <v>2.9384330108138479</v>
      </c>
      <c r="P1144" s="11">
        <v>108.85</v>
      </c>
      <c r="Q1144" s="11">
        <v>2.9384330108138479</v>
      </c>
      <c r="R1144" s="11">
        <f t="array" ref="R1144">INDEX(Reformat[Infant FT],MATCH(1,(Reformat[Zone]=B1144)*(Reformat[Provider Type]=E1144)*(Reformat[Provider Rating]=I1144),0))</f>
        <v>27.09</v>
      </c>
      <c r="S1144" s="11">
        <f t="shared" si="17"/>
        <v>135.44999999999999</v>
      </c>
    </row>
    <row r="1145" spans="1:19" x14ac:dyDescent="0.25">
      <c r="A1145" t="s">
        <v>51</v>
      </c>
      <c r="B1145" t="s">
        <v>79</v>
      </c>
      <c r="D1145" t="s">
        <v>66</v>
      </c>
      <c r="E1145" t="s">
        <v>114</v>
      </c>
      <c r="F1145" t="s">
        <v>54</v>
      </c>
      <c r="G1145" t="s">
        <v>123</v>
      </c>
      <c r="H1145" t="s">
        <v>62</v>
      </c>
      <c r="I1145" t="s">
        <v>131</v>
      </c>
      <c r="J1145" t="s">
        <v>58</v>
      </c>
      <c r="K1145" t="s">
        <v>57</v>
      </c>
      <c r="M1145" s="11">
        <v>95.7</v>
      </c>
      <c r="N1145" s="11">
        <v>2.5834454674771266</v>
      </c>
      <c r="P1145" s="11">
        <v>95.7</v>
      </c>
      <c r="Q1145" s="11">
        <v>2.5834454674771266</v>
      </c>
      <c r="R1145" s="11">
        <f t="array" ref="R1145">INDEX(Reformat[Infant PT],MATCH(1,(Reformat[Zone]=B1145)*(Reformat[Provider Type]=E1145)*(Reformat[Provider Rating]=I1145),0))</f>
        <v>24.78</v>
      </c>
      <c r="S1145" s="11">
        <f t="shared" si="17"/>
        <v>123.9</v>
      </c>
    </row>
    <row r="1146" spans="1:19" x14ac:dyDescent="0.25">
      <c r="A1146" t="s">
        <v>51</v>
      </c>
      <c r="B1146" t="s">
        <v>79</v>
      </c>
      <c r="D1146" t="s">
        <v>66</v>
      </c>
      <c r="E1146" t="s">
        <v>114</v>
      </c>
      <c r="F1146" t="s">
        <v>59</v>
      </c>
      <c r="G1146" t="s">
        <v>124</v>
      </c>
      <c r="H1146" t="s">
        <v>62</v>
      </c>
      <c r="I1146" t="s">
        <v>131</v>
      </c>
      <c r="J1146" t="s">
        <v>56</v>
      </c>
      <c r="K1146" t="s">
        <v>57</v>
      </c>
      <c r="M1146" s="11">
        <v>105.1</v>
      </c>
      <c r="N1146" s="11">
        <v>2.8372008216493834</v>
      </c>
      <c r="P1146" s="11">
        <v>105.1</v>
      </c>
      <c r="Q1146" s="11">
        <v>2.8372008216493834</v>
      </c>
      <c r="R1146" s="11">
        <f t="array" ref="R1146">INDEX(Reformat[Toddler FT],MATCH(1,(Reformat[Zone]=B1146)*(Reformat[Provider Type]=E1146)*(Reformat[Provider Rating]=I1146),0))</f>
        <v>25.2</v>
      </c>
      <c r="S1146" s="11">
        <f t="shared" si="17"/>
        <v>126</v>
      </c>
    </row>
    <row r="1147" spans="1:19" x14ac:dyDescent="0.25">
      <c r="A1147" t="s">
        <v>51</v>
      </c>
      <c r="B1147" t="s">
        <v>79</v>
      </c>
      <c r="D1147" t="s">
        <v>66</v>
      </c>
      <c r="E1147" t="s">
        <v>114</v>
      </c>
      <c r="F1147" t="s">
        <v>59</v>
      </c>
      <c r="G1147" t="s">
        <v>125</v>
      </c>
      <c r="H1147" t="s">
        <v>62</v>
      </c>
      <c r="I1147" t="s">
        <v>131</v>
      </c>
      <c r="J1147" t="s">
        <v>58</v>
      </c>
      <c r="K1147" t="s">
        <v>57</v>
      </c>
      <c r="M1147" s="11">
        <v>91.4</v>
      </c>
      <c r="N1147" s="11">
        <v>2.4673658905685412</v>
      </c>
      <c r="P1147" s="11">
        <v>91.4</v>
      </c>
      <c r="Q1147" s="11">
        <v>2.4673658905685412</v>
      </c>
      <c r="R1147" s="11">
        <f t="array" ref="R1147">INDEX(Reformat[Toddler PT],MATCH(1,(Reformat[Zone]=B1147)*(Reformat[Provider Type]=E1147)*(Reformat[Provider Rating]=I1147),0))</f>
        <v>22.68</v>
      </c>
      <c r="S1147" s="11">
        <f t="shared" si="17"/>
        <v>113.4</v>
      </c>
    </row>
    <row r="1148" spans="1:19" x14ac:dyDescent="0.25">
      <c r="A1148" t="s">
        <v>51</v>
      </c>
      <c r="B1148" t="s">
        <v>79</v>
      </c>
      <c r="D1148" t="s">
        <v>66</v>
      </c>
      <c r="E1148" t="s">
        <v>114</v>
      </c>
      <c r="F1148" t="s">
        <v>60</v>
      </c>
      <c r="G1148" t="s">
        <v>126</v>
      </c>
      <c r="H1148" t="s">
        <v>62</v>
      </c>
      <c r="I1148" t="s">
        <v>131</v>
      </c>
      <c r="J1148" t="s">
        <v>56</v>
      </c>
      <c r="K1148" t="s">
        <v>57</v>
      </c>
      <c r="M1148" s="11">
        <v>102</v>
      </c>
      <c r="N1148" s="11">
        <v>2.7535155452734266</v>
      </c>
      <c r="P1148" s="11">
        <v>102</v>
      </c>
      <c r="Q1148" s="11">
        <v>2.7535155452734266</v>
      </c>
      <c r="R1148" s="11">
        <f t="array" ref="R1148">INDEX(Reformat[Preschool FT],MATCH(1,(Reformat[Zone]=B1148)*(Reformat[Provider Type]=E1148)*(Reformat[Provider Rating]=I1148),0))</f>
        <v>23.52</v>
      </c>
      <c r="S1148" s="11">
        <f t="shared" si="17"/>
        <v>117.6</v>
      </c>
    </row>
    <row r="1149" spans="1:19" x14ac:dyDescent="0.25">
      <c r="A1149" t="s">
        <v>51</v>
      </c>
      <c r="B1149" t="s">
        <v>79</v>
      </c>
      <c r="D1149" t="s">
        <v>66</v>
      </c>
      <c r="E1149" t="s">
        <v>114</v>
      </c>
      <c r="F1149" t="s">
        <v>60</v>
      </c>
      <c r="G1149" t="s">
        <v>127</v>
      </c>
      <c r="H1149" t="s">
        <v>62</v>
      </c>
      <c r="I1149" t="s">
        <v>131</v>
      </c>
      <c r="J1149" t="s">
        <v>58</v>
      </c>
      <c r="K1149" t="s">
        <v>57</v>
      </c>
      <c r="M1149" s="11">
        <v>83.9</v>
      </c>
      <c r="N1149" s="11">
        <v>2.2649015122396126</v>
      </c>
      <c r="P1149" s="11">
        <v>83.9</v>
      </c>
      <c r="Q1149" s="11">
        <v>2.2649015122396126</v>
      </c>
      <c r="R1149" s="11">
        <f t="array" ref="R1149">INDEX(Reformat[Preschool PT],MATCH(1,(Reformat[Zone]=B1149)*(Reformat[Provider Type]=E1149)*(Reformat[Provider Rating]=I1149),0))</f>
        <v>19.95</v>
      </c>
      <c r="S1149" s="11">
        <f t="shared" si="17"/>
        <v>99.75</v>
      </c>
    </row>
    <row r="1150" spans="1:19" x14ac:dyDescent="0.25">
      <c r="A1150" t="s">
        <v>51</v>
      </c>
      <c r="B1150" t="s">
        <v>79</v>
      </c>
      <c r="D1150" t="s">
        <v>66</v>
      </c>
      <c r="E1150" t="s">
        <v>114</v>
      </c>
      <c r="F1150" t="s">
        <v>61</v>
      </c>
      <c r="G1150" t="s">
        <v>128</v>
      </c>
      <c r="H1150" t="s">
        <v>62</v>
      </c>
      <c r="I1150" t="s">
        <v>131</v>
      </c>
      <c r="J1150" t="s">
        <v>56</v>
      </c>
      <c r="K1150" t="s">
        <v>57</v>
      </c>
      <c r="M1150" s="11">
        <v>93.45</v>
      </c>
      <c r="N1150" s="11">
        <v>2.5227061539784481</v>
      </c>
      <c r="P1150" s="11">
        <v>93.45</v>
      </c>
      <c r="Q1150" s="11">
        <v>2.5227061539784481</v>
      </c>
      <c r="R1150" s="11">
        <f t="array" ref="R1150">INDEX(Reformat[School-age FT],MATCH(1,(Reformat[Zone]=B1150)*(Reformat[Provider Type]=E1150)*(Reformat[Provider Rating]=I1150),0))</f>
        <v>21.42</v>
      </c>
      <c r="S1150" s="11">
        <f t="shared" si="17"/>
        <v>107.10000000000001</v>
      </c>
    </row>
    <row r="1151" spans="1:19" x14ac:dyDescent="0.25">
      <c r="A1151" t="s">
        <v>51</v>
      </c>
      <c r="B1151" t="s">
        <v>79</v>
      </c>
      <c r="D1151" t="s">
        <v>66</v>
      </c>
      <c r="E1151" t="s">
        <v>114</v>
      </c>
      <c r="F1151" t="s">
        <v>61</v>
      </c>
      <c r="G1151" t="s">
        <v>129</v>
      </c>
      <c r="H1151" t="s">
        <v>62</v>
      </c>
      <c r="I1151" t="s">
        <v>131</v>
      </c>
      <c r="J1151" t="s">
        <v>58</v>
      </c>
      <c r="K1151" t="s">
        <v>57</v>
      </c>
      <c r="M1151" s="11">
        <v>81.899999999999991</v>
      </c>
      <c r="N1151" s="11">
        <v>2.2109110113518979</v>
      </c>
      <c r="P1151" s="11">
        <v>81.899999999999991</v>
      </c>
      <c r="Q1151" s="11">
        <v>2.2109110113518979</v>
      </c>
      <c r="R1151" s="11">
        <f t="array" ref="R1151">INDEX(Reformat[School-age PT],MATCH(1,(Reformat[Zone]=B1151)*(Reformat[Provider Type]=E1151)*(Reformat[Provider Rating]=I1151),0))</f>
        <v>18.690000000000001</v>
      </c>
      <c r="S1151" s="11">
        <f t="shared" si="17"/>
        <v>93.45</v>
      </c>
    </row>
    <row r="1152" spans="1:19" x14ac:dyDescent="0.25">
      <c r="A1152" t="s">
        <v>51</v>
      </c>
      <c r="B1152" t="s">
        <v>79</v>
      </c>
      <c r="D1152" t="s">
        <v>66</v>
      </c>
      <c r="E1152" t="s">
        <v>114</v>
      </c>
      <c r="F1152" t="s">
        <v>54</v>
      </c>
      <c r="G1152" t="s">
        <v>122</v>
      </c>
      <c r="H1152" t="s">
        <v>63</v>
      </c>
      <c r="I1152" t="s">
        <v>132</v>
      </c>
      <c r="J1152" t="s">
        <v>56</v>
      </c>
      <c r="K1152" t="s">
        <v>57</v>
      </c>
      <c r="M1152" s="11">
        <v>115.95</v>
      </c>
      <c r="N1152" s="11">
        <v>3.1300992889652335</v>
      </c>
      <c r="P1152" s="11">
        <v>115.95</v>
      </c>
      <c r="Q1152" s="11">
        <v>3.1300992889652335</v>
      </c>
      <c r="R1152" s="11">
        <f t="array" ref="R1152">INDEX(Reformat[Infant FT],MATCH(1,(Reformat[Zone]=B1152)*(Reformat[Provider Type]=E1152)*(Reformat[Provider Rating]=I1152),0))</f>
        <v>27.61</v>
      </c>
      <c r="S1152" s="11">
        <f t="shared" si="17"/>
        <v>138.05000000000001</v>
      </c>
    </row>
    <row r="1153" spans="1:19" x14ac:dyDescent="0.25">
      <c r="A1153" t="s">
        <v>51</v>
      </c>
      <c r="B1153" t="s">
        <v>79</v>
      </c>
      <c r="D1153" t="s">
        <v>66</v>
      </c>
      <c r="E1153" t="s">
        <v>114</v>
      </c>
      <c r="F1153" t="s">
        <v>54</v>
      </c>
      <c r="G1153" t="s">
        <v>123</v>
      </c>
      <c r="H1153" t="s">
        <v>63</v>
      </c>
      <c r="I1153" t="s">
        <v>132</v>
      </c>
      <c r="J1153" t="s">
        <v>58</v>
      </c>
      <c r="K1153" t="s">
        <v>57</v>
      </c>
      <c r="M1153" s="11">
        <v>106.30000000000001</v>
      </c>
      <c r="N1153" s="11">
        <v>2.8695951221820124</v>
      </c>
      <c r="P1153" s="11">
        <v>106.30000000000001</v>
      </c>
      <c r="Q1153" s="11">
        <v>2.8695951221820124</v>
      </c>
      <c r="R1153" s="11">
        <f t="array" ref="R1153">INDEX(Reformat[Infant PT],MATCH(1,(Reformat[Zone]=B1153)*(Reformat[Provider Type]=E1153)*(Reformat[Provider Rating]=I1153),0))</f>
        <v>25.26</v>
      </c>
      <c r="S1153" s="11">
        <f t="shared" si="17"/>
        <v>126.30000000000001</v>
      </c>
    </row>
    <row r="1154" spans="1:19" x14ac:dyDescent="0.25">
      <c r="A1154" t="s">
        <v>51</v>
      </c>
      <c r="B1154" t="s">
        <v>79</v>
      </c>
      <c r="D1154" t="s">
        <v>66</v>
      </c>
      <c r="E1154" t="s">
        <v>114</v>
      </c>
      <c r="F1154" t="s">
        <v>59</v>
      </c>
      <c r="G1154" t="s">
        <v>124</v>
      </c>
      <c r="H1154" t="s">
        <v>63</v>
      </c>
      <c r="I1154" t="s">
        <v>132</v>
      </c>
      <c r="J1154" t="s">
        <v>56</v>
      </c>
      <c r="K1154" t="s">
        <v>57</v>
      </c>
      <c r="M1154" s="11">
        <v>111.35</v>
      </c>
      <c r="N1154" s="11">
        <v>3.0059211369234906</v>
      </c>
      <c r="P1154" s="11">
        <v>111.35</v>
      </c>
      <c r="Q1154" s="11">
        <v>3.0059211369234906</v>
      </c>
      <c r="R1154" s="11">
        <f t="array" ref="R1154">INDEX(Reformat[Toddler FT],MATCH(1,(Reformat[Zone]=B1154)*(Reformat[Provider Type]=E1154)*(Reformat[Provider Rating]=I1154),0))</f>
        <v>25.68</v>
      </c>
      <c r="S1154" s="11">
        <f t="shared" si="17"/>
        <v>128.4</v>
      </c>
    </row>
    <row r="1155" spans="1:19" x14ac:dyDescent="0.25">
      <c r="A1155" t="s">
        <v>51</v>
      </c>
      <c r="B1155" t="s">
        <v>79</v>
      </c>
      <c r="D1155" t="s">
        <v>66</v>
      </c>
      <c r="E1155" t="s">
        <v>114</v>
      </c>
      <c r="F1155" t="s">
        <v>59</v>
      </c>
      <c r="G1155" t="s">
        <v>125</v>
      </c>
      <c r="H1155" t="s">
        <v>63</v>
      </c>
      <c r="I1155" t="s">
        <v>132</v>
      </c>
      <c r="J1155" t="s">
        <v>58</v>
      </c>
      <c r="K1155" t="s">
        <v>57</v>
      </c>
      <c r="M1155" s="11">
        <v>101.55</v>
      </c>
      <c r="N1155" s="11">
        <v>2.7413676825736908</v>
      </c>
      <c r="P1155" s="11">
        <v>101.55</v>
      </c>
      <c r="Q1155" s="11">
        <v>2.7413676825736908</v>
      </c>
      <c r="R1155" s="11">
        <f t="array" ref="R1155">INDEX(Reformat[Toddler PT],MATCH(1,(Reformat[Zone]=B1155)*(Reformat[Provider Type]=E1155)*(Reformat[Provider Rating]=I1155),0))</f>
        <v>23.12</v>
      </c>
      <c r="S1155" s="11">
        <f t="shared" ref="S1155:S1218" si="18">R1155*5</f>
        <v>115.60000000000001</v>
      </c>
    </row>
    <row r="1156" spans="1:19" x14ac:dyDescent="0.25">
      <c r="A1156" t="s">
        <v>51</v>
      </c>
      <c r="B1156" t="s">
        <v>79</v>
      </c>
      <c r="D1156" t="s">
        <v>66</v>
      </c>
      <c r="E1156" t="s">
        <v>114</v>
      </c>
      <c r="F1156" t="s">
        <v>60</v>
      </c>
      <c r="G1156" t="s">
        <v>126</v>
      </c>
      <c r="H1156" t="s">
        <v>63</v>
      </c>
      <c r="I1156" t="s">
        <v>132</v>
      </c>
      <c r="J1156" t="s">
        <v>56</v>
      </c>
      <c r="K1156" t="s">
        <v>57</v>
      </c>
      <c r="M1156" s="11">
        <v>106.64999999999999</v>
      </c>
      <c r="N1156" s="11">
        <v>2.8790434598373618</v>
      </c>
      <c r="P1156" s="11">
        <v>106.64999999999999</v>
      </c>
      <c r="Q1156" s="11">
        <v>2.8790434598373618</v>
      </c>
      <c r="R1156" s="11">
        <f t="array" ref="R1156">INDEX(Reformat[Preschool FT],MATCH(1,(Reformat[Zone]=B1156)*(Reformat[Provider Type]=E1156)*(Reformat[Provider Rating]=I1156),0))</f>
        <v>24</v>
      </c>
      <c r="S1156" s="11">
        <f t="shared" si="18"/>
        <v>120</v>
      </c>
    </row>
    <row r="1157" spans="1:19" x14ac:dyDescent="0.25">
      <c r="A1157" t="s">
        <v>51</v>
      </c>
      <c r="B1157" t="s">
        <v>79</v>
      </c>
      <c r="D1157" t="s">
        <v>66</v>
      </c>
      <c r="E1157" t="s">
        <v>114</v>
      </c>
      <c r="F1157" t="s">
        <v>60</v>
      </c>
      <c r="G1157" t="s">
        <v>127</v>
      </c>
      <c r="H1157" t="s">
        <v>63</v>
      </c>
      <c r="I1157" t="s">
        <v>132</v>
      </c>
      <c r="J1157" t="s">
        <v>58</v>
      </c>
      <c r="K1157" t="s">
        <v>57</v>
      </c>
      <c r="M1157" s="11">
        <v>93.100000000000009</v>
      </c>
      <c r="N1157" s="11">
        <v>2.5132578163230983</v>
      </c>
      <c r="P1157" s="11">
        <v>93.100000000000009</v>
      </c>
      <c r="Q1157" s="11">
        <v>2.5132578163230983</v>
      </c>
      <c r="R1157" s="11">
        <f t="array" ref="R1157">INDEX(Reformat[Preschool PT],MATCH(1,(Reformat[Zone]=B1157)*(Reformat[Provider Type]=E1157)*(Reformat[Provider Rating]=I1157),0))</f>
        <v>20.350000000000001</v>
      </c>
      <c r="S1157" s="11">
        <f t="shared" si="18"/>
        <v>101.75</v>
      </c>
    </row>
    <row r="1158" spans="1:19" x14ac:dyDescent="0.25">
      <c r="A1158" t="s">
        <v>51</v>
      </c>
      <c r="B1158" t="s">
        <v>79</v>
      </c>
      <c r="D1158" t="s">
        <v>66</v>
      </c>
      <c r="E1158" t="s">
        <v>114</v>
      </c>
      <c r="F1158" t="s">
        <v>61</v>
      </c>
      <c r="G1158" t="s">
        <v>128</v>
      </c>
      <c r="H1158" t="s">
        <v>63</v>
      </c>
      <c r="I1158" t="s">
        <v>132</v>
      </c>
      <c r="J1158" t="s">
        <v>56</v>
      </c>
      <c r="K1158" t="s">
        <v>57</v>
      </c>
      <c r="M1158" s="11">
        <v>98.100000000000009</v>
      </c>
      <c r="N1158" s="11">
        <v>2.6482340685423842</v>
      </c>
      <c r="P1158" s="11">
        <v>98.100000000000009</v>
      </c>
      <c r="Q1158" s="11">
        <v>2.6482340685423842</v>
      </c>
      <c r="R1158" s="11">
        <f t="array" ref="R1158">INDEX(Reformat[School-age FT],MATCH(1,(Reformat[Zone]=B1158)*(Reformat[Provider Type]=E1158)*(Reformat[Provider Rating]=I1158),0))</f>
        <v>21.85</v>
      </c>
      <c r="S1158" s="11">
        <f t="shared" si="18"/>
        <v>109.25</v>
      </c>
    </row>
    <row r="1159" spans="1:19" x14ac:dyDescent="0.25">
      <c r="A1159" t="s">
        <v>51</v>
      </c>
      <c r="B1159" t="s">
        <v>79</v>
      </c>
      <c r="D1159" t="s">
        <v>66</v>
      </c>
      <c r="E1159" t="s">
        <v>114</v>
      </c>
      <c r="F1159" t="s">
        <v>61</v>
      </c>
      <c r="G1159" t="s">
        <v>129</v>
      </c>
      <c r="H1159" t="s">
        <v>63</v>
      </c>
      <c r="I1159" t="s">
        <v>132</v>
      </c>
      <c r="J1159" t="s">
        <v>58</v>
      </c>
      <c r="K1159" t="s">
        <v>57</v>
      </c>
      <c r="M1159" s="11">
        <v>85.35</v>
      </c>
      <c r="N1159" s="11">
        <v>2.3040446253832054</v>
      </c>
      <c r="P1159" s="11">
        <v>85.35</v>
      </c>
      <c r="Q1159" s="11">
        <v>2.3040446253832054</v>
      </c>
      <c r="R1159" s="11">
        <f t="array" ref="R1159">INDEX(Reformat[School-age PT],MATCH(1,(Reformat[Zone]=B1159)*(Reformat[Provider Type]=E1159)*(Reformat[Provider Rating]=I1159),0))</f>
        <v>19.07</v>
      </c>
      <c r="S1159" s="11">
        <f t="shared" si="18"/>
        <v>95.35</v>
      </c>
    </row>
    <row r="1160" spans="1:19" x14ac:dyDescent="0.25">
      <c r="A1160" t="s">
        <v>51</v>
      </c>
      <c r="B1160" t="s">
        <v>79</v>
      </c>
      <c r="D1160" t="s">
        <v>66</v>
      </c>
      <c r="E1160" t="s">
        <v>114</v>
      </c>
      <c r="F1160" t="s">
        <v>54</v>
      </c>
      <c r="G1160" t="s">
        <v>122</v>
      </c>
      <c r="H1160" t="s">
        <v>64</v>
      </c>
      <c r="I1160" t="s">
        <v>133</v>
      </c>
      <c r="J1160" t="s">
        <v>56</v>
      </c>
      <c r="K1160" t="s">
        <v>57</v>
      </c>
      <c r="M1160" s="11">
        <v>128.80000000000001</v>
      </c>
      <c r="N1160" s="11">
        <v>3.4769882571687978</v>
      </c>
      <c r="P1160" s="11">
        <v>128.80000000000001</v>
      </c>
      <c r="Q1160" s="11">
        <v>3.4769882571687978</v>
      </c>
      <c r="R1160" s="11">
        <f t="array" ref="R1160">INDEX(Reformat[Infant FT],MATCH(1,(Reformat[Zone]=B1160)*(Reformat[Provider Type]=E1160)*(Reformat[Provider Rating]=I1160),0))</f>
        <v>30.2</v>
      </c>
      <c r="S1160" s="11">
        <f t="shared" si="18"/>
        <v>151</v>
      </c>
    </row>
    <row r="1161" spans="1:19" x14ac:dyDescent="0.25">
      <c r="A1161" t="s">
        <v>51</v>
      </c>
      <c r="B1161" t="s">
        <v>79</v>
      </c>
      <c r="D1161" t="s">
        <v>66</v>
      </c>
      <c r="E1161" t="s">
        <v>114</v>
      </c>
      <c r="F1161" t="s">
        <v>54</v>
      </c>
      <c r="G1161" t="s">
        <v>123</v>
      </c>
      <c r="H1161" t="s">
        <v>64</v>
      </c>
      <c r="I1161" t="s">
        <v>133</v>
      </c>
      <c r="J1161" t="s">
        <v>58</v>
      </c>
      <c r="K1161" t="s">
        <v>57</v>
      </c>
      <c r="M1161" s="11">
        <v>118.10000000000001</v>
      </c>
      <c r="N1161" s="11">
        <v>3.1881390774195264</v>
      </c>
      <c r="P1161" s="11">
        <v>118.10000000000001</v>
      </c>
      <c r="Q1161" s="11">
        <v>3.1881390774195264</v>
      </c>
      <c r="R1161" s="11">
        <f t="array" ref="R1161">INDEX(Reformat[Infant PT],MATCH(1,(Reformat[Zone]=B1161)*(Reformat[Provider Type]=E1161)*(Reformat[Provider Rating]=I1161),0))</f>
        <v>27.8</v>
      </c>
      <c r="S1161" s="11">
        <f t="shared" si="18"/>
        <v>139</v>
      </c>
    </row>
    <row r="1162" spans="1:19" x14ac:dyDescent="0.25">
      <c r="A1162" t="s">
        <v>51</v>
      </c>
      <c r="B1162" t="s">
        <v>79</v>
      </c>
      <c r="D1162" t="s">
        <v>66</v>
      </c>
      <c r="E1162" t="s">
        <v>114</v>
      </c>
      <c r="F1162" t="s">
        <v>59</v>
      </c>
      <c r="G1162" t="s">
        <v>124</v>
      </c>
      <c r="H1162" t="s">
        <v>64</v>
      </c>
      <c r="I1162" t="s">
        <v>133</v>
      </c>
      <c r="J1162" t="s">
        <v>56</v>
      </c>
      <c r="K1162" t="s">
        <v>57</v>
      </c>
      <c r="M1162" s="11">
        <v>123.69999999999999</v>
      </c>
      <c r="N1162" s="11">
        <v>3.3393124799051259</v>
      </c>
      <c r="P1162" s="11">
        <v>123.69999999999999</v>
      </c>
      <c r="Q1162" s="11">
        <v>3.3393124799051259</v>
      </c>
      <c r="R1162" s="11">
        <f t="array" ref="R1162">INDEX(Reformat[Toddler FT],MATCH(1,(Reformat[Zone]=B1162)*(Reformat[Provider Type]=E1162)*(Reformat[Provider Rating]=I1162),0))</f>
        <v>27.8</v>
      </c>
      <c r="S1162" s="11">
        <f t="shared" si="18"/>
        <v>139</v>
      </c>
    </row>
    <row r="1163" spans="1:19" x14ac:dyDescent="0.25">
      <c r="A1163" t="s">
        <v>51</v>
      </c>
      <c r="B1163" t="s">
        <v>79</v>
      </c>
      <c r="D1163" t="s">
        <v>66</v>
      </c>
      <c r="E1163" t="s">
        <v>114</v>
      </c>
      <c r="F1163" t="s">
        <v>59</v>
      </c>
      <c r="G1163" t="s">
        <v>125</v>
      </c>
      <c r="H1163" t="s">
        <v>64</v>
      </c>
      <c r="I1163" t="s">
        <v>133</v>
      </c>
      <c r="J1163" t="s">
        <v>58</v>
      </c>
      <c r="K1163" t="s">
        <v>57</v>
      </c>
      <c r="M1163" s="11">
        <v>112.8</v>
      </c>
      <c r="N1163" s="11">
        <v>3.0450642500670835</v>
      </c>
      <c r="P1163" s="11">
        <v>112.8</v>
      </c>
      <c r="Q1163" s="11">
        <v>3.0450642500670835</v>
      </c>
      <c r="R1163" s="11">
        <f t="array" ref="R1163">INDEX(Reformat[Toddler PT],MATCH(1,(Reformat[Zone]=B1163)*(Reformat[Provider Type]=E1163)*(Reformat[Provider Rating]=I1163),0))</f>
        <v>25.4</v>
      </c>
      <c r="S1163" s="11">
        <f t="shared" si="18"/>
        <v>127</v>
      </c>
    </row>
    <row r="1164" spans="1:19" x14ac:dyDescent="0.25">
      <c r="A1164" t="s">
        <v>51</v>
      </c>
      <c r="B1164" t="s">
        <v>79</v>
      </c>
      <c r="D1164" t="s">
        <v>66</v>
      </c>
      <c r="E1164" t="s">
        <v>114</v>
      </c>
      <c r="F1164" t="s">
        <v>60</v>
      </c>
      <c r="G1164" t="s">
        <v>126</v>
      </c>
      <c r="H1164" t="s">
        <v>64</v>
      </c>
      <c r="I1164" t="s">
        <v>133</v>
      </c>
      <c r="J1164" t="s">
        <v>56</v>
      </c>
      <c r="K1164" t="s">
        <v>57</v>
      </c>
      <c r="M1164" s="11">
        <v>118.45</v>
      </c>
      <c r="N1164" s="11">
        <v>3.1975874150748762</v>
      </c>
      <c r="P1164" s="11">
        <v>118.45</v>
      </c>
      <c r="Q1164" s="11">
        <v>3.1975874150748762</v>
      </c>
      <c r="R1164" s="11">
        <f t="array" ref="R1164">INDEX(Reformat[Preschool FT],MATCH(1,(Reformat[Zone]=B1164)*(Reformat[Provider Type]=E1164)*(Reformat[Provider Rating]=I1164),0))</f>
        <v>26</v>
      </c>
      <c r="S1164" s="11">
        <f t="shared" si="18"/>
        <v>130</v>
      </c>
    </row>
    <row r="1165" spans="1:19" x14ac:dyDescent="0.25">
      <c r="A1165" t="s">
        <v>51</v>
      </c>
      <c r="B1165" t="s">
        <v>79</v>
      </c>
      <c r="D1165" t="s">
        <v>66</v>
      </c>
      <c r="E1165" t="s">
        <v>114</v>
      </c>
      <c r="F1165" t="s">
        <v>60</v>
      </c>
      <c r="G1165" t="s">
        <v>127</v>
      </c>
      <c r="H1165" t="s">
        <v>64</v>
      </c>
      <c r="I1165" t="s">
        <v>133</v>
      </c>
      <c r="J1165" t="s">
        <v>58</v>
      </c>
      <c r="K1165" t="s">
        <v>57</v>
      </c>
      <c r="M1165" s="11">
        <v>103.4</v>
      </c>
      <c r="N1165" s="11">
        <v>2.7913088958948267</v>
      </c>
      <c r="P1165" s="11">
        <v>103.4</v>
      </c>
      <c r="Q1165" s="11">
        <v>2.7913088958948267</v>
      </c>
      <c r="R1165" s="11">
        <f t="array" ref="R1165">INDEX(Reformat[Preschool PT],MATCH(1,(Reformat[Zone]=B1165)*(Reformat[Provider Type]=E1165)*(Reformat[Provider Rating]=I1165),0))</f>
        <v>22.4</v>
      </c>
      <c r="S1165" s="11">
        <f t="shared" si="18"/>
        <v>112</v>
      </c>
    </row>
    <row r="1166" spans="1:19" x14ac:dyDescent="0.25">
      <c r="A1166" t="s">
        <v>51</v>
      </c>
      <c r="B1166" t="s">
        <v>79</v>
      </c>
      <c r="D1166" t="s">
        <v>66</v>
      </c>
      <c r="E1166" t="s">
        <v>114</v>
      </c>
      <c r="F1166" t="s">
        <v>61</v>
      </c>
      <c r="G1166" t="s">
        <v>128</v>
      </c>
      <c r="H1166" t="s">
        <v>64</v>
      </c>
      <c r="I1166" t="s">
        <v>133</v>
      </c>
      <c r="J1166" t="s">
        <v>56</v>
      </c>
      <c r="K1166" t="s">
        <v>57</v>
      </c>
      <c r="M1166" s="11">
        <v>108.94999999999999</v>
      </c>
      <c r="N1166" s="11">
        <v>2.9411325358582334</v>
      </c>
      <c r="P1166" s="11">
        <v>108.94999999999999</v>
      </c>
      <c r="Q1166" s="11">
        <v>2.9411325358582334</v>
      </c>
      <c r="R1166" s="11">
        <f t="array" ref="R1166">INDEX(Reformat[School-age FT],MATCH(1,(Reformat[Zone]=B1166)*(Reformat[Provider Type]=E1166)*(Reformat[Provider Rating]=I1166),0))</f>
        <v>23.8</v>
      </c>
      <c r="S1166" s="11">
        <f t="shared" si="18"/>
        <v>119</v>
      </c>
    </row>
    <row r="1167" spans="1:19" x14ac:dyDescent="0.25">
      <c r="A1167" t="s">
        <v>51</v>
      </c>
      <c r="B1167" t="s">
        <v>79</v>
      </c>
      <c r="D1167" t="s">
        <v>66</v>
      </c>
      <c r="E1167" t="s">
        <v>114</v>
      </c>
      <c r="F1167" t="s">
        <v>61</v>
      </c>
      <c r="G1167" t="s">
        <v>129</v>
      </c>
      <c r="H1167" t="s">
        <v>64</v>
      </c>
      <c r="I1167" t="s">
        <v>133</v>
      </c>
      <c r="J1167" t="s">
        <v>58</v>
      </c>
      <c r="K1167" t="s">
        <v>57</v>
      </c>
      <c r="M1167" s="11">
        <v>94.800000000000011</v>
      </c>
      <c r="N1167" s="11">
        <v>2.5591497420776554</v>
      </c>
      <c r="P1167" s="11">
        <v>94.800000000000011</v>
      </c>
      <c r="Q1167" s="11">
        <v>2.5591497420776554</v>
      </c>
      <c r="R1167" s="11">
        <f t="array" ref="R1167">INDEX(Reformat[School-age PT],MATCH(1,(Reformat[Zone]=B1167)*(Reformat[Provider Type]=E1167)*(Reformat[Provider Rating]=I1167),0))</f>
        <v>21</v>
      </c>
      <c r="S1167" s="11">
        <f t="shared" si="18"/>
        <v>105</v>
      </c>
    </row>
    <row r="1168" spans="1:19" x14ac:dyDescent="0.25">
      <c r="A1168" t="s">
        <v>51</v>
      </c>
      <c r="B1168" t="s">
        <v>79</v>
      </c>
      <c r="D1168" t="s">
        <v>66</v>
      </c>
      <c r="E1168" t="s">
        <v>114</v>
      </c>
      <c r="F1168" t="s">
        <v>60</v>
      </c>
      <c r="G1168" t="s">
        <v>126</v>
      </c>
      <c r="H1168" t="s">
        <v>65</v>
      </c>
      <c r="I1168" t="s">
        <v>134</v>
      </c>
      <c r="J1168" t="s">
        <v>56</v>
      </c>
      <c r="K1168" t="s">
        <v>57</v>
      </c>
      <c r="M1168" s="11">
        <v>102</v>
      </c>
      <c r="N1168" s="11">
        <v>2.7535155452734266</v>
      </c>
      <c r="P1168" s="11">
        <v>102</v>
      </c>
      <c r="Q1168" s="11">
        <v>2.7535155452734266</v>
      </c>
      <c r="R1168" s="11">
        <f t="array" ref="R1168">INDEX(Reformat[Preschool FT],MATCH(1,(Reformat[Zone]=B1168)*(Reformat[Provider Type]=E1168)*(Reformat[Provider Rating]=I1168),0))</f>
        <v>23.52</v>
      </c>
      <c r="S1168" s="11">
        <f t="shared" si="18"/>
        <v>117.6</v>
      </c>
    </row>
    <row r="1169" spans="1:19" x14ac:dyDescent="0.25">
      <c r="A1169" t="s">
        <v>51</v>
      </c>
      <c r="B1169" t="s">
        <v>79</v>
      </c>
      <c r="D1169" t="s">
        <v>66</v>
      </c>
      <c r="E1169" t="s">
        <v>114</v>
      </c>
      <c r="F1169" t="s">
        <v>60</v>
      </c>
      <c r="G1169" t="s">
        <v>127</v>
      </c>
      <c r="H1169" t="s">
        <v>65</v>
      </c>
      <c r="I1169" t="s">
        <v>134</v>
      </c>
      <c r="J1169" t="s">
        <v>58</v>
      </c>
      <c r="K1169" t="s">
        <v>57</v>
      </c>
      <c r="M1169" s="11">
        <v>83.9</v>
      </c>
      <c r="N1169" s="11">
        <v>2.2649015122396126</v>
      </c>
      <c r="P1169" s="11">
        <v>83.9</v>
      </c>
      <c r="Q1169" s="11">
        <v>2.2649015122396126</v>
      </c>
      <c r="R1169" s="11">
        <f t="array" ref="R1169">INDEX(Reformat[Preschool PT],MATCH(1,(Reformat[Zone]=B1169)*(Reformat[Provider Type]=E1169)*(Reformat[Provider Rating]=I1169),0))</f>
        <v>19.95</v>
      </c>
      <c r="S1169" s="11">
        <f t="shared" si="18"/>
        <v>99.75</v>
      </c>
    </row>
    <row r="1170" spans="1:19" x14ac:dyDescent="0.25">
      <c r="A1170" t="s">
        <v>51</v>
      </c>
      <c r="B1170" t="s">
        <v>79</v>
      </c>
      <c r="D1170" t="s">
        <v>67</v>
      </c>
      <c r="E1170" t="s">
        <v>115</v>
      </c>
      <c r="F1170" t="s">
        <v>54</v>
      </c>
      <c r="G1170" t="s">
        <v>122</v>
      </c>
      <c r="H1170" t="s">
        <v>55</v>
      </c>
      <c r="I1170" t="s">
        <v>130</v>
      </c>
      <c r="J1170" t="s">
        <v>56</v>
      </c>
      <c r="K1170" t="s">
        <v>57</v>
      </c>
      <c r="M1170" s="11">
        <v>102.6</v>
      </c>
      <c r="N1170" s="11">
        <v>2.7697126955397406</v>
      </c>
      <c r="P1170" s="11">
        <v>102.6</v>
      </c>
      <c r="Q1170" s="11">
        <v>2.7697126955397406</v>
      </c>
      <c r="R1170" s="11">
        <f t="array" ref="R1170">INDEX(Reformat[Infant FT],MATCH(1,(Reformat[Zone]=B1170)*(Reformat[Provider Type]=E1170)*(Reformat[Provider Rating]=I1170),0))</f>
        <v>24.8</v>
      </c>
      <c r="S1170" s="11">
        <f t="shared" si="18"/>
        <v>124</v>
      </c>
    </row>
    <row r="1171" spans="1:19" x14ac:dyDescent="0.25">
      <c r="A1171" t="s">
        <v>51</v>
      </c>
      <c r="B1171" t="s">
        <v>79</v>
      </c>
      <c r="D1171" t="s">
        <v>67</v>
      </c>
      <c r="E1171" t="s">
        <v>115</v>
      </c>
      <c r="F1171" t="s">
        <v>54</v>
      </c>
      <c r="G1171" t="s">
        <v>123</v>
      </c>
      <c r="H1171" t="s">
        <v>55</v>
      </c>
      <c r="I1171" t="s">
        <v>130</v>
      </c>
      <c r="J1171" t="s">
        <v>58</v>
      </c>
      <c r="K1171" t="s">
        <v>57</v>
      </c>
      <c r="M1171" s="11">
        <v>84.1</v>
      </c>
      <c r="N1171" s="11">
        <v>2.2703005623283841</v>
      </c>
      <c r="P1171" s="11">
        <v>84.1</v>
      </c>
      <c r="Q1171" s="11">
        <v>2.2703005623283841</v>
      </c>
      <c r="R1171" s="11">
        <f t="array" ref="R1171">INDEX(Reformat[Infant PT],MATCH(1,(Reformat[Zone]=B1171)*(Reformat[Provider Type]=E1171)*(Reformat[Provider Rating]=I1171),0))</f>
        <v>22.2</v>
      </c>
      <c r="S1171" s="11">
        <f t="shared" si="18"/>
        <v>111</v>
      </c>
    </row>
    <row r="1172" spans="1:19" x14ac:dyDescent="0.25">
      <c r="A1172" t="s">
        <v>51</v>
      </c>
      <c r="B1172" t="s">
        <v>79</v>
      </c>
      <c r="D1172" t="s">
        <v>67</v>
      </c>
      <c r="E1172" t="s">
        <v>115</v>
      </c>
      <c r="F1172" t="s">
        <v>59</v>
      </c>
      <c r="G1172" t="s">
        <v>124</v>
      </c>
      <c r="H1172" t="s">
        <v>55</v>
      </c>
      <c r="I1172" t="s">
        <v>130</v>
      </c>
      <c r="J1172" t="s">
        <v>56</v>
      </c>
      <c r="K1172" t="s">
        <v>57</v>
      </c>
      <c r="M1172" s="11">
        <v>97.85</v>
      </c>
      <c r="N1172" s="11">
        <v>2.6414852559314195</v>
      </c>
      <c r="P1172" s="11">
        <v>97.85</v>
      </c>
      <c r="Q1172" s="11">
        <v>2.6414852559314195</v>
      </c>
      <c r="R1172" s="11">
        <f t="array" ref="R1172">INDEX(Reformat[Toddler FT],MATCH(1,(Reformat[Zone]=B1172)*(Reformat[Provider Type]=E1172)*(Reformat[Provider Rating]=I1172),0))</f>
        <v>23</v>
      </c>
      <c r="S1172" s="11">
        <f t="shared" si="18"/>
        <v>115</v>
      </c>
    </row>
    <row r="1173" spans="1:19" x14ac:dyDescent="0.25">
      <c r="A1173" t="s">
        <v>51</v>
      </c>
      <c r="B1173" t="s">
        <v>79</v>
      </c>
      <c r="D1173" t="s">
        <v>67</v>
      </c>
      <c r="E1173" t="s">
        <v>115</v>
      </c>
      <c r="F1173" t="s">
        <v>59</v>
      </c>
      <c r="G1173" t="s">
        <v>125</v>
      </c>
      <c r="H1173" t="s">
        <v>55</v>
      </c>
      <c r="I1173" t="s">
        <v>130</v>
      </c>
      <c r="J1173" t="s">
        <v>58</v>
      </c>
      <c r="K1173" t="s">
        <v>57</v>
      </c>
      <c r="M1173" s="11">
        <v>88.949999999999989</v>
      </c>
      <c r="N1173" s="11">
        <v>2.4012275269810908</v>
      </c>
      <c r="P1173" s="11">
        <v>88.949999999999989</v>
      </c>
      <c r="Q1173" s="11">
        <v>2.4012275269810908</v>
      </c>
      <c r="R1173" s="11">
        <f t="array" ref="R1173">INDEX(Reformat[Toddler PT],MATCH(1,(Reformat[Zone]=B1173)*(Reformat[Provider Type]=E1173)*(Reformat[Provider Rating]=I1173),0))</f>
        <v>20.2</v>
      </c>
      <c r="S1173" s="11">
        <f t="shared" si="18"/>
        <v>101</v>
      </c>
    </row>
    <row r="1174" spans="1:19" x14ac:dyDescent="0.25">
      <c r="A1174" t="s">
        <v>51</v>
      </c>
      <c r="B1174" t="s">
        <v>79</v>
      </c>
      <c r="D1174" t="s">
        <v>67</v>
      </c>
      <c r="E1174" t="s">
        <v>115</v>
      </c>
      <c r="F1174" t="s">
        <v>60</v>
      </c>
      <c r="G1174" t="s">
        <v>126</v>
      </c>
      <c r="H1174" t="s">
        <v>55</v>
      </c>
      <c r="I1174" t="s">
        <v>130</v>
      </c>
      <c r="J1174" t="s">
        <v>56</v>
      </c>
      <c r="K1174" t="s">
        <v>57</v>
      </c>
      <c r="M1174" s="11">
        <v>93</v>
      </c>
      <c r="N1174" s="11">
        <v>2.5105582912787123</v>
      </c>
      <c r="P1174" s="11">
        <v>93</v>
      </c>
      <c r="Q1174" s="11">
        <v>2.5105582912787123</v>
      </c>
      <c r="R1174" s="11">
        <f t="array" ref="R1174">INDEX(Reformat[Preschool FT],MATCH(1,(Reformat[Zone]=B1174)*(Reformat[Provider Type]=E1174)*(Reformat[Provider Rating]=I1174),0))</f>
        <v>20.8</v>
      </c>
      <c r="S1174" s="11">
        <f t="shared" si="18"/>
        <v>104</v>
      </c>
    </row>
    <row r="1175" spans="1:19" x14ac:dyDescent="0.25">
      <c r="A1175" t="s">
        <v>51</v>
      </c>
      <c r="B1175" t="s">
        <v>79</v>
      </c>
      <c r="D1175" t="s">
        <v>67</v>
      </c>
      <c r="E1175" t="s">
        <v>115</v>
      </c>
      <c r="F1175" t="s">
        <v>60</v>
      </c>
      <c r="G1175" t="s">
        <v>127</v>
      </c>
      <c r="H1175" t="s">
        <v>55</v>
      </c>
      <c r="I1175" t="s">
        <v>130</v>
      </c>
      <c r="J1175" t="s">
        <v>58</v>
      </c>
      <c r="K1175" t="s">
        <v>57</v>
      </c>
      <c r="M1175" s="11">
        <v>69.25</v>
      </c>
      <c r="N1175" s="11">
        <v>1.8694210932371058</v>
      </c>
      <c r="P1175" s="11">
        <v>69.25</v>
      </c>
      <c r="Q1175" s="11">
        <v>1.8694210932371058</v>
      </c>
      <c r="R1175" s="11">
        <f t="array" ref="R1175">INDEX(Reformat[Preschool PT],MATCH(1,(Reformat[Zone]=B1175)*(Reformat[Provider Type]=E1175)*(Reformat[Provider Rating]=I1175),0))</f>
        <v>17.2</v>
      </c>
      <c r="S1175" s="11">
        <f t="shared" si="18"/>
        <v>86</v>
      </c>
    </row>
    <row r="1176" spans="1:19" x14ac:dyDescent="0.25">
      <c r="A1176" t="s">
        <v>51</v>
      </c>
      <c r="B1176" t="s">
        <v>79</v>
      </c>
      <c r="D1176" t="s">
        <v>67</v>
      </c>
      <c r="E1176" t="s">
        <v>115</v>
      </c>
      <c r="F1176" t="s">
        <v>61</v>
      </c>
      <c r="G1176" t="s">
        <v>128</v>
      </c>
      <c r="H1176" t="s">
        <v>55</v>
      </c>
      <c r="I1176" t="s">
        <v>130</v>
      </c>
      <c r="J1176" t="s">
        <v>56</v>
      </c>
      <c r="K1176" t="s">
        <v>57</v>
      </c>
      <c r="M1176" s="11">
        <v>78.8</v>
      </c>
      <c r="N1176" s="11">
        <v>2.1272257349759411</v>
      </c>
      <c r="P1176" s="11">
        <v>78.8</v>
      </c>
      <c r="Q1176" s="11">
        <v>2.1272257349759411</v>
      </c>
      <c r="R1176" s="11">
        <f t="array" ref="R1176">INDEX(Reformat[School-age FT],MATCH(1,(Reformat[Zone]=B1176)*(Reformat[Provider Type]=E1176)*(Reformat[Provider Rating]=I1176),0))</f>
        <v>18.600000000000001</v>
      </c>
      <c r="S1176" s="11">
        <f t="shared" si="18"/>
        <v>93</v>
      </c>
    </row>
    <row r="1177" spans="1:19" x14ac:dyDescent="0.25">
      <c r="A1177" t="s">
        <v>51</v>
      </c>
      <c r="B1177" t="s">
        <v>79</v>
      </c>
      <c r="D1177" t="s">
        <v>67</v>
      </c>
      <c r="E1177" t="s">
        <v>115</v>
      </c>
      <c r="F1177" t="s">
        <v>61</v>
      </c>
      <c r="G1177" t="s">
        <v>129</v>
      </c>
      <c r="H1177" t="s">
        <v>55</v>
      </c>
      <c r="I1177" t="s">
        <v>130</v>
      </c>
      <c r="J1177" t="s">
        <v>58</v>
      </c>
      <c r="K1177" t="s">
        <v>57</v>
      </c>
      <c r="M1177" s="11">
        <v>65.95</v>
      </c>
      <c r="N1177" s="11">
        <v>1.7803367667723773</v>
      </c>
      <c r="P1177" s="11">
        <v>65.95</v>
      </c>
      <c r="Q1177" s="11">
        <v>1.7803367667723773</v>
      </c>
      <c r="R1177" s="11">
        <f t="array" ref="R1177">INDEX(Reformat[School-age PT],MATCH(1,(Reformat[Zone]=B1177)*(Reformat[Provider Type]=E1177)*(Reformat[Provider Rating]=I1177),0))</f>
        <v>15.8</v>
      </c>
      <c r="S1177" s="11">
        <f t="shared" si="18"/>
        <v>79</v>
      </c>
    </row>
    <row r="1178" spans="1:19" x14ac:dyDescent="0.25">
      <c r="A1178" t="s">
        <v>51</v>
      </c>
      <c r="B1178" t="s">
        <v>79</v>
      </c>
      <c r="D1178" t="s">
        <v>67</v>
      </c>
      <c r="E1178" t="s">
        <v>115</v>
      </c>
      <c r="F1178" t="s">
        <v>54</v>
      </c>
      <c r="G1178" t="s">
        <v>122</v>
      </c>
      <c r="H1178" t="s">
        <v>62</v>
      </c>
      <c r="I1178" t="s">
        <v>131</v>
      </c>
      <c r="J1178" t="s">
        <v>56</v>
      </c>
      <c r="K1178" t="s">
        <v>57</v>
      </c>
      <c r="M1178" s="11">
        <v>107.75</v>
      </c>
      <c r="N1178" s="11">
        <v>2.9087382353256048</v>
      </c>
      <c r="P1178" s="11">
        <v>107.75</v>
      </c>
      <c r="Q1178" s="11">
        <v>2.9087382353256048</v>
      </c>
      <c r="R1178" s="11">
        <f t="array" ref="R1178">INDEX(Reformat[Infant FT],MATCH(1,(Reformat[Zone]=B1178)*(Reformat[Provider Type]=E1178)*(Reformat[Provider Rating]=I1178),0))</f>
        <v>26.04</v>
      </c>
      <c r="S1178" s="11">
        <f t="shared" si="18"/>
        <v>130.19999999999999</v>
      </c>
    </row>
    <row r="1179" spans="1:19" x14ac:dyDescent="0.25">
      <c r="A1179" t="s">
        <v>51</v>
      </c>
      <c r="B1179" t="s">
        <v>79</v>
      </c>
      <c r="D1179" t="s">
        <v>67</v>
      </c>
      <c r="E1179" t="s">
        <v>115</v>
      </c>
      <c r="F1179" t="s">
        <v>54</v>
      </c>
      <c r="G1179" t="s">
        <v>123</v>
      </c>
      <c r="H1179" t="s">
        <v>62</v>
      </c>
      <c r="I1179" t="s">
        <v>131</v>
      </c>
      <c r="J1179" t="s">
        <v>58</v>
      </c>
      <c r="K1179" t="s">
        <v>57</v>
      </c>
      <c r="M1179" s="11">
        <v>90.7</v>
      </c>
      <c r="N1179" s="11">
        <v>2.4484692152578411</v>
      </c>
      <c r="P1179" s="11">
        <v>90.7</v>
      </c>
      <c r="Q1179" s="11">
        <v>2.4484692152578411</v>
      </c>
      <c r="R1179" s="11">
        <f t="array" ref="R1179">INDEX(Reformat[Infant PT],MATCH(1,(Reformat[Zone]=B1179)*(Reformat[Provider Type]=E1179)*(Reformat[Provider Rating]=I1179),0))</f>
        <v>23.31</v>
      </c>
      <c r="S1179" s="11">
        <f t="shared" si="18"/>
        <v>116.55</v>
      </c>
    </row>
    <row r="1180" spans="1:19" x14ac:dyDescent="0.25">
      <c r="A1180" t="s">
        <v>51</v>
      </c>
      <c r="B1180" t="s">
        <v>79</v>
      </c>
      <c r="D1180" t="s">
        <v>67</v>
      </c>
      <c r="E1180" t="s">
        <v>115</v>
      </c>
      <c r="F1180" t="s">
        <v>59</v>
      </c>
      <c r="G1180" t="s">
        <v>124</v>
      </c>
      <c r="H1180" t="s">
        <v>62</v>
      </c>
      <c r="I1180" t="s">
        <v>131</v>
      </c>
      <c r="J1180" t="s">
        <v>56</v>
      </c>
      <c r="K1180" t="s">
        <v>57</v>
      </c>
      <c r="M1180" s="11">
        <v>102.75</v>
      </c>
      <c r="N1180" s="11">
        <v>2.7737619831063194</v>
      </c>
      <c r="P1180" s="11">
        <v>102.75</v>
      </c>
      <c r="Q1180" s="11">
        <v>2.7737619831063194</v>
      </c>
      <c r="R1180" s="11">
        <f t="array" ref="R1180">INDEX(Reformat[Toddler FT],MATCH(1,(Reformat[Zone]=B1180)*(Reformat[Provider Type]=E1180)*(Reformat[Provider Rating]=I1180),0))</f>
        <v>24.15</v>
      </c>
      <c r="S1180" s="11">
        <f t="shared" si="18"/>
        <v>120.75</v>
      </c>
    </row>
    <row r="1181" spans="1:19" x14ac:dyDescent="0.25">
      <c r="A1181" t="s">
        <v>51</v>
      </c>
      <c r="B1181" t="s">
        <v>79</v>
      </c>
      <c r="D1181" t="s">
        <v>67</v>
      </c>
      <c r="E1181" t="s">
        <v>115</v>
      </c>
      <c r="F1181" t="s">
        <v>59</v>
      </c>
      <c r="G1181" t="s">
        <v>125</v>
      </c>
      <c r="H1181" t="s">
        <v>62</v>
      </c>
      <c r="I1181" t="s">
        <v>131</v>
      </c>
      <c r="J1181" t="s">
        <v>58</v>
      </c>
      <c r="K1181" t="s">
        <v>57</v>
      </c>
      <c r="M1181" s="11">
        <v>93.4</v>
      </c>
      <c r="N1181" s="11">
        <v>2.5213563914562553</v>
      </c>
      <c r="P1181" s="11">
        <v>93.4</v>
      </c>
      <c r="Q1181" s="11">
        <v>2.5213563914562553</v>
      </c>
      <c r="R1181" s="11">
        <f t="array" ref="R1181">INDEX(Reformat[Toddler PT],MATCH(1,(Reformat[Zone]=B1181)*(Reformat[Provider Type]=E1181)*(Reformat[Provider Rating]=I1181),0))</f>
        <v>21.21</v>
      </c>
      <c r="S1181" s="11">
        <f t="shared" si="18"/>
        <v>106.05000000000001</v>
      </c>
    </row>
    <row r="1182" spans="1:19" x14ac:dyDescent="0.25">
      <c r="A1182" t="s">
        <v>51</v>
      </c>
      <c r="B1182" t="s">
        <v>79</v>
      </c>
      <c r="D1182" t="s">
        <v>67</v>
      </c>
      <c r="E1182" t="s">
        <v>115</v>
      </c>
      <c r="F1182" t="s">
        <v>60</v>
      </c>
      <c r="G1182" t="s">
        <v>126</v>
      </c>
      <c r="H1182" t="s">
        <v>62</v>
      </c>
      <c r="I1182" t="s">
        <v>131</v>
      </c>
      <c r="J1182" t="s">
        <v>56</v>
      </c>
      <c r="K1182" t="s">
        <v>57</v>
      </c>
      <c r="M1182" s="11">
        <v>97.65</v>
      </c>
      <c r="N1182" s="11">
        <v>2.6360862058426484</v>
      </c>
      <c r="P1182" s="11">
        <v>97.65</v>
      </c>
      <c r="Q1182" s="11">
        <v>2.6360862058426484</v>
      </c>
      <c r="R1182" s="11">
        <f t="array" ref="R1182">INDEX(Reformat[Preschool FT],MATCH(1,(Reformat[Zone]=B1182)*(Reformat[Provider Type]=E1182)*(Reformat[Provider Rating]=I1182),0))</f>
        <v>21.84</v>
      </c>
      <c r="S1182" s="11">
        <f t="shared" si="18"/>
        <v>109.2</v>
      </c>
    </row>
    <row r="1183" spans="1:19" x14ac:dyDescent="0.25">
      <c r="A1183" t="s">
        <v>51</v>
      </c>
      <c r="B1183" t="s">
        <v>79</v>
      </c>
      <c r="D1183" t="s">
        <v>67</v>
      </c>
      <c r="E1183" t="s">
        <v>115</v>
      </c>
      <c r="F1183" t="s">
        <v>60</v>
      </c>
      <c r="G1183" t="s">
        <v>127</v>
      </c>
      <c r="H1183" t="s">
        <v>62</v>
      </c>
      <c r="I1183" t="s">
        <v>131</v>
      </c>
      <c r="J1183" t="s">
        <v>58</v>
      </c>
      <c r="K1183" t="s">
        <v>57</v>
      </c>
      <c r="M1183" s="11">
        <v>76.650000000000006</v>
      </c>
      <c r="N1183" s="11">
        <v>2.0691859465216487</v>
      </c>
      <c r="P1183" s="11">
        <v>76.650000000000006</v>
      </c>
      <c r="Q1183" s="11">
        <v>2.0691859465216487</v>
      </c>
      <c r="R1183" s="11">
        <f t="array" ref="R1183">INDEX(Reformat[Preschool PT],MATCH(1,(Reformat[Zone]=B1183)*(Reformat[Provider Type]=E1183)*(Reformat[Provider Rating]=I1183),0))</f>
        <v>18.059999999999999</v>
      </c>
      <c r="S1183" s="11">
        <f t="shared" si="18"/>
        <v>90.3</v>
      </c>
    </row>
    <row r="1184" spans="1:19" x14ac:dyDescent="0.25">
      <c r="A1184" t="s">
        <v>51</v>
      </c>
      <c r="B1184" t="s">
        <v>79</v>
      </c>
      <c r="D1184" t="s">
        <v>67</v>
      </c>
      <c r="E1184" t="s">
        <v>115</v>
      </c>
      <c r="F1184" t="s">
        <v>61</v>
      </c>
      <c r="G1184" t="s">
        <v>128</v>
      </c>
      <c r="H1184" t="s">
        <v>62</v>
      </c>
      <c r="I1184" t="s">
        <v>131</v>
      </c>
      <c r="J1184" t="s">
        <v>56</v>
      </c>
      <c r="K1184" t="s">
        <v>57</v>
      </c>
      <c r="M1184" s="11">
        <v>82.75</v>
      </c>
      <c r="N1184" s="11">
        <v>2.2338569742291767</v>
      </c>
      <c r="P1184" s="11">
        <v>82.75</v>
      </c>
      <c r="Q1184" s="11">
        <v>2.2338569742291767</v>
      </c>
      <c r="R1184" s="11">
        <f t="array" ref="R1184">INDEX(Reformat[School-age FT],MATCH(1,(Reformat[Zone]=B1184)*(Reformat[Provider Type]=E1184)*(Reformat[Provider Rating]=I1184),0))</f>
        <v>19.53</v>
      </c>
      <c r="S1184" s="11">
        <f t="shared" si="18"/>
        <v>97.65</v>
      </c>
    </row>
    <row r="1185" spans="1:19" x14ac:dyDescent="0.25">
      <c r="A1185" t="s">
        <v>51</v>
      </c>
      <c r="B1185" t="s">
        <v>79</v>
      </c>
      <c r="D1185" t="s">
        <v>67</v>
      </c>
      <c r="E1185" t="s">
        <v>115</v>
      </c>
      <c r="F1185" t="s">
        <v>61</v>
      </c>
      <c r="G1185" t="s">
        <v>129</v>
      </c>
      <c r="H1185" t="s">
        <v>62</v>
      </c>
      <c r="I1185" t="s">
        <v>131</v>
      </c>
      <c r="J1185" t="s">
        <v>58</v>
      </c>
      <c r="K1185" t="s">
        <v>57</v>
      </c>
      <c r="M1185" s="11">
        <v>69.25</v>
      </c>
      <c r="N1185" s="11">
        <v>1.8694210932371058</v>
      </c>
      <c r="P1185" s="11">
        <v>69.25</v>
      </c>
      <c r="Q1185" s="11">
        <v>1.8694210932371058</v>
      </c>
      <c r="R1185" s="11">
        <f t="array" ref="R1185">INDEX(Reformat[School-age PT],MATCH(1,(Reformat[Zone]=B1185)*(Reformat[Provider Type]=E1185)*(Reformat[Provider Rating]=I1185),0))</f>
        <v>16.59</v>
      </c>
      <c r="S1185" s="11">
        <f t="shared" si="18"/>
        <v>82.95</v>
      </c>
    </row>
    <row r="1186" spans="1:19" x14ac:dyDescent="0.25">
      <c r="A1186" t="s">
        <v>51</v>
      </c>
      <c r="B1186" t="s">
        <v>79</v>
      </c>
      <c r="D1186" t="s">
        <v>67</v>
      </c>
      <c r="E1186" t="s">
        <v>115</v>
      </c>
      <c r="F1186" t="s">
        <v>54</v>
      </c>
      <c r="G1186" t="s">
        <v>122</v>
      </c>
      <c r="H1186" t="s">
        <v>63</v>
      </c>
      <c r="I1186" t="s">
        <v>132</v>
      </c>
      <c r="J1186" t="s">
        <v>56</v>
      </c>
      <c r="K1186" t="s">
        <v>57</v>
      </c>
      <c r="M1186" s="11">
        <v>113.3</v>
      </c>
      <c r="N1186" s="11">
        <v>3.058561875289012</v>
      </c>
      <c r="P1186" s="11">
        <v>113.3</v>
      </c>
      <c r="Q1186" s="11">
        <v>3.058561875289012</v>
      </c>
      <c r="R1186" s="11">
        <f t="array" ref="R1186">INDEX(Reformat[Infant FT],MATCH(1,(Reformat[Zone]=B1186)*(Reformat[Provider Type]=E1186)*(Reformat[Provider Rating]=I1186),0))</f>
        <v>26.57</v>
      </c>
      <c r="S1186" s="11">
        <f t="shared" si="18"/>
        <v>132.85</v>
      </c>
    </row>
    <row r="1187" spans="1:19" x14ac:dyDescent="0.25">
      <c r="A1187" t="s">
        <v>51</v>
      </c>
      <c r="B1187" t="s">
        <v>79</v>
      </c>
      <c r="D1187" t="s">
        <v>67</v>
      </c>
      <c r="E1187" t="s">
        <v>115</v>
      </c>
      <c r="F1187" t="s">
        <v>54</v>
      </c>
      <c r="G1187" t="s">
        <v>123</v>
      </c>
      <c r="H1187" t="s">
        <v>63</v>
      </c>
      <c r="I1187" t="s">
        <v>132</v>
      </c>
      <c r="J1187" t="s">
        <v>58</v>
      </c>
      <c r="K1187" t="s">
        <v>57</v>
      </c>
      <c r="M1187" s="11">
        <v>100.8</v>
      </c>
      <c r="N1187" s="11">
        <v>2.721121244740798</v>
      </c>
      <c r="P1187" s="11">
        <v>100.8</v>
      </c>
      <c r="Q1187" s="11">
        <v>2.721121244740798</v>
      </c>
      <c r="R1187" s="11">
        <f t="array" ref="R1187">INDEX(Reformat[Infant PT],MATCH(1,(Reformat[Zone]=B1187)*(Reformat[Provider Type]=E1187)*(Reformat[Provider Rating]=I1187),0))</f>
        <v>23.78</v>
      </c>
      <c r="S1187" s="11">
        <f t="shared" si="18"/>
        <v>118.9</v>
      </c>
    </row>
    <row r="1188" spans="1:19" x14ac:dyDescent="0.25">
      <c r="A1188" t="s">
        <v>51</v>
      </c>
      <c r="B1188" t="s">
        <v>79</v>
      </c>
      <c r="D1188" t="s">
        <v>67</v>
      </c>
      <c r="E1188" t="s">
        <v>115</v>
      </c>
      <c r="F1188" t="s">
        <v>59</v>
      </c>
      <c r="G1188" t="s">
        <v>124</v>
      </c>
      <c r="H1188" t="s">
        <v>63</v>
      </c>
      <c r="I1188" t="s">
        <v>132</v>
      </c>
      <c r="J1188" t="s">
        <v>56</v>
      </c>
      <c r="K1188" t="s">
        <v>57</v>
      </c>
      <c r="M1188" s="11">
        <v>108.6</v>
      </c>
      <c r="N1188" s="11">
        <v>2.9316841982028836</v>
      </c>
      <c r="P1188" s="11">
        <v>108.6</v>
      </c>
      <c r="Q1188" s="11">
        <v>2.9316841982028836</v>
      </c>
      <c r="R1188" s="11">
        <f t="array" ref="R1188">INDEX(Reformat[Toddler FT],MATCH(1,(Reformat[Zone]=B1188)*(Reformat[Provider Type]=E1188)*(Reformat[Provider Rating]=I1188),0))</f>
        <v>24.64</v>
      </c>
      <c r="S1188" s="11">
        <f t="shared" si="18"/>
        <v>123.2</v>
      </c>
    </row>
    <row r="1189" spans="1:19" x14ac:dyDescent="0.25">
      <c r="A1189" t="s">
        <v>51</v>
      </c>
      <c r="B1189" t="s">
        <v>79</v>
      </c>
      <c r="D1189" t="s">
        <v>67</v>
      </c>
      <c r="E1189" t="s">
        <v>115</v>
      </c>
      <c r="F1189" t="s">
        <v>59</v>
      </c>
      <c r="G1189" t="s">
        <v>125</v>
      </c>
      <c r="H1189" t="s">
        <v>63</v>
      </c>
      <c r="I1189" t="s">
        <v>132</v>
      </c>
      <c r="J1189" t="s">
        <v>58</v>
      </c>
      <c r="K1189" t="s">
        <v>57</v>
      </c>
      <c r="M1189" s="11">
        <v>95.199999999999989</v>
      </c>
      <c r="N1189" s="11">
        <v>2.569947842255198</v>
      </c>
      <c r="P1189" s="11">
        <v>95.199999999999989</v>
      </c>
      <c r="Q1189" s="11">
        <v>2.569947842255198</v>
      </c>
      <c r="R1189" s="11">
        <f t="array" ref="R1189">INDEX(Reformat[Toddler PT],MATCH(1,(Reformat[Zone]=B1189)*(Reformat[Provider Type]=E1189)*(Reformat[Provider Rating]=I1189),0))</f>
        <v>21.64</v>
      </c>
      <c r="S1189" s="11">
        <f t="shared" si="18"/>
        <v>108.2</v>
      </c>
    </row>
    <row r="1190" spans="1:19" x14ac:dyDescent="0.25">
      <c r="A1190" t="s">
        <v>51</v>
      </c>
      <c r="B1190" t="s">
        <v>79</v>
      </c>
      <c r="D1190" t="s">
        <v>67</v>
      </c>
      <c r="E1190" t="s">
        <v>115</v>
      </c>
      <c r="F1190" t="s">
        <v>60</v>
      </c>
      <c r="G1190" t="s">
        <v>126</v>
      </c>
      <c r="H1190" t="s">
        <v>63</v>
      </c>
      <c r="I1190" t="s">
        <v>132</v>
      </c>
      <c r="J1190" t="s">
        <v>56</v>
      </c>
      <c r="K1190" t="s">
        <v>57</v>
      </c>
      <c r="M1190" s="11">
        <v>101.95</v>
      </c>
      <c r="N1190" s="11">
        <v>2.7521657827512338</v>
      </c>
      <c r="P1190" s="11">
        <v>101.95</v>
      </c>
      <c r="Q1190" s="11">
        <v>2.7521657827512338</v>
      </c>
      <c r="R1190" s="11">
        <f t="array" ref="R1190">INDEX(Reformat[Preschool FT],MATCH(1,(Reformat[Zone]=B1190)*(Reformat[Provider Type]=E1190)*(Reformat[Provider Rating]=I1190),0))</f>
        <v>22.28</v>
      </c>
      <c r="S1190" s="11">
        <f t="shared" si="18"/>
        <v>111.4</v>
      </c>
    </row>
    <row r="1191" spans="1:19" x14ac:dyDescent="0.25">
      <c r="A1191" t="s">
        <v>51</v>
      </c>
      <c r="B1191" t="s">
        <v>79</v>
      </c>
      <c r="D1191" t="s">
        <v>67</v>
      </c>
      <c r="E1191" t="s">
        <v>115</v>
      </c>
      <c r="F1191" t="s">
        <v>60</v>
      </c>
      <c r="G1191" t="s">
        <v>127</v>
      </c>
      <c r="H1191" t="s">
        <v>63</v>
      </c>
      <c r="I1191" t="s">
        <v>132</v>
      </c>
      <c r="J1191" t="s">
        <v>58</v>
      </c>
      <c r="K1191" t="s">
        <v>57</v>
      </c>
      <c r="M1191" s="11">
        <v>85.15</v>
      </c>
      <c r="N1191" s="11">
        <v>2.2986455752944344</v>
      </c>
      <c r="P1191" s="11">
        <v>85.15</v>
      </c>
      <c r="Q1191" s="11">
        <v>2.2986455752944344</v>
      </c>
      <c r="R1191" s="11">
        <f t="array" ref="R1191">INDEX(Reformat[Preschool PT],MATCH(1,(Reformat[Zone]=B1191)*(Reformat[Provider Type]=E1191)*(Reformat[Provider Rating]=I1191),0))</f>
        <v>18.43</v>
      </c>
      <c r="S1191" s="11">
        <f t="shared" si="18"/>
        <v>92.15</v>
      </c>
    </row>
    <row r="1192" spans="1:19" x14ac:dyDescent="0.25">
      <c r="A1192" t="s">
        <v>51</v>
      </c>
      <c r="B1192" t="s">
        <v>79</v>
      </c>
      <c r="D1192" t="s">
        <v>67</v>
      </c>
      <c r="E1192" t="s">
        <v>115</v>
      </c>
      <c r="F1192" t="s">
        <v>61</v>
      </c>
      <c r="G1192" t="s">
        <v>128</v>
      </c>
      <c r="H1192" t="s">
        <v>63</v>
      </c>
      <c r="I1192" t="s">
        <v>132</v>
      </c>
      <c r="J1192" t="s">
        <v>56</v>
      </c>
      <c r="K1192" t="s">
        <v>57</v>
      </c>
      <c r="M1192" s="11">
        <v>91.75</v>
      </c>
      <c r="N1192" s="11">
        <v>2.476814228223891</v>
      </c>
      <c r="P1192" s="11">
        <v>91.75</v>
      </c>
      <c r="Q1192" s="11">
        <v>2.476814228223891</v>
      </c>
      <c r="R1192" s="11">
        <f t="array" ref="R1192">INDEX(Reformat[School-age FT],MATCH(1,(Reformat[Zone]=B1192)*(Reformat[Provider Type]=E1192)*(Reformat[Provider Rating]=I1192),0))</f>
        <v>19.93</v>
      </c>
      <c r="S1192" s="11">
        <f t="shared" si="18"/>
        <v>99.65</v>
      </c>
    </row>
    <row r="1193" spans="1:19" x14ac:dyDescent="0.25">
      <c r="A1193" t="s">
        <v>51</v>
      </c>
      <c r="B1193" t="s">
        <v>79</v>
      </c>
      <c r="D1193" t="s">
        <v>67</v>
      </c>
      <c r="E1193" t="s">
        <v>115</v>
      </c>
      <c r="F1193" t="s">
        <v>61</v>
      </c>
      <c r="G1193" t="s">
        <v>129</v>
      </c>
      <c r="H1193" t="s">
        <v>63</v>
      </c>
      <c r="I1193" t="s">
        <v>132</v>
      </c>
      <c r="J1193" t="s">
        <v>58</v>
      </c>
      <c r="K1193" t="s">
        <v>57</v>
      </c>
      <c r="M1193" s="11">
        <v>76.5</v>
      </c>
      <c r="N1193" s="11">
        <v>2.0651366589550699</v>
      </c>
      <c r="P1193" s="11">
        <v>76.5</v>
      </c>
      <c r="Q1193" s="11">
        <v>2.0651366589550699</v>
      </c>
      <c r="R1193" s="11">
        <f t="array" ref="R1193">INDEX(Reformat[School-age PT],MATCH(1,(Reformat[Zone]=B1193)*(Reformat[Provider Type]=E1193)*(Reformat[Provider Rating]=I1193),0))</f>
        <v>16.93</v>
      </c>
      <c r="S1193" s="11">
        <f t="shared" si="18"/>
        <v>84.65</v>
      </c>
    </row>
    <row r="1194" spans="1:19" x14ac:dyDescent="0.25">
      <c r="A1194" t="s">
        <v>51</v>
      </c>
      <c r="B1194" t="s">
        <v>79</v>
      </c>
      <c r="D1194" t="s">
        <v>67</v>
      </c>
      <c r="E1194" t="s">
        <v>115</v>
      </c>
      <c r="F1194" t="s">
        <v>54</v>
      </c>
      <c r="G1194" t="s">
        <v>122</v>
      </c>
      <c r="H1194" t="s">
        <v>64</v>
      </c>
      <c r="I1194" t="s">
        <v>133</v>
      </c>
      <c r="J1194" t="s">
        <v>56</v>
      </c>
      <c r="K1194" t="s">
        <v>57</v>
      </c>
      <c r="M1194" s="11">
        <v>125.85000000000001</v>
      </c>
      <c r="N1194" s="11">
        <v>3.3973522683594193</v>
      </c>
      <c r="P1194" s="11">
        <v>125.85000000000001</v>
      </c>
      <c r="Q1194" s="11">
        <v>3.3973522683594193</v>
      </c>
      <c r="R1194" s="11">
        <f t="array" ref="R1194">INDEX(Reformat[Infant FT],MATCH(1,(Reformat[Zone]=B1194)*(Reformat[Provider Type]=E1194)*(Reformat[Provider Rating]=I1194),0))</f>
        <v>29.2</v>
      </c>
      <c r="S1194" s="11">
        <f t="shared" si="18"/>
        <v>146</v>
      </c>
    </row>
    <row r="1195" spans="1:19" x14ac:dyDescent="0.25">
      <c r="A1195" t="s">
        <v>51</v>
      </c>
      <c r="B1195" t="s">
        <v>79</v>
      </c>
      <c r="D1195" t="s">
        <v>67</v>
      </c>
      <c r="E1195" t="s">
        <v>115</v>
      </c>
      <c r="F1195" t="s">
        <v>54</v>
      </c>
      <c r="G1195" t="s">
        <v>123</v>
      </c>
      <c r="H1195" t="s">
        <v>64</v>
      </c>
      <c r="I1195" t="s">
        <v>133</v>
      </c>
      <c r="J1195" t="s">
        <v>58</v>
      </c>
      <c r="K1195" t="s">
        <v>57</v>
      </c>
      <c r="M1195" s="11">
        <v>111.95</v>
      </c>
      <c r="N1195" s="11">
        <v>3.0221182871898051</v>
      </c>
      <c r="P1195" s="11">
        <v>111.95</v>
      </c>
      <c r="Q1195" s="11">
        <v>3.0221182871898051</v>
      </c>
      <c r="R1195" s="11">
        <f t="array" ref="R1195">INDEX(Reformat[Infant PT],MATCH(1,(Reformat[Zone]=B1195)*(Reformat[Provider Type]=E1195)*(Reformat[Provider Rating]=I1195),0))</f>
        <v>26.2</v>
      </c>
      <c r="S1195" s="11">
        <f t="shared" si="18"/>
        <v>131</v>
      </c>
    </row>
    <row r="1196" spans="1:19" x14ac:dyDescent="0.25">
      <c r="A1196" t="s">
        <v>51</v>
      </c>
      <c r="B1196" t="s">
        <v>79</v>
      </c>
      <c r="D1196" t="s">
        <v>67</v>
      </c>
      <c r="E1196" t="s">
        <v>115</v>
      </c>
      <c r="F1196" t="s">
        <v>59</v>
      </c>
      <c r="G1196" t="s">
        <v>124</v>
      </c>
      <c r="H1196" t="s">
        <v>64</v>
      </c>
      <c r="I1196" t="s">
        <v>133</v>
      </c>
      <c r="J1196" t="s">
        <v>56</v>
      </c>
      <c r="K1196" t="s">
        <v>57</v>
      </c>
      <c r="M1196" s="11">
        <v>120.64999999999999</v>
      </c>
      <c r="N1196" s="11">
        <v>3.2569769660513619</v>
      </c>
      <c r="P1196" s="11">
        <v>120.64999999999999</v>
      </c>
      <c r="Q1196" s="11">
        <v>3.2569769660513619</v>
      </c>
      <c r="R1196" s="11">
        <f t="array" ref="R1196">INDEX(Reformat[Toddler FT],MATCH(1,(Reformat[Zone]=B1196)*(Reformat[Provider Type]=E1196)*(Reformat[Provider Rating]=I1196),0))</f>
        <v>26.8</v>
      </c>
      <c r="S1196" s="11">
        <f t="shared" si="18"/>
        <v>134</v>
      </c>
    </row>
    <row r="1197" spans="1:19" x14ac:dyDescent="0.25">
      <c r="A1197" t="s">
        <v>51</v>
      </c>
      <c r="B1197" t="s">
        <v>79</v>
      </c>
      <c r="D1197" t="s">
        <v>67</v>
      </c>
      <c r="E1197" t="s">
        <v>115</v>
      </c>
      <c r="F1197" t="s">
        <v>59</v>
      </c>
      <c r="G1197" t="s">
        <v>125</v>
      </c>
      <c r="H1197" t="s">
        <v>64</v>
      </c>
      <c r="I1197" t="s">
        <v>133</v>
      </c>
      <c r="J1197" t="s">
        <v>58</v>
      </c>
      <c r="K1197" t="s">
        <v>57</v>
      </c>
      <c r="M1197" s="11">
        <v>105.55</v>
      </c>
      <c r="N1197" s="11">
        <v>2.8493486843491191</v>
      </c>
      <c r="P1197" s="11">
        <v>105.55</v>
      </c>
      <c r="Q1197" s="11">
        <v>2.8493486843491191</v>
      </c>
      <c r="R1197" s="11">
        <f t="array" ref="R1197">INDEX(Reformat[Toddler PT],MATCH(1,(Reformat[Zone]=B1197)*(Reformat[Provider Type]=E1197)*(Reformat[Provider Rating]=I1197),0))</f>
        <v>23.8</v>
      </c>
      <c r="S1197" s="11">
        <f t="shared" si="18"/>
        <v>119</v>
      </c>
    </row>
    <row r="1198" spans="1:19" x14ac:dyDescent="0.25">
      <c r="A1198" t="s">
        <v>51</v>
      </c>
      <c r="B1198" t="s">
        <v>79</v>
      </c>
      <c r="D1198" t="s">
        <v>67</v>
      </c>
      <c r="E1198" t="s">
        <v>115</v>
      </c>
      <c r="F1198" t="s">
        <v>60</v>
      </c>
      <c r="G1198" t="s">
        <v>126</v>
      </c>
      <c r="H1198" t="s">
        <v>64</v>
      </c>
      <c r="I1198" t="s">
        <v>133</v>
      </c>
      <c r="J1198" t="s">
        <v>56</v>
      </c>
      <c r="K1198" t="s">
        <v>57</v>
      </c>
      <c r="M1198" s="11">
        <v>113.25</v>
      </c>
      <c r="N1198" s="11">
        <v>3.0572121127668193</v>
      </c>
      <c r="P1198" s="11">
        <v>113.25</v>
      </c>
      <c r="Q1198" s="11">
        <v>3.0572121127668193</v>
      </c>
      <c r="R1198" s="11">
        <f t="array" ref="R1198">INDEX(Reformat[Preschool FT],MATCH(1,(Reformat[Zone]=B1198)*(Reformat[Provider Type]=E1198)*(Reformat[Provider Rating]=I1198),0))</f>
        <v>24.2</v>
      </c>
      <c r="S1198" s="11">
        <f t="shared" si="18"/>
        <v>121</v>
      </c>
    </row>
    <row r="1199" spans="1:19" x14ac:dyDescent="0.25">
      <c r="A1199" t="s">
        <v>51</v>
      </c>
      <c r="B1199" t="s">
        <v>79</v>
      </c>
      <c r="D1199" t="s">
        <v>67</v>
      </c>
      <c r="E1199" t="s">
        <v>115</v>
      </c>
      <c r="F1199" t="s">
        <v>60</v>
      </c>
      <c r="G1199" t="s">
        <v>127</v>
      </c>
      <c r="H1199" t="s">
        <v>64</v>
      </c>
      <c r="I1199" t="s">
        <v>133</v>
      </c>
      <c r="J1199" t="s">
        <v>58</v>
      </c>
      <c r="K1199" t="s">
        <v>57</v>
      </c>
      <c r="M1199" s="11">
        <v>94.600000000000009</v>
      </c>
      <c r="N1199" s="11">
        <v>2.5537506919888839</v>
      </c>
      <c r="P1199" s="11">
        <v>94.600000000000009</v>
      </c>
      <c r="Q1199" s="11">
        <v>2.5537506919888839</v>
      </c>
      <c r="R1199" s="11">
        <f t="array" ref="R1199">INDEX(Reformat[Preschool PT],MATCH(1,(Reformat[Zone]=B1199)*(Reformat[Provider Type]=E1199)*(Reformat[Provider Rating]=I1199),0))</f>
        <v>20.399999999999999</v>
      </c>
      <c r="S1199" s="11">
        <f t="shared" si="18"/>
        <v>102</v>
      </c>
    </row>
    <row r="1200" spans="1:19" x14ac:dyDescent="0.25">
      <c r="A1200" t="s">
        <v>51</v>
      </c>
      <c r="B1200" t="s">
        <v>79</v>
      </c>
      <c r="D1200" t="s">
        <v>67</v>
      </c>
      <c r="E1200" t="s">
        <v>115</v>
      </c>
      <c r="F1200" t="s">
        <v>61</v>
      </c>
      <c r="G1200" t="s">
        <v>128</v>
      </c>
      <c r="H1200" t="s">
        <v>64</v>
      </c>
      <c r="I1200" t="s">
        <v>133</v>
      </c>
      <c r="J1200" t="s">
        <v>56</v>
      </c>
      <c r="K1200" t="s">
        <v>57</v>
      </c>
      <c r="M1200" s="11">
        <v>101.89999999999999</v>
      </c>
      <c r="N1200" s="11">
        <v>2.7508160202290406</v>
      </c>
      <c r="P1200" s="11">
        <v>101.89999999999999</v>
      </c>
      <c r="Q1200" s="11">
        <v>2.7508160202290406</v>
      </c>
      <c r="R1200" s="11">
        <f t="array" ref="R1200">INDEX(Reformat[School-age FT],MATCH(1,(Reformat[Zone]=B1200)*(Reformat[Provider Type]=E1200)*(Reformat[Provider Rating]=I1200),0))</f>
        <v>21.8</v>
      </c>
      <c r="S1200" s="11">
        <f t="shared" si="18"/>
        <v>109</v>
      </c>
    </row>
    <row r="1201" spans="1:19" x14ac:dyDescent="0.25">
      <c r="A1201" t="s">
        <v>51</v>
      </c>
      <c r="B1201" t="s">
        <v>79</v>
      </c>
      <c r="D1201" t="s">
        <v>67</v>
      </c>
      <c r="E1201" t="s">
        <v>115</v>
      </c>
      <c r="F1201" t="s">
        <v>61</v>
      </c>
      <c r="G1201" t="s">
        <v>129</v>
      </c>
      <c r="H1201" t="s">
        <v>64</v>
      </c>
      <c r="I1201" t="s">
        <v>133</v>
      </c>
      <c r="J1201" t="s">
        <v>58</v>
      </c>
      <c r="K1201" t="s">
        <v>57</v>
      </c>
      <c r="M1201" s="11">
        <v>84.949999999999989</v>
      </c>
      <c r="N1201" s="11">
        <v>2.2932465252056624</v>
      </c>
      <c r="P1201" s="11">
        <v>84.949999999999989</v>
      </c>
      <c r="Q1201" s="11">
        <v>2.2932465252056624</v>
      </c>
      <c r="R1201" s="11">
        <f t="array" ref="R1201">INDEX(Reformat[School-age PT],MATCH(1,(Reformat[Zone]=B1201)*(Reformat[Provider Type]=E1201)*(Reformat[Provider Rating]=I1201),0))</f>
        <v>18.8</v>
      </c>
      <c r="S1201" s="11">
        <f t="shared" si="18"/>
        <v>94</v>
      </c>
    </row>
    <row r="1202" spans="1:19" x14ac:dyDescent="0.25">
      <c r="A1202" t="s">
        <v>51</v>
      </c>
      <c r="B1202" t="s">
        <v>79</v>
      </c>
      <c r="D1202" t="s">
        <v>67</v>
      </c>
      <c r="E1202" t="s">
        <v>115</v>
      </c>
      <c r="F1202" t="s">
        <v>60</v>
      </c>
      <c r="G1202" t="s">
        <v>126</v>
      </c>
      <c r="H1202" t="s">
        <v>65</v>
      </c>
      <c r="I1202" t="s">
        <v>134</v>
      </c>
      <c r="J1202" t="s">
        <v>56</v>
      </c>
      <c r="K1202" t="s">
        <v>57</v>
      </c>
      <c r="M1202" s="11">
        <v>97.65</v>
      </c>
      <c r="N1202" s="11">
        <v>2.6360862058426484</v>
      </c>
      <c r="P1202" s="11">
        <v>97.65</v>
      </c>
      <c r="Q1202" s="11">
        <v>2.6360862058426484</v>
      </c>
      <c r="R1202" s="11">
        <f t="array" ref="R1202">INDEX(Reformat[Preschool FT],MATCH(1,(Reformat[Zone]=B1202)*(Reformat[Provider Type]=E1202)*(Reformat[Provider Rating]=I1202),0))</f>
        <v>21.84</v>
      </c>
      <c r="S1202" s="11">
        <f t="shared" si="18"/>
        <v>109.2</v>
      </c>
    </row>
    <row r="1203" spans="1:19" x14ac:dyDescent="0.25">
      <c r="A1203" t="s">
        <v>51</v>
      </c>
      <c r="B1203" t="s">
        <v>79</v>
      </c>
      <c r="D1203" t="s">
        <v>67</v>
      </c>
      <c r="E1203" t="s">
        <v>115</v>
      </c>
      <c r="F1203" t="s">
        <v>60</v>
      </c>
      <c r="G1203" t="s">
        <v>127</v>
      </c>
      <c r="H1203" t="s">
        <v>65</v>
      </c>
      <c r="I1203" t="s">
        <v>134</v>
      </c>
      <c r="J1203" t="s">
        <v>58</v>
      </c>
      <c r="K1203" t="s">
        <v>57</v>
      </c>
      <c r="M1203" s="11">
        <v>72.75</v>
      </c>
      <c r="N1203" s="11">
        <v>1.9639044697906056</v>
      </c>
      <c r="P1203" s="11">
        <v>72.75</v>
      </c>
      <c r="Q1203" s="11">
        <v>1.9639044697906056</v>
      </c>
      <c r="R1203" s="11">
        <f t="array" ref="R1203">INDEX(Reformat[Preschool PT],MATCH(1,(Reformat[Zone]=B1203)*(Reformat[Provider Type]=E1203)*(Reformat[Provider Rating]=I1203),0))</f>
        <v>18.059999999999999</v>
      </c>
      <c r="S1203" s="11">
        <f t="shared" si="18"/>
        <v>90.3</v>
      </c>
    </row>
    <row r="1204" spans="1:19" x14ac:dyDescent="0.25">
      <c r="A1204" t="s">
        <v>51</v>
      </c>
      <c r="B1204" t="s">
        <v>79</v>
      </c>
      <c r="D1204" t="s">
        <v>68</v>
      </c>
      <c r="E1204" t="s">
        <v>68</v>
      </c>
      <c r="F1204" t="s">
        <v>54</v>
      </c>
      <c r="G1204" t="s">
        <v>122</v>
      </c>
      <c r="H1204" t="s">
        <v>69</v>
      </c>
      <c r="I1204" t="s">
        <v>69</v>
      </c>
      <c r="J1204" t="s">
        <v>56</v>
      </c>
      <c r="K1204" t="s">
        <v>57</v>
      </c>
      <c r="M1204" s="11">
        <v>56.849999999999994</v>
      </c>
      <c r="N1204" s="11">
        <v>1.5346799877332773</v>
      </c>
      <c r="P1204" s="11">
        <v>56.849999999999994</v>
      </c>
      <c r="Q1204" s="11">
        <v>1.5346799877332773</v>
      </c>
      <c r="R1204" s="11">
        <f t="array" ref="R1204">INDEX(Reformat[Infant FT],MATCH(1,(Reformat[Zone]=B1204)*(Reformat[Provider Type]=E1204)*(Reformat[Provider Rating]=I1204),0))</f>
        <v>11.37</v>
      </c>
      <c r="S1204" s="11">
        <f t="shared" si="18"/>
        <v>56.849999999999994</v>
      </c>
    </row>
    <row r="1205" spans="1:19" x14ac:dyDescent="0.25">
      <c r="A1205" t="s">
        <v>51</v>
      </c>
      <c r="B1205" t="s">
        <v>79</v>
      </c>
      <c r="D1205" t="s">
        <v>68</v>
      </c>
      <c r="E1205" t="s">
        <v>68</v>
      </c>
      <c r="F1205" t="s">
        <v>54</v>
      </c>
      <c r="G1205" t="s">
        <v>123</v>
      </c>
      <c r="H1205" t="s">
        <v>69</v>
      </c>
      <c r="I1205" t="s">
        <v>69</v>
      </c>
      <c r="J1205" t="s">
        <v>58</v>
      </c>
      <c r="K1205" t="s">
        <v>57</v>
      </c>
      <c r="M1205" s="11">
        <v>56.849999999999994</v>
      </c>
      <c r="N1205" s="11">
        <v>1.5346799877332773</v>
      </c>
      <c r="P1205" s="11">
        <v>56.849999999999994</v>
      </c>
      <c r="Q1205" s="11">
        <v>1.5346799877332773</v>
      </c>
      <c r="R1205" s="11">
        <f t="array" ref="R1205">INDEX(Reformat[Infant PT],MATCH(1,(Reformat[Zone]=B1205)*(Reformat[Provider Type]=E1205)*(Reformat[Provider Rating]=I1205),0))</f>
        <v>11.37</v>
      </c>
      <c r="S1205" s="11">
        <f t="shared" si="18"/>
        <v>56.849999999999994</v>
      </c>
    </row>
    <row r="1206" spans="1:19" x14ac:dyDescent="0.25">
      <c r="A1206" t="s">
        <v>51</v>
      </c>
      <c r="B1206" t="s">
        <v>79</v>
      </c>
      <c r="D1206" t="s">
        <v>68</v>
      </c>
      <c r="E1206" t="s">
        <v>68</v>
      </c>
      <c r="F1206" t="s">
        <v>59</v>
      </c>
      <c r="G1206" t="s">
        <v>124</v>
      </c>
      <c r="H1206" t="s">
        <v>69</v>
      </c>
      <c r="I1206" t="s">
        <v>69</v>
      </c>
      <c r="J1206" t="s">
        <v>56</v>
      </c>
      <c r="K1206" t="s">
        <v>57</v>
      </c>
      <c r="M1206" s="11">
        <v>56.150000000000006</v>
      </c>
      <c r="N1206" s="11">
        <v>1.5157833124225777</v>
      </c>
      <c r="P1206" s="11">
        <v>56.150000000000006</v>
      </c>
      <c r="Q1206" s="11">
        <v>1.5157833124225777</v>
      </c>
      <c r="R1206" s="11">
        <f t="array" ref="R1206">INDEX(Reformat[Toddler FT],MATCH(1,(Reformat[Zone]=B1206)*(Reformat[Provider Type]=E1206)*(Reformat[Provider Rating]=I1206),0))</f>
        <v>11.23</v>
      </c>
      <c r="S1206" s="11">
        <f t="shared" si="18"/>
        <v>56.150000000000006</v>
      </c>
    </row>
    <row r="1207" spans="1:19" x14ac:dyDescent="0.25">
      <c r="A1207" t="s">
        <v>51</v>
      </c>
      <c r="B1207" t="s">
        <v>79</v>
      </c>
      <c r="D1207" t="s">
        <v>68</v>
      </c>
      <c r="E1207" t="s">
        <v>68</v>
      </c>
      <c r="F1207" t="s">
        <v>59</v>
      </c>
      <c r="G1207" t="s">
        <v>125</v>
      </c>
      <c r="H1207" t="s">
        <v>69</v>
      </c>
      <c r="I1207" t="s">
        <v>69</v>
      </c>
      <c r="J1207" t="s">
        <v>58</v>
      </c>
      <c r="K1207" t="s">
        <v>57</v>
      </c>
      <c r="M1207" s="11">
        <v>56.150000000000006</v>
      </c>
      <c r="N1207" s="11">
        <v>1.5157833124225777</v>
      </c>
      <c r="P1207" s="11">
        <v>56.150000000000006</v>
      </c>
      <c r="Q1207" s="11">
        <v>1.5157833124225777</v>
      </c>
      <c r="R1207" s="11">
        <f t="array" ref="R1207">INDEX(Reformat[Toddler PT],MATCH(1,(Reformat[Zone]=B1207)*(Reformat[Provider Type]=E1207)*(Reformat[Provider Rating]=I1207),0))</f>
        <v>11.23</v>
      </c>
      <c r="S1207" s="11">
        <f t="shared" si="18"/>
        <v>56.150000000000006</v>
      </c>
    </row>
    <row r="1208" spans="1:19" x14ac:dyDescent="0.25">
      <c r="A1208" t="s">
        <v>51</v>
      </c>
      <c r="B1208" t="s">
        <v>79</v>
      </c>
      <c r="D1208" t="s">
        <v>68</v>
      </c>
      <c r="E1208" t="s">
        <v>68</v>
      </c>
      <c r="F1208" t="s">
        <v>60</v>
      </c>
      <c r="G1208" t="s">
        <v>126</v>
      </c>
      <c r="H1208" t="s">
        <v>69</v>
      </c>
      <c r="I1208" t="s">
        <v>69</v>
      </c>
      <c r="J1208" t="s">
        <v>56</v>
      </c>
      <c r="K1208" t="s">
        <v>57</v>
      </c>
      <c r="M1208" s="11">
        <v>56.150000000000006</v>
      </c>
      <c r="N1208" s="11">
        <v>1.5157833124225777</v>
      </c>
      <c r="P1208" s="11">
        <v>56.150000000000006</v>
      </c>
      <c r="Q1208" s="11">
        <v>1.5157833124225777</v>
      </c>
      <c r="R1208" s="11">
        <f t="array" ref="R1208">INDEX(Reformat[Preschool FT],MATCH(1,(Reformat[Zone]=B1208)*(Reformat[Provider Type]=E1208)*(Reformat[Provider Rating]=I1208),0))</f>
        <v>11.23</v>
      </c>
      <c r="S1208" s="11">
        <f t="shared" si="18"/>
        <v>56.150000000000006</v>
      </c>
    </row>
    <row r="1209" spans="1:19" x14ac:dyDescent="0.25">
      <c r="A1209" t="s">
        <v>51</v>
      </c>
      <c r="B1209" t="s">
        <v>79</v>
      </c>
      <c r="D1209" t="s">
        <v>68</v>
      </c>
      <c r="E1209" t="s">
        <v>68</v>
      </c>
      <c r="F1209" t="s">
        <v>60</v>
      </c>
      <c r="G1209" t="s">
        <v>127</v>
      </c>
      <c r="H1209" t="s">
        <v>69</v>
      </c>
      <c r="I1209" t="s">
        <v>69</v>
      </c>
      <c r="J1209" t="s">
        <v>58</v>
      </c>
      <c r="K1209" t="s">
        <v>57</v>
      </c>
      <c r="M1209" s="11">
        <v>45.75</v>
      </c>
      <c r="N1209" s="11">
        <v>1.2350327078064633</v>
      </c>
      <c r="P1209" s="11">
        <v>45.75</v>
      </c>
      <c r="Q1209" s="11">
        <v>1.2350327078064633</v>
      </c>
      <c r="R1209" s="11">
        <f t="array" ref="R1209">INDEX(Reformat[Preschool PT],MATCH(1,(Reformat[Zone]=B1209)*(Reformat[Provider Type]=E1209)*(Reformat[Provider Rating]=I1209),0))</f>
        <v>9.15</v>
      </c>
      <c r="S1209" s="11">
        <f t="shared" si="18"/>
        <v>45.75</v>
      </c>
    </row>
    <row r="1210" spans="1:19" x14ac:dyDescent="0.25">
      <c r="A1210" t="s">
        <v>51</v>
      </c>
      <c r="B1210" t="s">
        <v>79</v>
      </c>
      <c r="D1210" t="s">
        <v>68</v>
      </c>
      <c r="E1210" t="s">
        <v>68</v>
      </c>
      <c r="F1210" t="s">
        <v>61</v>
      </c>
      <c r="G1210" t="s">
        <v>128</v>
      </c>
      <c r="H1210" t="s">
        <v>69</v>
      </c>
      <c r="I1210" t="s">
        <v>69</v>
      </c>
      <c r="J1210" t="s">
        <v>56</v>
      </c>
      <c r="K1210" t="s">
        <v>57</v>
      </c>
      <c r="M1210" s="11">
        <v>51.5</v>
      </c>
      <c r="N1210" s="11">
        <v>1.3902553978586418</v>
      </c>
      <c r="P1210" s="11">
        <v>51.5</v>
      </c>
      <c r="Q1210" s="11">
        <v>1.3902553978586418</v>
      </c>
      <c r="R1210" s="11">
        <f t="array" ref="R1210">INDEX(Reformat[School-age FT],MATCH(1,(Reformat[Zone]=B1210)*(Reformat[Provider Type]=E1210)*(Reformat[Provider Rating]=I1210),0))</f>
        <v>10.3</v>
      </c>
      <c r="S1210" s="11">
        <f t="shared" si="18"/>
        <v>51.5</v>
      </c>
    </row>
    <row r="1211" spans="1:19" x14ac:dyDescent="0.25">
      <c r="A1211" t="s">
        <v>51</v>
      </c>
      <c r="B1211" t="s">
        <v>79</v>
      </c>
      <c r="D1211" t="s">
        <v>68</v>
      </c>
      <c r="E1211" t="s">
        <v>68</v>
      </c>
      <c r="F1211" t="s">
        <v>61</v>
      </c>
      <c r="G1211" t="s">
        <v>129</v>
      </c>
      <c r="H1211" t="s">
        <v>69</v>
      </c>
      <c r="I1211" t="s">
        <v>69</v>
      </c>
      <c r="J1211" t="s">
        <v>58</v>
      </c>
      <c r="K1211" t="s">
        <v>57</v>
      </c>
      <c r="M1211" s="11">
        <v>41.849999999999994</v>
      </c>
      <c r="N1211" s="11">
        <v>1.1297512310754205</v>
      </c>
      <c r="P1211" s="11">
        <v>41.849999999999994</v>
      </c>
      <c r="Q1211" s="11">
        <v>1.1297512310754205</v>
      </c>
      <c r="R1211" s="11">
        <f t="array" ref="R1211">INDEX(Reformat[School-age PT],MATCH(1,(Reformat[Zone]=B1211)*(Reformat[Provider Type]=E1211)*(Reformat[Provider Rating]=I1211),0))</f>
        <v>8.3699999999999992</v>
      </c>
      <c r="S1211" s="11">
        <f t="shared" si="18"/>
        <v>41.849999999999994</v>
      </c>
    </row>
    <row r="1212" spans="1:19" x14ac:dyDescent="0.25">
      <c r="A1212" t="s">
        <v>51</v>
      </c>
      <c r="B1212" t="s">
        <v>80</v>
      </c>
      <c r="D1212" t="s">
        <v>53</v>
      </c>
      <c r="E1212" t="s">
        <v>113</v>
      </c>
      <c r="F1212" t="s">
        <v>54</v>
      </c>
      <c r="G1212" t="s">
        <v>122</v>
      </c>
      <c r="H1212" t="s">
        <v>55</v>
      </c>
      <c r="I1212" t="s">
        <v>130</v>
      </c>
      <c r="J1212" t="s">
        <v>56</v>
      </c>
      <c r="K1212" t="s">
        <v>57</v>
      </c>
      <c r="M1212" s="11">
        <v>118.35000000000001</v>
      </c>
      <c r="N1212" s="11">
        <v>0.7880084499483534</v>
      </c>
      <c r="P1212" s="11">
        <v>118.35000000000001</v>
      </c>
      <c r="Q1212" s="11">
        <v>0.7880084499483534</v>
      </c>
      <c r="R1212" s="11">
        <f t="array" ref="R1212">INDEX(Reformat[Infant FT],MATCH(1,(Reformat[Zone]=B1212)*(Reformat[Provider Type]=E1212)*(Reformat[Provider Rating]=I1212),0))</f>
        <v>30</v>
      </c>
      <c r="S1212" s="11">
        <f t="shared" si="18"/>
        <v>150</v>
      </c>
    </row>
    <row r="1213" spans="1:19" x14ac:dyDescent="0.25">
      <c r="A1213" t="s">
        <v>51</v>
      </c>
      <c r="B1213" t="s">
        <v>80</v>
      </c>
      <c r="D1213" t="s">
        <v>53</v>
      </c>
      <c r="E1213" t="s">
        <v>113</v>
      </c>
      <c r="F1213" t="s">
        <v>54</v>
      </c>
      <c r="G1213" t="s">
        <v>123</v>
      </c>
      <c r="H1213" t="s">
        <v>55</v>
      </c>
      <c r="I1213" t="s">
        <v>130</v>
      </c>
      <c r="J1213" t="s">
        <v>58</v>
      </c>
      <c r="K1213" t="s">
        <v>57</v>
      </c>
      <c r="M1213" s="11">
        <v>103.75</v>
      </c>
      <c r="N1213" s="11">
        <v>0.69079743711146313</v>
      </c>
      <c r="P1213" s="11">
        <v>103.75</v>
      </c>
      <c r="Q1213" s="11">
        <v>0.69079743711146313</v>
      </c>
      <c r="R1213" s="11">
        <f t="array" ref="R1213">INDEX(Reformat[Infant PT],MATCH(1,(Reformat[Zone]=B1213)*(Reformat[Provider Type]=E1213)*(Reformat[Provider Rating]=I1213),0))</f>
        <v>27.2</v>
      </c>
      <c r="S1213" s="11">
        <f t="shared" si="18"/>
        <v>136</v>
      </c>
    </row>
    <row r="1214" spans="1:19" x14ac:dyDescent="0.25">
      <c r="A1214" t="s">
        <v>51</v>
      </c>
      <c r="B1214" t="s">
        <v>80</v>
      </c>
      <c r="D1214" t="s">
        <v>53</v>
      </c>
      <c r="E1214" t="s">
        <v>113</v>
      </c>
      <c r="F1214" t="s">
        <v>59</v>
      </c>
      <c r="G1214" t="s">
        <v>124</v>
      </c>
      <c r="H1214" t="s">
        <v>55</v>
      </c>
      <c r="I1214" t="s">
        <v>130</v>
      </c>
      <c r="J1214" t="s">
        <v>56</v>
      </c>
      <c r="K1214" t="s">
        <v>57</v>
      </c>
      <c r="M1214" s="11">
        <v>108.5</v>
      </c>
      <c r="N1214" s="11">
        <v>0.72242430772620481</v>
      </c>
      <c r="P1214" s="11">
        <v>108.5</v>
      </c>
      <c r="Q1214" s="11">
        <v>0.72242430772620481</v>
      </c>
      <c r="R1214" s="11">
        <f t="array" ref="R1214">INDEX(Reformat[Toddler FT],MATCH(1,(Reformat[Zone]=B1214)*(Reformat[Provider Type]=E1214)*(Reformat[Provider Rating]=I1214),0))</f>
        <v>27.4</v>
      </c>
      <c r="S1214" s="11">
        <f t="shared" si="18"/>
        <v>137</v>
      </c>
    </row>
    <row r="1215" spans="1:19" x14ac:dyDescent="0.25">
      <c r="A1215" t="s">
        <v>51</v>
      </c>
      <c r="B1215" t="s">
        <v>80</v>
      </c>
      <c r="D1215" t="s">
        <v>53</v>
      </c>
      <c r="E1215" t="s">
        <v>113</v>
      </c>
      <c r="F1215" t="s">
        <v>59</v>
      </c>
      <c r="G1215" t="s">
        <v>125</v>
      </c>
      <c r="H1215" t="s">
        <v>55</v>
      </c>
      <c r="I1215" t="s">
        <v>130</v>
      </c>
      <c r="J1215" t="s">
        <v>58</v>
      </c>
      <c r="K1215" t="s">
        <v>57</v>
      </c>
      <c r="M1215" s="11">
        <v>94.65</v>
      </c>
      <c r="N1215" s="11">
        <v>0.63020701130216861</v>
      </c>
      <c r="P1215" s="11">
        <v>94.65</v>
      </c>
      <c r="Q1215" s="11">
        <v>0.63020701130216861</v>
      </c>
      <c r="R1215" s="11">
        <f t="array" ref="R1215">INDEX(Reformat[Toddler PT],MATCH(1,(Reformat[Zone]=B1215)*(Reformat[Provider Type]=E1215)*(Reformat[Provider Rating]=I1215),0))</f>
        <v>24.6</v>
      </c>
      <c r="S1215" s="11">
        <f t="shared" si="18"/>
        <v>123</v>
      </c>
    </row>
    <row r="1216" spans="1:19" x14ac:dyDescent="0.25">
      <c r="A1216" t="s">
        <v>51</v>
      </c>
      <c r="B1216" t="s">
        <v>80</v>
      </c>
      <c r="D1216" t="s">
        <v>53</v>
      </c>
      <c r="E1216" t="s">
        <v>113</v>
      </c>
      <c r="F1216" t="s">
        <v>60</v>
      </c>
      <c r="G1216" t="s">
        <v>126</v>
      </c>
      <c r="H1216" t="s">
        <v>55</v>
      </c>
      <c r="I1216" t="s">
        <v>130</v>
      </c>
      <c r="J1216" t="s">
        <v>56</v>
      </c>
      <c r="K1216" t="s">
        <v>57</v>
      </c>
      <c r="M1216" s="11">
        <v>100.35</v>
      </c>
      <c r="N1216" s="11">
        <v>0.66815925603985848</v>
      </c>
      <c r="P1216" s="11">
        <v>100.35</v>
      </c>
      <c r="Q1216" s="11">
        <v>0.66815925603985848</v>
      </c>
      <c r="R1216" s="11">
        <f t="array" ref="R1216">INDEX(Reformat[Preschool FT],MATCH(1,(Reformat[Zone]=B1216)*(Reformat[Provider Type]=E1216)*(Reformat[Provider Rating]=I1216),0))</f>
        <v>25</v>
      </c>
      <c r="S1216" s="11">
        <f t="shared" si="18"/>
        <v>125</v>
      </c>
    </row>
    <row r="1217" spans="1:19" x14ac:dyDescent="0.25">
      <c r="A1217" t="s">
        <v>51</v>
      </c>
      <c r="B1217" t="s">
        <v>80</v>
      </c>
      <c r="D1217" t="s">
        <v>53</v>
      </c>
      <c r="E1217" t="s">
        <v>113</v>
      </c>
      <c r="F1217" t="s">
        <v>60</v>
      </c>
      <c r="G1217" t="s">
        <v>127</v>
      </c>
      <c r="H1217" t="s">
        <v>55</v>
      </c>
      <c r="I1217" t="s">
        <v>130</v>
      </c>
      <c r="J1217" t="s">
        <v>58</v>
      </c>
      <c r="K1217" t="s">
        <v>57</v>
      </c>
      <c r="M1217" s="11">
        <v>75.199999999999989</v>
      </c>
      <c r="N1217" s="11">
        <v>0.50070329899548938</v>
      </c>
      <c r="P1217" s="11">
        <v>75.199999999999989</v>
      </c>
      <c r="Q1217" s="11">
        <v>0.50070329899548938</v>
      </c>
      <c r="R1217" s="11">
        <f t="array" ref="R1217">INDEX(Reformat[Preschool PT],MATCH(1,(Reformat[Zone]=B1217)*(Reformat[Provider Type]=E1217)*(Reformat[Provider Rating]=I1217),0))</f>
        <v>20</v>
      </c>
      <c r="S1217" s="11">
        <f t="shared" si="18"/>
        <v>100</v>
      </c>
    </row>
    <row r="1218" spans="1:19" x14ac:dyDescent="0.25">
      <c r="A1218" t="s">
        <v>51</v>
      </c>
      <c r="B1218" t="s">
        <v>80</v>
      </c>
      <c r="D1218" t="s">
        <v>53</v>
      </c>
      <c r="E1218" t="s">
        <v>113</v>
      </c>
      <c r="F1218" t="s">
        <v>61</v>
      </c>
      <c r="G1218" t="s">
        <v>128</v>
      </c>
      <c r="H1218" t="s">
        <v>55</v>
      </c>
      <c r="I1218" t="s">
        <v>130</v>
      </c>
      <c r="J1218" t="s">
        <v>56</v>
      </c>
      <c r="K1218" t="s">
        <v>57</v>
      </c>
      <c r="M1218" s="11">
        <v>94.600000000000009</v>
      </c>
      <c r="N1218" s="11">
        <v>0.62987409687464502</v>
      </c>
      <c r="P1218" s="11">
        <v>94.600000000000009</v>
      </c>
      <c r="Q1218" s="11">
        <v>0.62987409687464502</v>
      </c>
      <c r="R1218" s="11">
        <f t="array" ref="R1218">INDEX(Reformat[School-age FT],MATCH(1,(Reformat[Zone]=B1218)*(Reformat[Provider Type]=E1218)*(Reformat[Provider Rating]=I1218),0))</f>
        <v>23.8</v>
      </c>
      <c r="S1218" s="11">
        <f t="shared" si="18"/>
        <v>119</v>
      </c>
    </row>
    <row r="1219" spans="1:19" x14ac:dyDescent="0.25">
      <c r="A1219" t="s">
        <v>51</v>
      </c>
      <c r="B1219" t="s">
        <v>80</v>
      </c>
      <c r="D1219" t="s">
        <v>53</v>
      </c>
      <c r="E1219" t="s">
        <v>113</v>
      </c>
      <c r="F1219" t="s">
        <v>61</v>
      </c>
      <c r="G1219" t="s">
        <v>129</v>
      </c>
      <c r="H1219" t="s">
        <v>55</v>
      </c>
      <c r="I1219" t="s">
        <v>130</v>
      </c>
      <c r="J1219" t="s">
        <v>58</v>
      </c>
      <c r="K1219" t="s">
        <v>57</v>
      </c>
      <c r="M1219" s="11">
        <v>68.150000000000006</v>
      </c>
      <c r="N1219" s="11">
        <v>0.4537623647146623</v>
      </c>
      <c r="P1219" s="11">
        <v>68.150000000000006</v>
      </c>
      <c r="Q1219" s="11">
        <v>0.4537623647146623</v>
      </c>
      <c r="R1219" s="11">
        <f t="array" ref="R1219">INDEX(Reformat[School-age PT],MATCH(1,(Reformat[Zone]=B1219)*(Reformat[Provider Type]=E1219)*(Reformat[Provider Rating]=I1219),0))</f>
        <v>18.600000000000001</v>
      </c>
      <c r="S1219" s="11">
        <f t="shared" ref="S1219:S1282" si="19">R1219*5</f>
        <v>93</v>
      </c>
    </row>
    <row r="1220" spans="1:19" x14ac:dyDescent="0.25">
      <c r="A1220" t="s">
        <v>51</v>
      </c>
      <c r="B1220" t="s">
        <v>80</v>
      </c>
      <c r="D1220" t="s">
        <v>53</v>
      </c>
      <c r="E1220" t="s">
        <v>113</v>
      </c>
      <c r="F1220" t="s">
        <v>54</v>
      </c>
      <c r="G1220" t="s">
        <v>122</v>
      </c>
      <c r="H1220" t="s">
        <v>62</v>
      </c>
      <c r="I1220" t="s">
        <v>131</v>
      </c>
      <c r="J1220" t="s">
        <v>56</v>
      </c>
      <c r="K1220" t="s">
        <v>57</v>
      </c>
      <c r="M1220" s="11">
        <v>126.89999999999999</v>
      </c>
      <c r="N1220" s="11">
        <v>0.84493681705488832</v>
      </c>
      <c r="P1220" s="11">
        <v>126.89999999999999</v>
      </c>
      <c r="Q1220" s="11">
        <v>0.84493681705488832</v>
      </c>
      <c r="R1220" s="11">
        <f t="array" ref="R1220">INDEX(Reformat[Infant FT],MATCH(1,(Reformat[Zone]=B1220)*(Reformat[Provider Type]=E1220)*(Reformat[Provider Rating]=I1220),0))</f>
        <v>31.5</v>
      </c>
      <c r="S1220" s="11">
        <f t="shared" si="19"/>
        <v>157.5</v>
      </c>
    </row>
    <row r="1221" spans="1:19" x14ac:dyDescent="0.25">
      <c r="A1221" t="s">
        <v>51</v>
      </c>
      <c r="B1221" t="s">
        <v>80</v>
      </c>
      <c r="D1221" t="s">
        <v>53</v>
      </c>
      <c r="E1221" t="s">
        <v>113</v>
      </c>
      <c r="F1221" t="s">
        <v>54</v>
      </c>
      <c r="G1221" t="s">
        <v>123</v>
      </c>
      <c r="H1221" t="s">
        <v>62</v>
      </c>
      <c r="I1221" t="s">
        <v>131</v>
      </c>
      <c r="J1221" t="s">
        <v>58</v>
      </c>
      <c r="K1221" t="s">
        <v>57</v>
      </c>
      <c r="M1221" s="11">
        <v>113.25</v>
      </c>
      <c r="N1221" s="11">
        <v>0.75405117834094648</v>
      </c>
      <c r="P1221" s="11">
        <v>113.25</v>
      </c>
      <c r="Q1221" s="11">
        <v>0.75405117834094648</v>
      </c>
      <c r="R1221" s="11">
        <f t="array" ref="R1221">INDEX(Reformat[Infant PT],MATCH(1,(Reformat[Zone]=B1221)*(Reformat[Provider Type]=E1221)*(Reformat[Provider Rating]=I1221),0))</f>
        <v>28.56</v>
      </c>
      <c r="S1221" s="11">
        <f t="shared" si="19"/>
        <v>142.79999999999998</v>
      </c>
    </row>
    <row r="1222" spans="1:19" x14ac:dyDescent="0.25">
      <c r="A1222" t="s">
        <v>51</v>
      </c>
      <c r="B1222" t="s">
        <v>80</v>
      </c>
      <c r="D1222" t="s">
        <v>53</v>
      </c>
      <c r="E1222" t="s">
        <v>113</v>
      </c>
      <c r="F1222" t="s">
        <v>59</v>
      </c>
      <c r="G1222" t="s">
        <v>124</v>
      </c>
      <c r="H1222" t="s">
        <v>62</v>
      </c>
      <c r="I1222" t="s">
        <v>131</v>
      </c>
      <c r="J1222" t="s">
        <v>56</v>
      </c>
      <c r="K1222" t="s">
        <v>57</v>
      </c>
      <c r="M1222" s="11">
        <v>117.69999999999999</v>
      </c>
      <c r="N1222" s="11">
        <v>0.78368056239054651</v>
      </c>
      <c r="P1222" s="11">
        <v>117.69999999999999</v>
      </c>
      <c r="Q1222" s="11">
        <v>0.78368056239054651</v>
      </c>
      <c r="R1222" s="11">
        <f t="array" ref="R1222">INDEX(Reformat[Toddler FT],MATCH(1,(Reformat[Zone]=B1222)*(Reformat[Provider Type]=E1222)*(Reformat[Provider Rating]=I1222),0))</f>
        <v>28.77</v>
      </c>
      <c r="S1222" s="11">
        <f t="shared" si="19"/>
        <v>143.85</v>
      </c>
    </row>
    <row r="1223" spans="1:19" x14ac:dyDescent="0.25">
      <c r="A1223" t="s">
        <v>51</v>
      </c>
      <c r="B1223" t="s">
        <v>80</v>
      </c>
      <c r="D1223" t="s">
        <v>53</v>
      </c>
      <c r="E1223" t="s">
        <v>113</v>
      </c>
      <c r="F1223" t="s">
        <v>59</v>
      </c>
      <c r="G1223" t="s">
        <v>125</v>
      </c>
      <c r="H1223" t="s">
        <v>62</v>
      </c>
      <c r="I1223" t="s">
        <v>131</v>
      </c>
      <c r="J1223" t="s">
        <v>58</v>
      </c>
      <c r="K1223" t="s">
        <v>57</v>
      </c>
      <c r="M1223" s="11">
        <v>104.7</v>
      </c>
      <c r="N1223" s="11">
        <v>0.69712281123441144</v>
      </c>
      <c r="P1223" s="11">
        <v>104.7</v>
      </c>
      <c r="Q1223" s="11">
        <v>0.69712281123441144</v>
      </c>
      <c r="R1223" s="11">
        <f t="array" ref="R1223">INDEX(Reformat[Toddler PT],MATCH(1,(Reformat[Zone]=B1223)*(Reformat[Provider Type]=E1223)*(Reformat[Provider Rating]=I1223),0))</f>
        <v>25.83</v>
      </c>
      <c r="S1223" s="11">
        <f t="shared" si="19"/>
        <v>129.14999999999998</v>
      </c>
    </row>
    <row r="1224" spans="1:19" x14ac:dyDescent="0.25">
      <c r="A1224" t="s">
        <v>51</v>
      </c>
      <c r="B1224" t="s">
        <v>80</v>
      </c>
      <c r="D1224" t="s">
        <v>53</v>
      </c>
      <c r="E1224" t="s">
        <v>113</v>
      </c>
      <c r="F1224" t="s">
        <v>60</v>
      </c>
      <c r="G1224" t="s">
        <v>126</v>
      </c>
      <c r="H1224" t="s">
        <v>62</v>
      </c>
      <c r="I1224" t="s">
        <v>131</v>
      </c>
      <c r="J1224" t="s">
        <v>56</v>
      </c>
      <c r="K1224" t="s">
        <v>57</v>
      </c>
      <c r="M1224" s="11">
        <v>110.05000000000001</v>
      </c>
      <c r="N1224" s="11">
        <v>0.73274465497943642</v>
      </c>
      <c r="P1224" s="11">
        <v>110.05000000000001</v>
      </c>
      <c r="Q1224" s="11">
        <v>0.73274465497943642</v>
      </c>
      <c r="R1224" s="11">
        <f t="array" ref="R1224">INDEX(Reformat[Preschool FT],MATCH(1,(Reformat[Zone]=B1224)*(Reformat[Provider Type]=E1224)*(Reformat[Provider Rating]=I1224),0))</f>
        <v>26.25</v>
      </c>
      <c r="S1224" s="11">
        <f t="shared" si="19"/>
        <v>131.25</v>
      </c>
    </row>
    <row r="1225" spans="1:19" x14ac:dyDescent="0.25">
      <c r="A1225" t="s">
        <v>51</v>
      </c>
      <c r="B1225" t="s">
        <v>80</v>
      </c>
      <c r="D1225" t="s">
        <v>53</v>
      </c>
      <c r="E1225" t="s">
        <v>113</v>
      </c>
      <c r="F1225" t="s">
        <v>60</v>
      </c>
      <c r="G1225" t="s">
        <v>127</v>
      </c>
      <c r="H1225" t="s">
        <v>62</v>
      </c>
      <c r="I1225" t="s">
        <v>131</v>
      </c>
      <c r="J1225" t="s">
        <v>58</v>
      </c>
      <c r="K1225" t="s">
        <v>57</v>
      </c>
      <c r="M1225" s="11">
        <v>86.15</v>
      </c>
      <c r="N1225" s="11">
        <v>0.57361155862315716</v>
      </c>
      <c r="P1225" s="11">
        <v>86.15</v>
      </c>
      <c r="Q1225" s="11">
        <v>0.57361155862315716</v>
      </c>
      <c r="R1225" s="11">
        <f t="array" ref="R1225">INDEX(Reformat[Preschool PT],MATCH(1,(Reformat[Zone]=B1225)*(Reformat[Provider Type]=E1225)*(Reformat[Provider Rating]=I1225),0))</f>
        <v>21</v>
      </c>
      <c r="S1225" s="11">
        <f t="shared" si="19"/>
        <v>105</v>
      </c>
    </row>
    <row r="1226" spans="1:19" x14ac:dyDescent="0.25">
      <c r="A1226" t="s">
        <v>51</v>
      </c>
      <c r="B1226" t="s">
        <v>80</v>
      </c>
      <c r="D1226" t="s">
        <v>53</v>
      </c>
      <c r="E1226" t="s">
        <v>113</v>
      </c>
      <c r="F1226" t="s">
        <v>61</v>
      </c>
      <c r="G1226" t="s">
        <v>128</v>
      </c>
      <c r="H1226" t="s">
        <v>62</v>
      </c>
      <c r="I1226" t="s">
        <v>131</v>
      </c>
      <c r="J1226" t="s">
        <v>56</v>
      </c>
      <c r="K1226" t="s">
        <v>57</v>
      </c>
      <c r="M1226" s="11">
        <v>104.65</v>
      </c>
      <c r="N1226" s="11">
        <v>0.69678989680688785</v>
      </c>
      <c r="P1226" s="11">
        <v>104.65</v>
      </c>
      <c r="Q1226" s="11">
        <v>0.69678989680688785</v>
      </c>
      <c r="R1226" s="11">
        <f t="array" ref="R1226">INDEX(Reformat[School-age FT],MATCH(1,(Reformat[Zone]=B1226)*(Reformat[Provider Type]=E1226)*(Reformat[Provider Rating]=I1226),0))</f>
        <v>24.99</v>
      </c>
      <c r="S1226" s="11">
        <f t="shared" si="19"/>
        <v>124.94999999999999</v>
      </c>
    </row>
    <row r="1227" spans="1:19" x14ac:dyDescent="0.25">
      <c r="A1227" t="s">
        <v>51</v>
      </c>
      <c r="B1227" t="s">
        <v>80</v>
      </c>
      <c r="D1227" t="s">
        <v>53</v>
      </c>
      <c r="E1227" t="s">
        <v>113</v>
      </c>
      <c r="F1227" t="s">
        <v>61</v>
      </c>
      <c r="G1227" t="s">
        <v>129</v>
      </c>
      <c r="H1227" t="s">
        <v>62</v>
      </c>
      <c r="I1227" t="s">
        <v>131</v>
      </c>
      <c r="J1227" t="s">
        <v>58</v>
      </c>
      <c r="K1227" t="s">
        <v>57</v>
      </c>
      <c r="M1227" s="11">
        <v>79.3</v>
      </c>
      <c r="N1227" s="11">
        <v>0.52800228205242428</v>
      </c>
      <c r="P1227" s="11">
        <v>79.3</v>
      </c>
      <c r="Q1227" s="11">
        <v>0.52800228205242428</v>
      </c>
      <c r="R1227" s="11">
        <f t="array" ref="R1227">INDEX(Reformat[School-age PT],MATCH(1,(Reformat[Zone]=B1227)*(Reformat[Provider Type]=E1227)*(Reformat[Provider Rating]=I1227),0))</f>
        <v>19.53</v>
      </c>
      <c r="S1227" s="11">
        <f t="shared" si="19"/>
        <v>97.65</v>
      </c>
    </row>
    <row r="1228" spans="1:19" x14ac:dyDescent="0.25">
      <c r="A1228" t="s">
        <v>51</v>
      </c>
      <c r="B1228" t="s">
        <v>80</v>
      </c>
      <c r="D1228" t="s">
        <v>53</v>
      </c>
      <c r="E1228" t="s">
        <v>113</v>
      </c>
      <c r="F1228" t="s">
        <v>54</v>
      </c>
      <c r="G1228" t="s">
        <v>122</v>
      </c>
      <c r="H1228" t="s">
        <v>63</v>
      </c>
      <c r="I1228" t="s">
        <v>132</v>
      </c>
      <c r="J1228" t="s">
        <v>56</v>
      </c>
      <c r="K1228" t="s">
        <v>57</v>
      </c>
      <c r="M1228" s="11">
        <v>141</v>
      </c>
      <c r="N1228" s="11">
        <v>0.93881868561654269</v>
      </c>
      <c r="P1228" s="11">
        <v>141</v>
      </c>
      <c r="Q1228" s="11">
        <v>0.93881868561654269</v>
      </c>
      <c r="R1228" s="11">
        <f t="array" ref="R1228">INDEX(Reformat[Infant FT],MATCH(1,(Reformat[Zone]=B1228)*(Reformat[Provider Type]=E1228)*(Reformat[Provider Rating]=I1228),0))</f>
        <v>32.130000000000003</v>
      </c>
      <c r="S1228" s="11">
        <f t="shared" si="19"/>
        <v>160.65</v>
      </c>
    </row>
    <row r="1229" spans="1:19" x14ac:dyDescent="0.25">
      <c r="A1229" t="s">
        <v>51</v>
      </c>
      <c r="B1229" t="s">
        <v>80</v>
      </c>
      <c r="D1229" t="s">
        <v>53</v>
      </c>
      <c r="E1229" t="s">
        <v>113</v>
      </c>
      <c r="F1229" t="s">
        <v>54</v>
      </c>
      <c r="G1229" t="s">
        <v>123</v>
      </c>
      <c r="H1229" t="s">
        <v>63</v>
      </c>
      <c r="I1229" t="s">
        <v>132</v>
      </c>
      <c r="J1229" t="s">
        <v>58</v>
      </c>
      <c r="K1229" t="s">
        <v>57</v>
      </c>
      <c r="M1229" s="11">
        <v>125.85000000000001</v>
      </c>
      <c r="N1229" s="11">
        <v>0.83794561407689294</v>
      </c>
      <c r="P1229" s="11">
        <v>125.85000000000001</v>
      </c>
      <c r="Q1229" s="11">
        <v>0.83794561407689294</v>
      </c>
      <c r="R1229" s="11">
        <f t="array" ref="R1229">INDEX(Reformat[Infant PT],MATCH(1,(Reformat[Zone]=B1229)*(Reformat[Provider Type]=E1229)*(Reformat[Provider Rating]=I1229),0))</f>
        <v>29.14</v>
      </c>
      <c r="S1229" s="11">
        <f t="shared" si="19"/>
        <v>145.69999999999999</v>
      </c>
    </row>
    <row r="1230" spans="1:19" x14ac:dyDescent="0.25">
      <c r="A1230" t="s">
        <v>51</v>
      </c>
      <c r="B1230" t="s">
        <v>80</v>
      </c>
      <c r="D1230" t="s">
        <v>53</v>
      </c>
      <c r="E1230" t="s">
        <v>113</v>
      </c>
      <c r="F1230" t="s">
        <v>59</v>
      </c>
      <c r="G1230" t="s">
        <v>124</v>
      </c>
      <c r="H1230" t="s">
        <v>63</v>
      </c>
      <c r="I1230" t="s">
        <v>132</v>
      </c>
      <c r="J1230" t="s">
        <v>56</v>
      </c>
      <c r="K1230" t="s">
        <v>57</v>
      </c>
      <c r="M1230" s="11">
        <v>130.80000000000001</v>
      </c>
      <c r="N1230" s="11">
        <v>0.87090414240172898</v>
      </c>
      <c r="P1230" s="11">
        <v>130.80000000000001</v>
      </c>
      <c r="Q1230" s="11">
        <v>0.87090414240172898</v>
      </c>
      <c r="R1230" s="11">
        <f t="array" ref="R1230">INDEX(Reformat[Toddler FT],MATCH(1,(Reformat[Zone]=B1230)*(Reformat[Provider Type]=E1230)*(Reformat[Provider Rating]=I1230),0))</f>
        <v>29.35</v>
      </c>
      <c r="S1230" s="11">
        <f t="shared" si="19"/>
        <v>146.75</v>
      </c>
    </row>
    <row r="1231" spans="1:19" x14ac:dyDescent="0.25">
      <c r="A1231" t="s">
        <v>51</v>
      </c>
      <c r="B1231" t="s">
        <v>80</v>
      </c>
      <c r="D1231" t="s">
        <v>53</v>
      </c>
      <c r="E1231" t="s">
        <v>113</v>
      </c>
      <c r="F1231" t="s">
        <v>59</v>
      </c>
      <c r="G1231" t="s">
        <v>125</v>
      </c>
      <c r="H1231" t="s">
        <v>63</v>
      </c>
      <c r="I1231" t="s">
        <v>132</v>
      </c>
      <c r="J1231" t="s">
        <v>58</v>
      </c>
      <c r="K1231" t="s">
        <v>57</v>
      </c>
      <c r="M1231" s="11">
        <v>116.30000000000001</v>
      </c>
      <c r="N1231" s="11">
        <v>0.774358958419886</v>
      </c>
      <c r="P1231" s="11">
        <v>116.30000000000001</v>
      </c>
      <c r="Q1231" s="11">
        <v>0.774358958419886</v>
      </c>
      <c r="R1231" s="11">
        <f t="array" ref="R1231">INDEX(Reformat[Toddler PT],MATCH(1,(Reformat[Zone]=B1231)*(Reformat[Provider Type]=E1231)*(Reformat[Provider Rating]=I1231),0))</f>
        <v>26.35</v>
      </c>
      <c r="S1231" s="11">
        <f t="shared" si="19"/>
        <v>131.75</v>
      </c>
    </row>
    <row r="1232" spans="1:19" x14ac:dyDescent="0.25">
      <c r="A1232" t="s">
        <v>51</v>
      </c>
      <c r="B1232" t="s">
        <v>80</v>
      </c>
      <c r="D1232" t="s">
        <v>53</v>
      </c>
      <c r="E1232" t="s">
        <v>113</v>
      </c>
      <c r="F1232" t="s">
        <v>60</v>
      </c>
      <c r="G1232" t="s">
        <v>126</v>
      </c>
      <c r="H1232" t="s">
        <v>63</v>
      </c>
      <c r="I1232" t="s">
        <v>132</v>
      </c>
      <c r="J1232" t="s">
        <v>56</v>
      </c>
      <c r="K1232" t="s">
        <v>57</v>
      </c>
      <c r="M1232" s="11">
        <v>122.30000000000001</v>
      </c>
      <c r="N1232" s="11">
        <v>0.81430868972271753</v>
      </c>
      <c r="P1232" s="11">
        <v>122.30000000000001</v>
      </c>
      <c r="Q1232" s="11">
        <v>0.81430868972271753</v>
      </c>
      <c r="R1232" s="11">
        <f t="array" ref="R1232">INDEX(Reformat[Preschool FT],MATCH(1,(Reformat[Zone]=B1232)*(Reformat[Provider Type]=E1232)*(Reformat[Provider Rating]=I1232),0))</f>
        <v>26.78</v>
      </c>
      <c r="S1232" s="11">
        <f t="shared" si="19"/>
        <v>133.9</v>
      </c>
    </row>
    <row r="1233" spans="1:19" x14ac:dyDescent="0.25">
      <c r="A1233" t="s">
        <v>51</v>
      </c>
      <c r="B1233" t="s">
        <v>80</v>
      </c>
      <c r="D1233" t="s">
        <v>53</v>
      </c>
      <c r="E1233" t="s">
        <v>113</v>
      </c>
      <c r="F1233" t="s">
        <v>60</v>
      </c>
      <c r="G1233" t="s">
        <v>127</v>
      </c>
      <c r="H1233" t="s">
        <v>63</v>
      </c>
      <c r="I1233" t="s">
        <v>132</v>
      </c>
      <c r="J1233" t="s">
        <v>58</v>
      </c>
      <c r="K1233" t="s">
        <v>57</v>
      </c>
      <c r="M1233" s="11">
        <v>95.7</v>
      </c>
      <c r="N1233" s="11">
        <v>0.6371982142801641</v>
      </c>
      <c r="P1233" s="11">
        <v>95.7</v>
      </c>
      <c r="Q1233" s="11">
        <v>0.6371982142801641</v>
      </c>
      <c r="R1233" s="11">
        <f t="array" ref="R1233">INDEX(Reformat[Preschool PT],MATCH(1,(Reformat[Zone]=B1233)*(Reformat[Provider Type]=E1233)*(Reformat[Provider Rating]=I1233),0))</f>
        <v>21.42</v>
      </c>
      <c r="S1233" s="11">
        <f t="shared" si="19"/>
        <v>107.10000000000001</v>
      </c>
    </row>
    <row r="1234" spans="1:19" x14ac:dyDescent="0.25">
      <c r="A1234" t="s">
        <v>51</v>
      </c>
      <c r="B1234" t="s">
        <v>80</v>
      </c>
      <c r="D1234" t="s">
        <v>53</v>
      </c>
      <c r="E1234" t="s">
        <v>113</v>
      </c>
      <c r="F1234" t="s">
        <v>61</v>
      </c>
      <c r="G1234" t="s">
        <v>128</v>
      </c>
      <c r="H1234" t="s">
        <v>63</v>
      </c>
      <c r="I1234" t="s">
        <v>132</v>
      </c>
      <c r="J1234" t="s">
        <v>56</v>
      </c>
      <c r="K1234" t="s">
        <v>57</v>
      </c>
      <c r="M1234" s="11">
        <v>116.25</v>
      </c>
      <c r="N1234" s="11">
        <v>0.7740260439923623</v>
      </c>
      <c r="P1234" s="11">
        <v>116.25</v>
      </c>
      <c r="Q1234" s="11">
        <v>0.7740260439923623</v>
      </c>
      <c r="R1234" s="11">
        <f t="array" ref="R1234">INDEX(Reformat[School-age FT],MATCH(1,(Reformat[Zone]=B1234)*(Reformat[Provider Type]=E1234)*(Reformat[Provider Rating]=I1234),0))</f>
        <v>25.49</v>
      </c>
      <c r="S1234" s="11">
        <f t="shared" si="19"/>
        <v>127.44999999999999</v>
      </c>
    </row>
    <row r="1235" spans="1:19" x14ac:dyDescent="0.25">
      <c r="A1235" t="s">
        <v>51</v>
      </c>
      <c r="B1235" t="s">
        <v>80</v>
      </c>
      <c r="D1235" t="s">
        <v>53</v>
      </c>
      <c r="E1235" t="s">
        <v>113</v>
      </c>
      <c r="F1235" t="s">
        <v>61</v>
      </c>
      <c r="G1235" t="s">
        <v>129</v>
      </c>
      <c r="H1235" t="s">
        <v>63</v>
      </c>
      <c r="I1235" t="s">
        <v>132</v>
      </c>
      <c r="J1235" t="s">
        <v>58</v>
      </c>
      <c r="K1235" t="s">
        <v>57</v>
      </c>
      <c r="M1235" s="11">
        <v>88.100000000000009</v>
      </c>
      <c r="N1235" s="11">
        <v>0.58659522129657737</v>
      </c>
      <c r="P1235" s="11">
        <v>88.100000000000009</v>
      </c>
      <c r="Q1235" s="11">
        <v>0.58659522129657737</v>
      </c>
      <c r="R1235" s="11">
        <f t="array" ref="R1235">INDEX(Reformat[School-age PT],MATCH(1,(Reformat[Zone]=B1235)*(Reformat[Provider Type]=E1235)*(Reformat[Provider Rating]=I1235),0))</f>
        <v>19.93</v>
      </c>
      <c r="S1235" s="11">
        <f t="shared" si="19"/>
        <v>99.65</v>
      </c>
    </row>
    <row r="1236" spans="1:19" x14ac:dyDescent="0.25">
      <c r="A1236" t="s">
        <v>51</v>
      </c>
      <c r="B1236" t="s">
        <v>80</v>
      </c>
      <c r="D1236" t="s">
        <v>53</v>
      </c>
      <c r="E1236" t="s">
        <v>113</v>
      </c>
      <c r="F1236" t="s">
        <v>54</v>
      </c>
      <c r="G1236" t="s">
        <v>122</v>
      </c>
      <c r="H1236" t="s">
        <v>64</v>
      </c>
      <c r="I1236" t="s">
        <v>133</v>
      </c>
      <c r="J1236" t="s">
        <v>56</v>
      </c>
      <c r="K1236" t="s">
        <v>57</v>
      </c>
      <c r="M1236" s="11">
        <v>156.64999999999998</v>
      </c>
      <c r="N1236" s="11">
        <v>1.0430209014314282</v>
      </c>
      <c r="P1236" s="11">
        <v>156.64999999999998</v>
      </c>
      <c r="Q1236" s="11">
        <v>1.0430209014314282</v>
      </c>
      <c r="R1236" s="11">
        <f t="array" ref="R1236">INDEX(Reformat[Infant FT],MATCH(1,(Reformat[Zone]=B1236)*(Reformat[Provider Type]=E1236)*(Reformat[Provider Rating]=I1236),0))</f>
        <v>35</v>
      </c>
      <c r="S1236" s="11">
        <f t="shared" si="19"/>
        <v>175</v>
      </c>
    </row>
    <row r="1237" spans="1:19" x14ac:dyDescent="0.25">
      <c r="A1237" t="s">
        <v>51</v>
      </c>
      <c r="B1237" t="s">
        <v>80</v>
      </c>
      <c r="D1237" t="s">
        <v>53</v>
      </c>
      <c r="E1237" t="s">
        <v>113</v>
      </c>
      <c r="F1237" t="s">
        <v>54</v>
      </c>
      <c r="G1237" t="s">
        <v>123</v>
      </c>
      <c r="H1237" t="s">
        <v>64</v>
      </c>
      <c r="I1237" t="s">
        <v>133</v>
      </c>
      <c r="J1237" t="s">
        <v>58</v>
      </c>
      <c r="K1237" t="s">
        <v>57</v>
      </c>
      <c r="M1237" s="11">
        <v>139.80000000000001</v>
      </c>
      <c r="N1237" s="11">
        <v>0.93082873935597643</v>
      </c>
      <c r="P1237" s="11">
        <v>139.80000000000001</v>
      </c>
      <c r="Q1237" s="11">
        <v>0.93082873935597643</v>
      </c>
      <c r="R1237" s="11">
        <f t="array" ref="R1237">INDEX(Reformat[Infant PT],MATCH(1,(Reformat[Zone]=B1237)*(Reformat[Provider Type]=E1237)*(Reformat[Provider Rating]=I1237),0))</f>
        <v>32</v>
      </c>
      <c r="S1237" s="11">
        <f t="shared" si="19"/>
        <v>160</v>
      </c>
    </row>
    <row r="1238" spans="1:19" x14ac:dyDescent="0.25">
      <c r="A1238" t="s">
        <v>51</v>
      </c>
      <c r="B1238" t="s">
        <v>80</v>
      </c>
      <c r="D1238" t="s">
        <v>53</v>
      </c>
      <c r="E1238" t="s">
        <v>113</v>
      </c>
      <c r="F1238" t="s">
        <v>59</v>
      </c>
      <c r="G1238" t="s">
        <v>124</v>
      </c>
      <c r="H1238" t="s">
        <v>64</v>
      </c>
      <c r="I1238" t="s">
        <v>133</v>
      </c>
      <c r="J1238" t="s">
        <v>56</v>
      </c>
      <c r="K1238" t="s">
        <v>57</v>
      </c>
      <c r="M1238" s="11">
        <v>145.29999999999998</v>
      </c>
      <c r="N1238" s="11">
        <v>0.96744932638357184</v>
      </c>
      <c r="P1238" s="11">
        <v>145.29999999999998</v>
      </c>
      <c r="Q1238" s="11">
        <v>0.96744932638357184</v>
      </c>
      <c r="R1238" s="11">
        <f t="array" ref="R1238">INDEX(Reformat[Toddler FT],MATCH(1,(Reformat[Zone]=B1238)*(Reformat[Provider Type]=E1238)*(Reformat[Provider Rating]=I1238),0))</f>
        <v>31.8</v>
      </c>
      <c r="S1238" s="11">
        <f t="shared" si="19"/>
        <v>159</v>
      </c>
    </row>
    <row r="1239" spans="1:19" x14ac:dyDescent="0.25">
      <c r="A1239" t="s">
        <v>51</v>
      </c>
      <c r="B1239" t="s">
        <v>80</v>
      </c>
      <c r="D1239" t="s">
        <v>53</v>
      </c>
      <c r="E1239" t="s">
        <v>113</v>
      </c>
      <c r="F1239" t="s">
        <v>59</v>
      </c>
      <c r="G1239" t="s">
        <v>125</v>
      </c>
      <c r="H1239" t="s">
        <v>64</v>
      </c>
      <c r="I1239" t="s">
        <v>133</v>
      </c>
      <c r="J1239" t="s">
        <v>58</v>
      </c>
      <c r="K1239" t="s">
        <v>57</v>
      </c>
      <c r="M1239" s="11">
        <v>129.19999999999999</v>
      </c>
      <c r="N1239" s="11">
        <v>0.86025088072097378</v>
      </c>
      <c r="P1239" s="11">
        <v>129.19999999999999</v>
      </c>
      <c r="Q1239" s="11">
        <v>0.86025088072097378</v>
      </c>
      <c r="R1239" s="11">
        <f t="array" ref="R1239">INDEX(Reformat[Toddler PT],MATCH(1,(Reformat[Zone]=B1239)*(Reformat[Provider Type]=E1239)*(Reformat[Provider Rating]=I1239),0))</f>
        <v>28.8</v>
      </c>
      <c r="S1239" s="11">
        <f t="shared" si="19"/>
        <v>144</v>
      </c>
    </row>
    <row r="1240" spans="1:19" x14ac:dyDescent="0.25">
      <c r="A1240" t="s">
        <v>51</v>
      </c>
      <c r="B1240" t="s">
        <v>80</v>
      </c>
      <c r="D1240" t="s">
        <v>53</v>
      </c>
      <c r="E1240" t="s">
        <v>113</v>
      </c>
      <c r="F1240" t="s">
        <v>60</v>
      </c>
      <c r="G1240" t="s">
        <v>126</v>
      </c>
      <c r="H1240" t="s">
        <v>64</v>
      </c>
      <c r="I1240" t="s">
        <v>133</v>
      </c>
      <c r="J1240" t="s">
        <v>56</v>
      </c>
      <c r="K1240" t="s">
        <v>57</v>
      </c>
      <c r="M1240" s="11">
        <v>135.85000000000002</v>
      </c>
      <c r="N1240" s="11">
        <v>0.9045284995816123</v>
      </c>
      <c r="P1240" s="11">
        <v>135.85000000000002</v>
      </c>
      <c r="Q1240" s="11">
        <v>0.9045284995816123</v>
      </c>
      <c r="R1240" s="11">
        <f t="array" ref="R1240">INDEX(Reformat[Preschool FT],MATCH(1,(Reformat[Zone]=B1240)*(Reformat[Provider Type]=E1240)*(Reformat[Provider Rating]=I1240),0))</f>
        <v>29.06</v>
      </c>
      <c r="S1240" s="11">
        <f t="shared" si="19"/>
        <v>145.29999999999998</v>
      </c>
    </row>
    <row r="1241" spans="1:19" x14ac:dyDescent="0.25">
      <c r="A1241" t="s">
        <v>51</v>
      </c>
      <c r="B1241" t="s">
        <v>80</v>
      </c>
      <c r="D1241" t="s">
        <v>53</v>
      </c>
      <c r="E1241" t="s">
        <v>113</v>
      </c>
      <c r="F1241" t="s">
        <v>60</v>
      </c>
      <c r="G1241" t="s">
        <v>127</v>
      </c>
      <c r="H1241" t="s">
        <v>64</v>
      </c>
      <c r="I1241" t="s">
        <v>133</v>
      </c>
      <c r="J1241" t="s">
        <v>58</v>
      </c>
      <c r="K1241" t="s">
        <v>57</v>
      </c>
      <c r="M1241" s="11">
        <v>106.30000000000001</v>
      </c>
      <c r="N1241" s="11">
        <v>0.70777607291516664</v>
      </c>
      <c r="P1241" s="11">
        <v>106.30000000000001</v>
      </c>
      <c r="Q1241" s="11">
        <v>0.70777607291516664</v>
      </c>
      <c r="R1241" s="11">
        <f t="array" ref="R1241">INDEX(Reformat[Preschool PT],MATCH(1,(Reformat[Zone]=B1241)*(Reformat[Provider Type]=E1241)*(Reformat[Provider Rating]=I1241),0))</f>
        <v>23.6</v>
      </c>
      <c r="S1241" s="11">
        <f t="shared" si="19"/>
        <v>118</v>
      </c>
    </row>
    <row r="1242" spans="1:19" x14ac:dyDescent="0.25">
      <c r="A1242" t="s">
        <v>51</v>
      </c>
      <c r="B1242" t="s">
        <v>80</v>
      </c>
      <c r="D1242" t="s">
        <v>53</v>
      </c>
      <c r="E1242" t="s">
        <v>113</v>
      </c>
      <c r="F1242" t="s">
        <v>61</v>
      </c>
      <c r="G1242" t="s">
        <v>128</v>
      </c>
      <c r="H1242" t="s">
        <v>64</v>
      </c>
      <c r="I1242" t="s">
        <v>133</v>
      </c>
      <c r="J1242" t="s">
        <v>56</v>
      </c>
      <c r="K1242" t="s">
        <v>57</v>
      </c>
      <c r="M1242" s="11">
        <v>129.14999999999998</v>
      </c>
      <c r="N1242" s="11">
        <v>0.85991796629345008</v>
      </c>
      <c r="P1242" s="11">
        <v>129.14999999999998</v>
      </c>
      <c r="Q1242" s="11">
        <v>0.85991796629345008</v>
      </c>
      <c r="R1242" s="11">
        <f t="array" ref="R1242">INDEX(Reformat[School-age FT],MATCH(1,(Reformat[Zone]=B1242)*(Reformat[Provider Type]=E1242)*(Reformat[Provider Rating]=I1242),0))</f>
        <v>27.6</v>
      </c>
      <c r="S1242" s="11">
        <f t="shared" si="19"/>
        <v>138</v>
      </c>
    </row>
    <row r="1243" spans="1:19" x14ac:dyDescent="0.25">
      <c r="A1243" t="s">
        <v>51</v>
      </c>
      <c r="B1243" t="s">
        <v>80</v>
      </c>
      <c r="D1243" t="s">
        <v>53</v>
      </c>
      <c r="E1243" t="s">
        <v>113</v>
      </c>
      <c r="F1243" t="s">
        <v>61</v>
      </c>
      <c r="G1243" t="s">
        <v>129</v>
      </c>
      <c r="H1243" t="s">
        <v>64</v>
      </c>
      <c r="I1243" t="s">
        <v>133</v>
      </c>
      <c r="J1243" t="s">
        <v>58</v>
      </c>
      <c r="K1243" t="s">
        <v>57</v>
      </c>
      <c r="M1243" s="11">
        <v>97.85</v>
      </c>
      <c r="N1243" s="11">
        <v>0.65151353466367867</v>
      </c>
      <c r="P1243" s="11">
        <v>97.85</v>
      </c>
      <c r="Q1243" s="11">
        <v>0.65151353466367867</v>
      </c>
      <c r="R1243" s="11">
        <f t="array" ref="R1243">INDEX(Reformat[School-age PT],MATCH(1,(Reformat[Zone]=B1243)*(Reformat[Provider Type]=E1243)*(Reformat[Provider Rating]=I1243),0))</f>
        <v>22</v>
      </c>
      <c r="S1243" s="11">
        <f t="shared" si="19"/>
        <v>110</v>
      </c>
    </row>
    <row r="1244" spans="1:19" x14ac:dyDescent="0.25">
      <c r="A1244" t="s">
        <v>51</v>
      </c>
      <c r="B1244" t="s">
        <v>80</v>
      </c>
      <c r="D1244" t="s">
        <v>53</v>
      </c>
      <c r="E1244" t="s">
        <v>113</v>
      </c>
      <c r="F1244" t="s">
        <v>60</v>
      </c>
      <c r="G1244" t="s">
        <v>126</v>
      </c>
      <c r="H1244" t="s">
        <v>65</v>
      </c>
      <c r="I1244" t="s">
        <v>134</v>
      </c>
      <c r="J1244" t="s">
        <v>56</v>
      </c>
      <c r="K1244" t="s">
        <v>57</v>
      </c>
      <c r="M1244" s="11">
        <v>105.39999999999999</v>
      </c>
      <c r="N1244" s="11">
        <v>0.70178361321974181</v>
      </c>
      <c r="P1244" s="11">
        <v>105.39999999999999</v>
      </c>
      <c r="Q1244" s="11">
        <v>0.70178361321974181</v>
      </c>
      <c r="R1244" s="11">
        <f t="array" ref="R1244">INDEX(Reformat[Preschool FT],MATCH(1,(Reformat[Zone]=B1244)*(Reformat[Provider Type]=E1244)*(Reformat[Provider Rating]=I1244),0))</f>
        <v>26.25</v>
      </c>
      <c r="S1244" s="11">
        <f t="shared" si="19"/>
        <v>131.25</v>
      </c>
    </row>
    <row r="1245" spans="1:19" x14ac:dyDescent="0.25">
      <c r="A1245" t="s">
        <v>51</v>
      </c>
      <c r="B1245" t="s">
        <v>80</v>
      </c>
      <c r="D1245" t="s">
        <v>53</v>
      </c>
      <c r="E1245" t="s">
        <v>113</v>
      </c>
      <c r="F1245" t="s">
        <v>60</v>
      </c>
      <c r="G1245" t="s">
        <v>127</v>
      </c>
      <c r="H1245" t="s">
        <v>65</v>
      </c>
      <c r="I1245" t="s">
        <v>134</v>
      </c>
      <c r="J1245" t="s">
        <v>58</v>
      </c>
      <c r="K1245" t="s">
        <v>57</v>
      </c>
      <c r="M1245" s="11">
        <v>79</v>
      </c>
      <c r="N1245" s="11">
        <v>0.52600479548728274</v>
      </c>
      <c r="P1245" s="11">
        <v>79</v>
      </c>
      <c r="Q1245" s="11">
        <v>0.52600479548728274</v>
      </c>
      <c r="R1245" s="11">
        <f t="array" ref="R1245">INDEX(Reformat[Preschool PT],MATCH(1,(Reformat[Zone]=B1245)*(Reformat[Provider Type]=E1245)*(Reformat[Provider Rating]=I1245),0))</f>
        <v>21</v>
      </c>
      <c r="S1245" s="11">
        <f t="shared" si="19"/>
        <v>105</v>
      </c>
    </row>
    <row r="1246" spans="1:19" x14ac:dyDescent="0.25">
      <c r="A1246" t="s">
        <v>51</v>
      </c>
      <c r="B1246" t="s">
        <v>80</v>
      </c>
      <c r="D1246" t="s">
        <v>66</v>
      </c>
      <c r="E1246" t="s">
        <v>114</v>
      </c>
      <c r="F1246" t="s">
        <v>54</v>
      </c>
      <c r="G1246" t="s">
        <v>122</v>
      </c>
      <c r="H1246" t="s">
        <v>55</v>
      </c>
      <c r="I1246" t="s">
        <v>130</v>
      </c>
      <c r="J1246" t="s">
        <v>56</v>
      </c>
      <c r="K1246" t="s">
        <v>57</v>
      </c>
      <c r="M1246" s="11">
        <v>103.35000000000001</v>
      </c>
      <c r="N1246" s="11">
        <v>0.68813412169127441</v>
      </c>
      <c r="P1246" s="11">
        <v>103.35000000000001</v>
      </c>
      <c r="Q1246" s="11">
        <v>0.68813412169127441</v>
      </c>
      <c r="R1246" s="11">
        <f t="array" ref="R1246">INDEX(Reformat[Infant FT],MATCH(1,(Reformat[Zone]=B1246)*(Reformat[Provider Type]=E1246)*(Reformat[Provider Rating]=I1246),0))</f>
        <v>27</v>
      </c>
      <c r="S1246" s="11">
        <f t="shared" si="19"/>
        <v>135</v>
      </c>
    </row>
    <row r="1247" spans="1:19" x14ac:dyDescent="0.25">
      <c r="A1247" t="s">
        <v>51</v>
      </c>
      <c r="B1247" t="s">
        <v>80</v>
      </c>
      <c r="D1247" t="s">
        <v>66</v>
      </c>
      <c r="E1247" t="s">
        <v>114</v>
      </c>
      <c r="F1247" t="s">
        <v>54</v>
      </c>
      <c r="G1247" t="s">
        <v>123</v>
      </c>
      <c r="H1247" t="s">
        <v>55</v>
      </c>
      <c r="I1247" t="s">
        <v>130</v>
      </c>
      <c r="J1247" t="s">
        <v>58</v>
      </c>
      <c r="K1247" t="s">
        <v>57</v>
      </c>
      <c r="M1247" s="11">
        <v>92.25</v>
      </c>
      <c r="N1247" s="11">
        <v>0.61422711878103586</v>
      </c>
      <c r="P1247" s="11">
        <v>92.25</v>
      </c>
      <c r="Q1247" s="11">
        <v>0.61422711878103586</v>
      </c>
      <c r="R1247" s="11">
        <f t="array" ref="R1247">INDEX(Reformat[Infant PT],MATCH(1,(Reformat[Zone]=B1247)*(Reformat[Provider Type]=E1247)*(Reformat[Provider Rating]=I1247),0))</f>
        <v>24.6</v>
      </c>
      <c r="S1247" s="11">
        <f t="shared" si="19"/>
        <v>123</v>
      </c>
    </row>
    <row r="1248" spans="1:19" x14ac:dyDescent="0.25">
      <c r="A1248" t="s">
        <v>51</v>
      </c>
      <c r="B1248" t="s">
        <v>80</v>
      </c>
      <c r="D1248" t="s">
        <v>66</v>
      </c>
      <c r="E1248" t="s">
        <v>114</v>
      </c>
      <c r="F1248" t="s">
        <v>59</v>
      </c>
      <c r="G1248" t="s">
        <v>124</v>
      </c>
      <c r="H1248" t="s">
        <v>55</v>
      </c>
      <c r="I1248" t="s">
        <v>130</v>
      </c>
      <c r="J1248" t="s">
        <v>56</v>
      </c>
      <c r="K1248" t="s">
        <v>57</v>
      </c>
      <c r="M1248" s="11">
        <v>98.05</v>
      </c>
      <c r="N1248" s="11">
        <v>0.65284519237377303</v>
      </c>
      <c r="P1248" s="11">
        <v>98.05</v>
      </c>
      <c r="Q1248" s="11">
        <v>0.65284519237377303</v>
      </c>
      <c r="R1248" s="11">
        <f t="array" ref="R1248">INDEX(Reformat[Toddler FT],MATCH(1,(Reformat[Zone]=B1248)*(Reformat[Provider Type]=E1248)*(Reformat[Provider Rating]=I1248),0))</f>
        <v>25</v>
      </c>
      <c r="S1248" s="11">
        <f t="shared" si="19"/>
        <v>125</v>
      </c>
    </row>
    <row r="1249" spans="1:19" x14ac:dyDescent="0.25">
      <c r="A1249" t="s">
        <v>51</v>
      </c>
      <c r="B1249" t="s">
        <v>80</v>
      </c>
      <c r="D1249" t="s">
        <v>66</v>
      </c>
      <c r="E1249" t="s">
        <v>114</v>
      </c>
      <c r="F1249" t="s">
        <v>59</v>
      </c>
      <c r="G1249" t="s">
        <v>125</v>
      </c>
      <c r="H1249" t="s">
        <v>55</v>
      </c>
      <c r="I1249" t="s">
        <v>130</v>
      </c>
      <c r="J1249" t="s">
        <v>58</v>
      </c>
      <c r="K1249" t="s">
        <v>57</v>
      </c>
      <c r="M1249" s="11">
        <v>86.850000000000009</v>
      </c>
      <c r="N1249" s="11">
        <v>0.57827236060848752</v>
      </c>
      <c r="P1249" s="11">
        <v>86.850000000000009</v>
      </c>
      <c r="Q1249" s="11">
        <v>0.57827236060848752</v>
      </c>
      <c r="R1249" s="11">
        <f t="array" ref="R1249">INDEX(Reformat[Toddler PT],MATCH(1,(Reformat[Zone]=B1249)*(Reformat[Provider Type]=E1249)*(Reformat[Provider Rating]=I1249),0))</f>
        <v>22.6</v>
      </c>
      <c r="S1249" s="11">
        <f t="shared" si="19"/>
        <v>113</v>
      </c>
    </row>
    <row r="1250" spans="1:19" x14ac:dyDescent="0.25">
      <c r="A1250" t="s">
        <v>51</v>
      </c>
      <c r="B1250" t="s">
        <v>80</v>
      </c>
      <c r="D1250" t="s">
        <v>66</v>
      </c>
      <c r="E1250" t="s">
        <v>114</v>
      </c>
      <c r="F1250" t="s">
        <v>60</v>
      </c>
      <c r="G1250" t="s">
        <v>126</v>
      </c>
      <c r="H1250" t="s">
        <v>55</v>
      </c>
      <c r="I1250" t="s">
        <v>130</v>
      </c>
      <c r="J1250" t="s">
        <v>56</v>
      </c>
      <c r="K1250" t="s">
        <v>57</v>
      </c>
      <c r="M1250" s="11">
        <v>92.65</v>
      </c>
      <c r="N1250" s="11">
        <v>0.61689043420122469</v>
      </c>
      <c r="P1250" s="11">
        <v>92.65</v>
      </c>
      <c r="Q1250" s="11">
        <v>0.61689043420122469</v>
      </c>
      <c r="R1250" s="11">
        <f t="array" ref="R1250">INDEX(Reformat[Preschool FT],MATCH(1,(Reformat[Zone]=B1250)*(Reformat[Provider Type]=E1250)*(Reformat[Provider Rating]=I1250),0))</f>
        <v>23.4</v>
      </c>
      <c r="S1250" s="11">
        <f t="shared" si="19"/>
        <v>117</v>
      </c>
    </row>
    <row r="1251" spans="1:19" x14ac:dyDescent="0.25">
      <c r="A1251" t="s">
        <v>51</v>
      </c>
      <c r="B1251" t="s">
        <v>80</v>
      </c>
      <c r="D1251" t="s">
        <v>66</v>
      </c>
      <c r="E1251" t="s">
        <v>114</v>
      </c>
      <c r="F1251" t="s">
        <v>60</v>
      </c>
      <c r="G1251" t="s">
        <v>127</v>
      </c>
      <c r="H1251" t="s">
        <v>55</v>
      </c>
      <c r="I1251" t="s">
        <v>130</v>
      </c>
      <c r="J1251" t="s">
        <v>58</v>
      </c>
      <c r="K1251" t="s">
        <v>57</v>
      </c>
      <c r="M1251" s="11">
        <v>78.3</v>
      </c>
      <c r="N1251" s="11">
        <v>0.52134399350195237</v>
      </c>
      <c r="P1251" s="11">
        <v>78.3</v>
      </c>
      <c r="Q1251" s="11">
        <v>0.52134399350195237</v>
      </c>
      <c r="R1251" s="11">
        <f t="array" ref="R1251">INDEX(Reformat[Preschool PT],MATCH(1,(Reformat[Zone]=B1251)*(Reformat[Provider Type]=E1251)*(Reformat[Provider Rating]=I1251),0))</f>
        <v>19.8</v>
      </c>
      <c r="S1251" s="11">
        <f t="shared" si="19"/>
        <v>99</v>
      </c>
    </row>
    <row r="1252" spans="1:19" x14ac:dyDescent="0.25">
      <c r="A1252" t="s">
        <v>51</v>
      </c>
      <c r="B1252" t="s">
        <v>80</v>
      </c>
      <c r="D1252" t="s">
        <v>66</v>
      </c>
      <c r="E1252" t="s">
        <v>114</v>
      </c>
      <c r="F1252" t="s">
        <v>61</v>
      </c>
      <c r="G1252" t="s">
        <v>128</v>
      </c>
      <c r="H1252" t="s">
        <v>55</v>
      </c>
      <c r="I1252" t="s">
        <v>130</v>
      </c>
      <c r="J1252" t="s">
        <v>56</v>
      </c>
      <c r="K1252" t="s">
        <v>57</v>
      </c>
      <c r="M1252" s="11">
        <v>82.95</v>
      </c>
      <c r="N1252" s="11">
        <v>0.55230503526164687</v>
      </c>
      <c r="P1252" s="11">
        <v>82.95</v>
      </c>
      <c r="Q1252" s="11">
        <v>0.55230503526164687</v>
      </c>
      <c r="R1252" s="11">
        <f t="array" ref="R1252">INDEX(Reformat[School-age FT],MATCH(1,(Reformat[Zone]=B1252)*(Reformat[Provider Type]=E1252)*(Reformat[Provider Rating]=I1252),0))</f>
        <v>21.2</v>
      </c>
      <c r="S1252" s="11">
        <f t="shared" si="19"/>
        <v>106</v>
      </c>
    </row>
    <row r="1253" spans="1:19" x14ac:dyDescent="0.25">
      <c r="A1253" t="s">
        <v>51</v>
      </c>
      <c r="B1253" t="s">
        <v>80</v>
      </c>
      <c r="D1253" t="s">
        <v>66</v>
      </c>
      <c r="E1253" t="s">
        <v>114</v>
      </c>
      <c r="F1253" t="s">
        <v>61</v>
      </c>
      <c r="G1253" t="s">
        <v>129</v>
      </c>
      <c r="H1253" t="s">
        <v>55</v>
      </c>
      <c r="I1253" t="s">
        <v>130</v>
      </c>
      <c r="J1253" t="s">
        <v>58</v>
      </c>
      <c r="K1253" t="s">
        <v>57</v>
      </c>
      <c r="M1253" s="11">
        <v>68.75</v>
      </c>
      <c r="N1253" s="11">
        <v>0.45775733784494543</v>
      </c>
      <c r="P1253" s="11">
        <v>68.75</v>
      </c>
      <c r="Q1253" s="11">
        <v>0.45775733784494543</v>
      </c>
      <c r="R1253" s="11">
        <f t="array" ref="R1253">INDEX(Reformat[School-age PT],MATCH(1,(Reformat[Zone]=B1253)*(Reformat[Provider Type]=E1253)*(Reformat[Provider Rating]=I1253),0))</f>
        <v>18.600000000000001</v>
      </c>
      <c r="S1253" s="11">
        <f t="shared" si="19"/>
        <v>93</v>
      </c>
    </row>
    <row r="1254" spans="1:19" x14ac:dyDescent="0.25">
      <c r="A1254" t="s">
        <v>51</v>
      </c>
      <c r="B1254" t="s">
        <v>80</v>
      </c>
      <c r="D1254" t="s">
        <v>66</v>
      </c>
      <c r="E1254" t="s">
        <v>114</v>
      </c>
      <c r="F1254" t="s">
        <v>54</v>
      </c>
      <c r="G1254" t="s">
        <v>122</v>
      </c>
      <c r="H1254" t="s">
        <v>62</v>
      </c>
      <c r="I1254" t="s">
        <v>131</v>
      </c>
      <c r="J1254" t="s">
        <v>56</v>
      </c>
      <c r="K1254" t="s">
        <v>57</v>
      </c>
      <c r="M1254" s="11">
        <v>112.89999999999999</v>
      </c>
      <c r="N1254" s="11">
        <v>0.75172077734828124</v>
      </c>
      <c r="P1254" s="11">
        <v>112.89999999999999</v>
      </c>
      <c r="Q1254" s="11">
        <v>0.75172077734828124</v>
      </c>
      <c r="R1254" s="11">
        <f t="array" ref="R1254">INDEX(Reformat[Infant FT],MATCH(1,(Reformat[Zone]=B1254)*(Reformat[Provider Type]=E1254)*(Reformat[Provider Rating]=I1254),0))</f>
        <v>28.35</v>
      </c>
      <c r="S1254" s="11">
        <f t="shared" si="19"/>
        <v>141.75</v>
      </c>
    </row>
    <row r="1255" spans="1:19" x14ac:dyDescent="0.25">
      <c r="A1255" t="s">
        <v>51</v>
      </c>
      <c r="B1255" t="s">
        <v>80</v>
      </c>
      <c r="D1255" t="s">
        <v>66</v>
      </c>
      <c r="E1255" t="s">
        <v>114</v>
      </c>
      <c r="F1255" t="s">
        <v>54</v>
      </c>
      <c r="G1255" t="s">
        <v>123</v>
      </c>
      <c r="H1255" t="s">
        <v>62</v>
      </c>
      <c r="I1255" t="s">
        <v>131</v>
      </c>
      <c r="J1255" t="s">
        <v>58</v>
      </c>
      <c r="K1255" t="s">
        <v>57</v>
      </c>
      <c r="M1255" s="11">
        <v>102.4</v>
      </c>
      <c r="N1255" s="11">
        <v>0.6818087475683261</v>
      </c>
      <c r="P1255" s="11">
        <v>102.4</v>
      </c>
      <c r="Q1255" s="11">
        <v>0.6818087475683261</v>
      </c>
      <c r="R1255" s="11">
        <f t="array" ref="R1255">INDEX(Reformat[Infant PT],MATCH(1,(Reformat[Zone]=B1255)*(Reformat[Provider Type]=E1255)*(Reformat[Provider Rating]=I1255),0))</f>
        <v>25.83</v>
      </c>
      <c r="S1255" s="11">
        <f t="shared" si="19"/>
        <v>129.14999999999998</v>
      </c>
    </row>
    <row r="1256" spans="1:19" x14ac:dyDescent="0.25">
      <c r="A1256" t="s">
        <v>51</v>
      </c>
      <c r="B1256" t="s">
        <v>80</v>
      </c>
      <c r="D1256" t="s">
        <v>66</v>
      </c>
      <c r="E1256" t="s">
        <v>114</v>
      </c>
      <c r="F1256" t="s">
        <v>59</v>
      </c>
      <c r="G1256" t="s">
        <v>124</v>
      </c>
      <c r="H1256" t="s">
        <v>62</v>
      </c>
      <c r="I1256" t="s">
        <v>131</v>
      </c>
      <c r="J1256" t="s">
        <v>56</v>
      </c>
      <c r="K1256" t="s">
        <v>57</v>
      </c>
      <c r="M1256" s="11">
        <v>107.89999999999999</v>
      </c>
      <c r="N1256" s="11">
        <v>0.71842933459592162</v>
      </c>
      <c r="P1256" s="11">
        <v>107.89999999999999</v>
      </c>
      <c r="Q1256" s="11">
        <v>0.71842933459592162</v>
      </c>
      <c r="R1256" s="11">
        <f t="array" ref="R1256">INDEX(Reformat[Toddler FT],MATCH(1,(Reformat[Zone]=B1256)*(Reformat[Provider Type]=E1256)*(Reformat[Provider Rating]=I1256),0))</f>
        <v>26.25</v>
      </c>
      <c r="S1256" s="11">
        <f t="shared" si="19"/>
        <v>131.25</v>
      </c>
    </row>
    <row r="1257" spans="1:19" x14ac:dyDescent="0.25">
      <c r="A1257" t="s">
        <v>51</v>
      </c>
      <c r="B1257" t="s">
        <v>80</v>
      </c>
      <c r="D1257" t="s">
        <v>66</v>
      </c>
      <c r="E1257" t="s">
        <v>114</v>
      </c>
      <c r="F1257" t="s">
        <v>59</v>
      </c>
      <c r="G1257" t="s">
        <v>125</v>
      </c>
      <c r="H1257" t="s">
        <v>62</v>
      </c>
      <c r="I1257" t="s">
        <v>131</v>
      </c>
      <c r="J1257" t="s">
        <v>58</v>
      </c>
      <c r="K1257" t="s">
        <v>57</v>
      </c>
      <c r="M1257" s="11">
        <v>97.25</v>
      </c>
      <c r="N1257" s="11">
        <v>0.6475185615333956</v>
      </c>
      <c r="P1257" s="11">
        <v>97.25</v>
      </c>
      <c r="Q1257" s="11">
        <v>0.6475185615333956</v>
      </c>
      <c r="R1257" s="11">
        <f t="array" ref="R1257">INDEX(Reformat[Toddler PT],MATCH(1,(Reformat[Zone]=B1257)*(Reformat[Provider Type]=E1257)*(Reformat[Provider Rating]=I1257),0))</f>
        <v>23.73</v>
      </c>
      <c r="S1257" s="11">
        <f t="shared" si="19"/>
        <v>118.65</v>
      </c>
    </row>
    <row r="1258" spans="1:19" x14ac:dyDescent="0.25">
      <c r="A1258" t="s">
        <v>51</v>
      </c>
      <c r="B1258" t="s">
        <v>80</v>
      </c>
      <c r="D1258" t="s">
        <v>66</v>
      </c>
      <c r="E1258" t="s">
        <v>114</v>
      </c>
      <c r="F1258" t="s">
        <v>60</v>
      </c>
      <c r="G1258" t="s">
        <v>126</v>
      </c>
      <c r="H1258" t="s">
        <v>62</v>
      </c>
      <c r="I1258" t="s">
        <v>131</v>
      </c>
      <c r="J1258" t="s">
        <v>56</v>
      </c>
      <c r="K1258" t="s">
        <v>57</v>
      </c>
      <c r="M1258" s="11">
        <v>102.75</v>
      </c>
      <c r="N1258" s="11">
        <v>0.68413914856099123</v>
      </c>
      <c r="P1258" s="11">
        <v>102.75</v>
      </c>
      <c r="Q1258" s="11">
        <v>0.68413914856099123</v>
      </c>
      <c r="R1258" s="11">
        <f t="array" ref="R1258">INDEX(Reformat[Preschool FT],MATCH(1,(Reformat[Zone]=B1258)*(Reformat[Provider Type]=E1258)*(Reformat[Provider Rating]=I1258),0))</f>
        <v>24.57</v>
      </c>
      <c r="S1258" s="11">
        <f t="shared" si="19"/>
        <v>122.85</v>
      </c>
    </row>
    <row r="1259" spans="1:19" x14ac:dyDescent="0.25">
      <c r="A1259" t="s">
        <v>51</v>
      </c>
      <c r="B1259" t="s">
        <v>80</v>
      </c>
      <c r="D1259" t="s">
        <v>66</v>
      </c>
      <c r="E1259" t="s">
        <v>114</v>
      </c>
      <c r="F1259" t="s">
        <v>60</v>
      </c>
      <c r="G1259" t="s">
        <v>127</v>
      </c>
      <c r="H1259" t="s">
        <v>62</v>
      </c>
      <c r="I1259" t="s">
        <v>131</v>
      </c>
      <c r="J1259" t="s">
        <v>58</v>
      </c>
      <c r="K1259" t="s">
        <v>57</v>
      </c>
      <c r="M1259" s="11">
        <v>88.2</v>
      </c>
      <c r="N1259" s="11">
        <v>0.58726105015162455</v>
      </c>
      <c r="P1259" s="11">
        <v>88.2</v>
      </c>
      <c r="Q1259" s="11">
        <v>0.58726105015162455</v>
      </c>
      <c r="R1259" s="11">
        <f t="array" ref="R1259">INDEX(Reformat[Preschool PT],MATCH(1,(Reformat[Zone]=B1259)*(Reformat[Provider Type]=E1259)*(Reformat[Provider Rating]=I1259),0))</f>
        <v>20.79</v>
      </c>
      <c r="S1259" s="11">
        <f t="shared" si="19"/>
        <v>103.94999999999999</v>
      </c>
    </row>
    <row r="1260" spans="1:19" x14ac:dyDescent="0.25">
      <c r="A1260" t="s">
        <v>51</v>
      </c>
      <c r="B1260" t="s">
        <v>80</v>
      </c>
      <c r="D1260" t="s">
        <v>66</v>
      </c>
      <c r="E1260" t="s">
        <v>114</v>
      </c>
      <c r="F1260" t="s">
        <v>61</v>
      </c>
      <c r="G1260" t="s">
        <v>128</v>
      </c>
      <c r="H1260" t="s">
        <v>62</v>
      </c>
      <c r="I1260" t="s">
        <v>131</v>
      </c>
      <c r="J1260" t="s">
        <v>56</v>
      </c>
      <c r="K1260" t="s">
        <v>57</v>
      </c>
      <c r="M1260" s="11">
        <v>93.550000000000011</v>
      </c>
      <c r="N1260" s="11">
        <v>0.62288289389664953</v>
      </c>
      <c r="P1260" s="11">
        <v>93.550000000000011</v>
      </c>
      <c r="Q1260" s="11">
        <v>0.62288289389664953</v>
      </c>
      <c r="R1260" s="11">
        <f t="array" ref="R1260">INDEX(Reformat[School-age FT],MATCH(1,(Reformat[Zone]=B1260)*(Reformat[Provider Type]=E1260)*(Reformat[Provider Rating]=I1260),0))</f>
        <v>22.26</v>
      </c>
      <c r="S1260" s="11">
        <f t="shared" si="19"/>
        <v>111.30000000000001</v>
      </c>
    </row>
    <row r="1261" spans="1:19" x14ac:dyDescent="0.25">
      <c r="A1261" t="s">
        <v>51</v>
      </c>
      <c r="B1261" t="s">
        <v>80</v>
      </c>
      <c r="D1261" t="s">
        <v>66</v>
      </c>
      <c r="E1261" t="s">
        <v>114</v>
      </c>
      <c r="F1261" t="s">
        <v>61</v>
      </c>
      <c r="G1261" t="s">
        <v>129</v>
      </c>
      <c r="H1261" t="s">
        <v>62</v>
      </c>
      <c r="I1261" t="s">
        <v>131</v>
      </c>
      <c r="J1261" t="s">
        <v>58</v>
      </c>
      <c r="K1261" t="s">
        <v>57</v>
      </c>
      <c r="M1261" s="11">
        <v>79.900000000000006</v>
      </c>
      <c r="N1261" s="11">
        <v>0.53199725518270757</v>
      </c>
      <c r="P1261" s="11">
        <v>79.900000000000006</v>
      </c>
      <c r="Q1261" s="11">
        <v>0.53199725518270757</v>
      </c>
      <c r="R1261" s="11">
        <f t="array" ref="R1261">INDEX(Reformat[School-age PT],MATCH(1,(Reformat[Zone]=B1261)*(Reformat[Provider Type]=E1261)*(Reformat[Provider Rating]=I1261),0))</f>
        <v>19.53</v>
      </c>
      <c r="S1261" s="11">
        <f t="shared" si="19"/>
        <v>97.65</v>
      </c>
    </row>
    <row r="1262" spans="1:19" x14ac:dyDescent="0.25">
      <c r="A1262" t="s">
        <v>51</v>
      </c>
      <c r="B1262" t="s">
        <v>80</v>
      </c>
      <c r="D1262" t="s">
        <v>66</v>
      </c>
      <c r="E1262" t="s">
        <v>114</v>
      </c>
      <c r="F1262" t="s">
        <v>54</v>
      </c>
      <c r="G1262" t="s">
        <v>122</v>
      </c>
      <c r="H1262" t="s">
        <v>63</v>
      </c>
      <c r="I1262" t="s">
        <v>132</v>
      </c>
      <c r="J1262" t="s">
        <v>56</v>
      </c>
      <c r="K1262" t="s">
        <v>57</v>
      </c>
      <c r="M1262" s="11">
        <v>125.45</v>
      </c>
      <c r="N1262" s="11">
        <v>0.83528229865670411</v>
      </c>
      <c r="P1262" s="11">
        <v>125.45</v>
      </c>
      <c r="Q1262" s="11">
        <v>0.83528229865670411</v>
      </c>
      <c r="R1262" s="11">
        <f t="array" ref="R1262">INDEX(Reformat[Infant FT],MATCH(1,(Reformat[Zone]=B1262)*(Reformat[Provider Type]=E1262)*(Reformat[Provider Rating]=I1262),0))</f>
        <v>28.92</v>
      </c>
      <c r="S1262" s="11">
        <f t="shared" si="19"/>
        <v>144.60000000000002</v>
      </c>
    </row>
    <row r="1263" spans="1:19" x14ac:dyDescent="0.25">
      <c r="A1263" t="s">
        <v>51</v>
      </c>
      <c r="B1263" t="s">
        <v>80</v>
      </c>
      <c r="D1263" t="s">
        <v>66</v>
      </c>
      <c r="E1263" t="s">
        <v>114</v>
      </c>
      <c r="F1263" t="s">
        <v>54</v>
      </c>
      <c r="G1263" t="s">
        <v>123</v>
      </c>
      <c r="H1263" t="s">
        <v>63</v>
      </c>
      <c r="I1263" t="s">
        <v>132</v>
      </c>
      <c r="J1263" t="s">
        <v>58</v>
      </c>
      <c r="K1263" t="s">
        <v>57</v>
      </c>
      <c r="M1263" s="11">
        <v>113.80000000000001</v>
      </c>
      <c r="N1263" s="11">
        <v>0.75771323704370608</v>
      </c>
      <c r="P1263" s="11">
        <v>113.80000000000001</v>
      </c>
      <c r="Q1263" s="11">
        <v>0.75771323704370608</v>
      </c>
      <c r="R1263" s="11">
        <f t="array" ref="R1263">INDEX(Reformat[Infant PT],MATCH(1,(Reformat[Zone]=B1263)*(Reformat[Provider Type]=E1263)*(Reformat[Provider Rating]=I1263),0))</f>
        <v>26.35</v>
      </c>
      <c r="S1263" s="11">
        <f t="shared" si="19"/>
        <v>131.75</v>
      </c>
    </row>
    <row r="1264" spans="1:19" x14ac:dyDescent="0.25">
      <c r="A1264" t="s">
        <v>51</v>
      </c>
      <c r="B1264" t="s">
        <v>80</v>
      </c>
      <c r="D1264" t="s">
        <v>66</v>
      </c>
      <c r="E1264" t="s">
        <v>114</v>
      </c>
      <c r="F1264" t="s">
        <v>59</v>
      </c>
      <c r="G1264" t="s">
        <v>124</v>
      </c>
      <c r="H1264" t="s">
        <v>63</v>
      </c>
      <c r="I1264" t="s">
        <v>132</v>
      </c>
      <c r="J1264" t="s">
        <v>56</v>
      </c>
      <c r="K1264" t="s">
        <v>57</v>
      </c>
      <c r="M1264" s="11">
        <v>119.9</v>
      </c>
      <c r="N1264" s="11">
        <v>0.79832879720158489</v>
      </c>
      <c r="P1264" s="11">
        <v>119.9</v>
      </c>
      <c r="Q1264" s="11">
        <v>0.79832879720158489</v>
      </c>
      <c r="R1264" s="11">
        <f t="array" ref="R1264">INDEX(Reformat[Toddler FT],MATCH(1,(Reformat[Zone]=B1264)*(Reformat[Provider Type]=E1264)*(Reformat[Provider Rating]=I1264),0))</f>
        <v>26.78</v>
      </c>
      <c r="S1264" s="11">
        <f t="shared" si="19"/>
        <v>133.9</v>
      </c>
    </row>
    <row r="1265" spans="1:19" x14ac:dyDescent="0.25">
      <c r="A1265" t="s">
        <v>51</v>
      </c>
      <c r="B1265" t="s">
        <v>80</v>
      </c>
      <c r="D1265" t="s">
        <v>66</v>
      </c>
      <c r="E1265" t="s">
        <v>114</v>
      </c>
      <c r="F1265" t="s">
        <v>59</v>
      </c>
      <c r="G1265" t="s">
        <v>125</v>
      </c>
      <c r="H1265" t="s">
        <v>63</v>
      </c>
      <c r="I1265" t="s">
        <v>132</v>
      </c>
      <c r="J1265" t="s">
        <v>58</v>
      </c>
      <c r="K1265" t="s">
        <v>57</v>
      </c>
      <c r="M1265" s="11">
        <v>108.05</v>
      </c>
      <c r="N1265" s="11">
        <v>0.71942807787849239</v>
      </c>
      <c r="P1265" s="11">
        <v>108.05</v>
      </c>
      <c r="Q1265" s="11">
        <v>0.71942807787849239</v>
      </c>
      <c r="R1265" s="11">
        <f t="array" ref="R1265">INDEX(Reformat[Toddler PT],MATCH(1,(Reformat[Zone]=B1265)*(Reformat[Provider Type]=E1265)*(Reformat[Provider Rating]=I1265),0))</f>
        <v>24.21</v>
      </c>
      <c r="S1265" s="11">
        <f t="shared" si="19"/>
        <v>121.05000000000001</v>
      </c>
    </row>
    <row r="1266" spans="1:19" x14ac:dyDescent="0.25">
      <c r="A1266" t="s">
        <v>51</v>
      </c>
      <c r="B1266" t="s">
        <v>80</v>
      </c>
      <c r="D1266" t="s">
        <v>66</v>
      </c>
      <c r="E1266" t="s">
        <v>114</v>
      </c>
      <c r="F1266" t="s">
        <v>60</v>
      </c>
      <c r="G1266" t="s">
        <v>126</v>
      </c>
      <c r="H1266" t="s">
        <v>63</v>
      </c>
      <c r="I1266" t="s">
        <v>132</v>
      </c>
      <c r="J1266" t="s">
        <v>56</v>
      </c>
      <c r="K1266" t="s">
        <v>57</v>
      </c>
      <c r="M1266" s="11">
        <v>114.2</v>
      </c>
      <c r="N1266" s="11">
        <v>0.76037655246389479</v>
      </c>
      <c r="P1266" s="11">
        <v>114.2</v>
      </c>
      <c r="Q1266" s="11">
        <v>0.76037655246389479</v>
      </c>
      <c r="R1266" s="11">
        <f t="array" ref="R1266">INDEX(Reformat[Preschool FT],MATCH(1,(Reformat[Zone]=B1266)*(Reformat[Provider Type]=E1266)*(Reformat[Provider Rating]=I1266),0))</f>
        <v>25.07</v>
      </c>
      <c r="S1266" s="11">
        <f t="shared" si="19"/>
        <v>125.35</v>
      </c>
    </row>
    <row r="1267" spans="1:19" x14ac:dyDescent="0.25">
      <c r="A1267" t="s">
        <v>51</v>
      </c>
      <c r="B1267" t="s">
        <v>80</v>
      </c>
      <c r="D1267" t="s">
        <v>66</v>
      </c>
      <c r="E1267" t="s">
        <v>114</v>
      </c>
      <c r="F1267" t="s">
        <v>60</v>
      </c>
      <c r="G1267" t="s">
        <v>127</v>
      </c>
      <c r="H1267" t="s">
        <v>63</v>
      </c>
      <c r="I1267" t="s">
        <v>132</v>
      </c>
      <c r="J1267" t="s">
        <v>58</v>
      </c>
      <c r="K1267" t="s">
        <v>57</v>
      </c>
      <c r="M1267" s="11">
        <v>98</v>
      </c>
      <c r="N1267" s="11">
        <v>0.65251227794624955</v>
      </c>
      <c r="P1267" s="11">
        <v>98</v>
      </c>
      <c r="Q1267" s="11">
        <v>0.65251227794624955</v>
      </c>
      <c r="R1267" s="11">
        <f t="array" ref="R1267">INDEX(Reformat[Preschool PT],MATCH(1,(Reformat[Zone]=B1267)*(Reformat[Provider Type]=E1267)*(Reformat[Provider Rating]=I1267),0))</f>
        <v>21.21</v>
      </c>
      <c r="S1267" s="11">
        <f t="shared" si="19"/>
        <v>106.05000000000001</v>
      </c>
    </row>
    <row r="1268" spans="1:19" x14ac:dyDescent="0.25">
      <c r="A1268" t="s">
        <v>51</v>
      </c>
      <c r="B1268" t="s">
        <v>80</v>
      </c>
      <c r="D1268" t="s">
        <v>66</v>
      </c>
      <c r="E1268" t="s">
        <v>114</v>
      </c>
      <c r="F1268" t="s">
        <v>61</v>
      </c>
      <c r="G1268" t="s">
        <v>128</v>
      </c>
      <c r="H1268" t="s">
        <v>63</v>
      </c>
      <c r="I1268" t="s">
        <v>132</v>
      </c>
      <c r="J1268" t="s">
        <v>56</v>
      </c>
      <c r="K1268" t="s">
        <v>57</v>
      </c>
      <c r="M1268" s="11">
        <v>103.94999999999999</v>
      </c>
      <c r="N1268" s="11">
        <v>0.69212909482155749</v>
      </c>
      <c r="P1268" s="11">
        <v>103.94999999999999</v>
      </c>
      <c r="Q1268" s="11">
        <v>0.69212909482155749</v>
      </c>
      <c r="R1268" s="11">
        <f t="array" ref="R1268">INDEX(Reformat[School-age FT],MATCH(1,(Reformat[Zone]=B1268)*(Reformat[Provider Type]=E1268)*(Reformat[Provider Rating]=I1268),0))</f>
        <v>22.71</v>
      </c>
      <c r="S1268" s="11">
        <f t="shared" si="19"/>
        <v>113.55000000000001</v>
      </c>
    </row>
    <row r="1269" spans="1:19" x14ac:dyDescent="0.25">
      <c r="A1269" t="s">
        <v>51</v>
      </c>
      <c r="B1269" t="s">
        <v>80</v>
      </c>
      <c r="D1269" t="s">
        <v>66</v>
      </c>
      <c r="E1269" t="s">
        <v>114</v>
      </c>
      <c r="F1269" t="s">
        <v>61</v>
      </c>
      <c r="G1269" t="s">
        <v>129</v>
      </c>
      <c r="H1269" t="s">
        <v>63</v>
      </c>
      <c r="I1269" t="s">
        <v>132</v>
      </c>
      <c r="J1269" t="s">
        <v>58</v>
      </c>
      <c r="K1269" t="s">
        <v>57</v>
      </c>
      <c r="M1269" s="11">
        <v>88.75</v>
      </c>
      <c r="N1269" s="11">
        <v>0.59092310885438415</v>
      </c>
      <c r="P1269" s="11">
        <v>88.75</v>
      </c>
      <c r="Q1269" s="11">
        <v>0.59092310885438415</v>
      </c>
      <c r="R1269" s="11">
        <f t="array" ref="R1269">INDEX(Reformat[School-age PT],MATCH(1,(Reformat[Zone]=B1269)*(Reformat[Provider Type]=E1269)*(Reformat[Provider Rating]=I1269),0))</f>
        <v>19.93</v>
      </c>
      <c r="S1269" s="11">
        <f t="shared" si="19"/>
        <v>99.65</v>
      </c>
    </row>
    <row r="1270" spans="1:19" x14ac:dyDescent="0.25">
      <c r="A1270" t="s">
        <v>51</v>
      </c>
      <c r="B1270" t="s">
        <v>80</v>
      </c>
      <c r="D1270" t="s">
        <v>66</v>
      </c>
      <c r="E1270" t="s">
        <v>114</v>
      </c>
      <c r="F1270" t="s">
        <v>54</v>
      </c>
      <c r="G1270" t="s">
        <v>122</v>
      </c>
      <c r="H1270" t="s">
        <v>64</v>
      </c>
      <c r="I1270" t="s">
        <v>133</v>
      </c>
      <c r="J1270" t="s">
        <v>56</v>
      </c>
      <c r="K1270" t="s">
        <v>57</v>
      </c>
      <c r="M1270" s="11">
        <v>139.35</v>
      </c>
      <c r="N1270" s="11">
        <v>0.9278325095082639</v>
      </c>
      <c r="P1270" s="11">
        <v>139.35</v>
      </c>
      <c r="Q1270" s="11">
        <v>0.9278325095082639</v>
      </c>
      <c r="R1270" s="11">
        <f t="array" ref="R1270">INDEX(Reformat[Infant FT],MATCH(1,(Reformat[Zone]=B1270)*(Reformat[Provider Type]=E1270)*(Reformat[Provider Rating]=I1270),0))</f>
        <v>31.8</v>
      </c>
      <c r="S1270" s="11">
        <f t="shared" si="19"/>
        <v>159</v>
      </c>
    </row>
    <row r="1271" spans="1:19" x14ac:dyDescent="0.25">
      <c r="A1271" t="s">
        <v>51</v>
      </c>
      <c r="B1271" t="s">
        <v>80</v>
      </c>
      <c r="D1271" t="s">
        <v>66</v>
      </c>
      <c r="E1271" t="s">
        <v>114</v>
      </c>
      <c r="F1271" t="s">
        <v>54</v>
      </c>
      <c r="G1271" t="s">
        <v>123</v>
      </c>
      <c r="H1271" t="s">
        <v>64</v>
      </c>
      <c r="I1271" t="s">
        <v>133</v>
      </c>
      <c r="J1271" t="s">
        <v>58</v>
      </c>
      <c r="K1271" t="s">
        <v>57</v>
      </c>
      <c r="M1271" s="11">
        <v>126.4</v>
      </c>
      <c r="N1271" s="11">
        <v>0.84160767277965243</v>
      </c>
      <c r="P1271" s="11">
        <v>126.4</v>
      </c>
      <c r="Q1271" s="11">
        <v>0.84160767277965243</v>
      </c>
      <c r="R1271" s="11">
        <f t="array" ref="R1271">INDEX(Reformat[Infant PT],MATCH(1,(Reformat[Zone]=B1271)*(Reformat[Provider Type]=E1271)*(Reformat[Provider Rating]=I1271),0))</f>
        <v>29.2</v>
      </c>
      <c r="S1271" s="11">
        <f t="shared" si="19"/>
        <v>146</v>
      </c>
    </row>
    <row r="1272" spans="1:19" x14ac:dyDescent="0.25">
      <c r="A1272" t="s">
        <v>51</v>
      </c>
      <c r="B1272" t="s">
        <v>80</v>
      </c>
      <c r="D1272" t="s">
        <v>66</v>
      </c>
      <c r="E1272" t="s">
        <v>114</v>
      </c>
      <c r="F1272" t="s">
        <v>59</v>
      </c>
      <c r="G1272" t="s">
        <v>124</v>
      </c>
      <c r="H1272" t="s">
        <v>64</v>
      </c>
      <c r="I1272" t="s">
        <v>133</v>
      </c>
      <c r="J1272" t="s">
        <v>56</v>
      </c>
      <c r="K1272" t="s">
        <v>57</v>
      </c>
      <c r="M1272" s="11">
        <v>133.19999999999999</v>
      </c>
      <c r="N1272" s="11">
        <v>0.8868840349228615</v>
      </c>
      <c r="P1272" s="11">
        <v>133.19999999999999</v>
      </c>
      <c r="Q1272" s="11">
        <v>0.8868840349228615</v>
      </c>
      <c r="R1272" s="11">
        <f t="array" ref="R1272">INDEX(Reformat[Toddler FT],MATCH(1,(Reformat[Zone]=B1272)*(Reformat[Provider Type]=E1272)*(Reformat[Provider Rating]=I1272),0))</f>
        <v>29.2</v>
      </c>
      <c r="S1272" s="11">
        <f t="shared" si="19"/>
        <v>146</v>
      </c>
    </row>
    <row r="1273" spans="1:19" x14ac:dyDescent="0.25">
      <c r="A1273" t="s">
        <v>51</v>
      </c>
      <c r="B1273" t="s">
        <v>80</v>
      </c>
      <c r="D1273" t="s">
        <v>66</v>
      </c>
      <c r="E1273" t="s">
        <v>114</v>
      </c>
      <c r="F1273" t="s">
        <v>59</v>
      </c>
      <c r="G1273" t="s">
        <v>125</v>
      </c>
      <c r="H1273" t="s">
        <v>64</v>
      </c>
      <c r="I1273" t="s">
        <v>133</v>
      </c>
      <c r="J1273" t="s">
        <v>58</v>
      </c>
      <c r="K1273" t="s">
        <v>57</v>
      </c>
      <c r="M1273" s="11">
        <v>120.05000000000001</v>
      </c>
      <c r="N1273" s="11">
        <v>0.79932754048415566</v>
      </c>
      <c r="P1273" s="11">
        <v>120.05000000000001</v>
      </c>
      <c r="Q1273" s="11">
        <v>0.79932754048415566</v>
      </c>
      <c r="R1273" s="11">
        <f t="array" ref="R1273">INDEX(Reformat[Toddler PT],MATCH(1,(Reformat[Zone]=B1273)*(Reformat[Provider Type]=E1273)*(Reformat[Provider Rating]=I1273),0))</f>
        <v>26.6</v>
      </c>
      <c r="S1273" s="11">
        <f t="shared" si="19"/>
        <v>133</v>
      </c>
    </row>
    <row r="1274" spans="1:19" x14ac:dyDescent="0.25">
      <c r="A1274" t="s">
        <v>51</v>
      </c>
      <c r="B1274" t="s">
        <v>80</v>
      </c>
      <c r="D1274" t="s">
        <v>66</v>
      </c>
      <c r="E1274" t="s">
        <v>114</v>
      </c>
      <c r="F1274" t="s">
        <v>60</v>
      </c>
      <c r="G1274" t="s">
        <v>126</v>
      </c>
      <c r="H1274" t="s">
        <v>64</v>
      </c>
      <c r="I1274" t="s">
        <v>133</v>
      </c>
      <c r="J1274" t="s">
        <v>56</v>
      </c>
      <c r="K1274" t="s">
        <v>57</v>
      </c>
      <c r="M1274" s="11">
        <v>126.85000000000001</v>
      </c>
      <c r="N1274" s="11">
        <v>0.84460390262736484</v>
      </c>
      <c r="P1274" s="11">
        <v>126.85000000000001</v>
      </c>
      <c r="Q1274" s="11">
        <v>0.84460390262736484</v>
      </c>
      <c r="R1274" s="11">
        <f t="array" ref="R1274">INDEX(Reformat[Preschool FT],MATCH(1,(Reformat[Zone]=B1274)*(Reformat[Provider Type]=E1274)*(Reformat[Provider Rating]=I1274),0))</f>
        <v>27.2</v>
      </c>
      <c r="S1274" s="11">
        <f t="shared" si="19"/>
        <v>136</v>
      </c>
    </row>
    <row r="1275" spans="1:19" x14ac:dyDescent="0.25">
      <c r="A1275" t="s">
        <v>51</v>
      </c>
      <c r="B1275" t="s">
        <v>80</v>
      </c>
      <c r="D1275" t="s">
        <v>66</v>
      </c>
      <c r="E1275" t="s">
        <v>114</v>
      </c>
      <c r="F1275" t="s">
        <v>60</v>
      </c>
      <c r="G1275" t="s">
        <v>127</v>
      </c>
      <c r="H1275" t="s">
        <v>64</v>
      </c>
      <c r="I1275" t="s">
        <v>133</v>
      </c>
      <c r="J1275" t="s">
        <v>58</v>
      </c>
      <c r="K1275" t="s">
        <v>57</v>
      </c>
      <c r="M1275" s="11">
        <v>108.85</v>
      </c>
      <c r="N1275" s="11">
        <v>0.72475470871886993</v>
      </c>
      <c r="P1275" s="11">
        <v>108.85</v>
      </c>
      <c r="Q1275" s="11">
        <v>0.72475470871886993</v>
      </c>
      <c r="R1275" s="11">
        <f t="array" ref="R1275">INDEX(Reformat[Preschool PT],MATCH(1,(Reformat[Zone]=B1275)*(Reformat[Provider Type]=E1275)*(Reformat[Provider Rating]=I1275),0))</f>
        <v>23.4</v>
      </c>
      <c r="S1275" s="11">
        <f t="shared" si="19"/>
        <v>117</v>
      </c>
    </row>
    <row r="1276" spans="1:19" x14ac:dyDescent="0.25">
      <c r="A1276" t="s">
        <v>51</v>
      </c>
      <c r="B1276" t="s">
        <v>80</v>
      </c>
      <c r="D1276" t="s">
        <v>66</v>
      </c>
      <c r="E1276" t="s">
        <v>114</v>
      </c>
      <c r="F1276" t="s">
        <v>61</v>
      </c>
      <c r="G1276" t="s">
        <v>128</v>
      </c>
      <c r="H1276" t="s">
        <v>64</v>
      </c>
      <c r="I1276" t="s">
        <v>133</v>
      </c>
      <c r="J1276" t="s">
        <v>56</v>
      </c>
      <c r="K1276" t="s">
        <v>57</v>
      </c>
      <c r="M1276" s="11">
        <v>115.45</v>
      </c>
      <c r="N1276" s="11">
        <v>0.76869941315198476</v>
      </c>
      <c r="P1276" s="11">
        <v>115.45</v>
      </c>
      <c r="Q1276" s="11">
        <v>0.76869941315198476</v>
      </c>
      <c r="R1276" s="11">
        <f t="array" ref="R1276">INDEX(Reformat[School-age FT],MATCH(1,(Reformat[Zone]=B1276)*(Reformat[Provider Type]=E1276)*(Reformat[Provider Rating]=I1276),0))</f>
        <v>25</v>
      </c>
      <c r="S1276" s="11">
        <f t="shared" si="19"/>
        <v>125</v>
      </c>
    </row>
    <row r="1277" spans="1:19" x14ac:dyDescent="0.25">
      <c r="A1277" t="s">
        <v>51</v>
      </c>
      <c r="B1277" t="s">
        <v>80</v>
      </c>
      <c r="D1277" t="s">
        <v>66</v>
      </c>
      <c r="E1277" t="s">
        <v>114</v>
      </c>
      <c r="F1277" t="s">
        <v>61</v>
      </c>
      <c r="G1277" t="s">
        <v>129</v>
      </c>
      <c r="H1277" t="s">
        <v>64</v>
      </c>
      <c r="I1277" t="s">
        <v>133</v>
      </c>
      <c r="J1277" t="s">
        <v>58</v>
      </c>
      <c r="K1277" t="s">
        <v>57</v>
      </c>
      <c r="M1277" s="11">
        <v>98.6</v>
      </c>
      <c r="N1277" s="11">
        <v>0.65650725107653263</v>
      </c>
      <c r="P1277" s="11">
        <v>98.6</v>
      </c>
      <c r="Q1277" s="11">
        <v>0.65650725107653263</v>
      </c>
      <c r="R1277" s="11">
        <f t="array" ref="R1277">INDEX(Reformat[School-age PT],MATCH(1,(Reformat[Zone]=B1277)*(Reformat[Provider Type]=E1277)*(Reformat[Provider Rating]=I1277),0))</f>
        <v>22</v>
      </c>
      <c r="S1277" s="11">
        <f t="shared" si="19"/>
        <v>110</v>
      </c>
    </row>
    <row r="1278" spans="1:19" x14ac:dyDescent="0.25">
      <c r="A1278" t="s">
        <v>51</v>
      </c>
      <c r="B1278" t="s">
        <v>80</v>
      </c>
      <c r="D1278" t="s">
        <v>66</v>
      </c>
      <c r="E1278" t="s">
        <v>114</v>
      </c>
      <c r="F1278" t="s">
        <v>60</v>
      </c>
      <c r="G1278" t="s">
        <v>126</v>
      </c>
      <c r="H1278" t="s">
        <v>65</v>
      </c>
      <c r="I1278" t="s">
        <v>134</v>
      </c>
      <c r="J1278" t="s">
        <v>56</v>
      </c>
      <c r="K1278" t="s">
        <v>57</v>
      </c>
      <c r="M1278" s="11">
        <v>97.300000000000011</v>
      </c>
      <c r="N1278" s="11">
        <v>0.64785147596091919</v>
      </c>
      <c r="P1278" s="11">
        <v>97.300000000000011</v>
      </c>
      <c r="Q1278" s="11">
        <v>0.64785147596091919</v>
      </c>
      <c r="R1278" s="11">
        <f t="array" ref="R1278">INDEX(Reformat[Preschool FT],MATCH(1,(Reformat[Zone]=B1278)*(Reformat[Provider Type]=E1278)*(Reformat[Provider Rating]=I1278),0))</f>
        <v>24.57</v>
      </c>
      <c r="S1278" s="11">
        <f t="shared" si="19"/>
        <v>122.85</v>
      </c>
    </row>
    <row r="1279" spans="1:19" x14ac:dyDescent="0.25">
      <c r="A1279" t="s">
        <v>51</v>
      </c>
      <c r="B1279" t="s">
        <v>80</v>
      </c>
      <c r="D1279" t="s">
        <v>66</v>
      </c>
      <c r="E1279" t="s">
        <v>114</v>
      </c>
      <c r="F1279" t="s">
        <v>60</v>
      </c>
      <c r="G1279" t="s">
        <v>127</v>
      </c>
      <c r="H1279" t="s">
        <v>65</v>
      </c>
      <c r="I1279" t="s">
        <v>134</v>
      </c>
      <c r="J1279" t="s">
        <v>58</v>
      </c>
      <c r="K1279" t="s">
        <v>57</v>
      </c>
      <c r="M1279" s="11">
        <v>82.25</v>
      </c>
      <c r="N1279" s="11">
        <v>0.54764423327631651</v>
      </c>
      <c r="P1279" s="11">
        <v>82.25</v>
      </c>
      <c r="Q1279" s="11">
        <v>0.54764423327631651</v>
      </c>
      <c r="R1279" s="11">
        <f t="array" ref="R1279">INDEX(Reformat[Preschool PT],MATCH(1,(Reformat[Zone]=B1279)*(Reformat[Provider Type]=E1279)*(Reformat[Provider Rating]=I1279),0))</f>
        <v>20.79</v>
      </c>
      <c r="S1279" s="11">
        <f t="shared" si="19"/>
        <v>103.94999999999999</v>
      </c>
    </row>
    <row r="1280" spans="1:19" x14ac:dyDescent="0.25">
      <c r="A1280" t="s">
        <v>51</v>
      </c>
      <c r="B1280" t="s">
        <v>80</v>
      </c>
      <c r="D1280" t="s">
        <v>67</v>
      </c>
      <c r="E1280" t="s">
        <v>115</v>
      </c>
      <c r="F1280" t="s">
        <v>54</v>
      </c>
      <c r="G1280" t="s">
        <v>122</v>
      </c>
      <c r="H1280" t="s">
        <v>55</v>
      </c>
      <c r="I1280" t="s">
        <v>130</v>
      </c>
      <c r="J1280" t="s">
        <v>56</v>
      </c>
      <c r="K1280" t="s">
        <v>57</v>
      </c>
      <c r="M1280" s="11">
        <v>100.3</v>
      </c>
      <c r="N1280" s="11">
        <v>0.6678263416123349</v>
      </c>
      <c r="P1280" s="11">
        <v>100.3</v>
      </c>
      <c r="Q1280" s="11">
        <v>0.6678263416123349</v>
      </c>
      <c r="R1280" s="11">
        <f t="array" ref="R1280">INDEX(Reformat[Infant FT],MATCH(1,(Reformat[Zone]=B1280)*(Reformat[Provider Type]=E1280)*(Reformat[Provider Rating]=I1280),0))</f>
        <v>26</v>
      </c>
      <c r="S1280" s="11">
        <f t="shared" si="19"/>
        <v>130</v>
      </c>
    </row>
    <row r="1281" spans="1:19" x14ac:dyDescent="0.25">
      <c r="A1281" t="s">
        <v>51</v>
      </c>
      <c r="B1281" t="s">
        <v>80</v>
      </c>
      <c r="D1281" t="s">
        <v>67</v>
      </c>
      <c r="E1281" t="s">
        <v>115</v>
      </c>
      <c r="F1281" t="s">
        <v>54</v>
      </c>
      <c r="G1281" t="s">
        <v>123</v>
      </c>
      <c r="H1281" t="s">
        <v>55</v>
      </c>
      <c r="I1281" t="s">
        <v>130</v>
      </c>
      <c r="J1281" t="s">
        <v>58</v>
      </c>
      <c r="K1281" t="s">
        <v>57</v>
      </c>
      <c r="M1281" s="11">
        <v>86</v>
      </c>
      <c r="N1281" s="11">
        <v>0.57261281534058628</v>
      </c>
      <c r="P1281" s="11">
        <v>86</v>
      </c>
      <c r="Q1281" s="11">
        <v>0.57261281534058628</v>
      </c>
      <c r="R1281" s="11">
        <f t="array" ref="R1281">INDEX(Reformat[Infant PT],MATCH(1,(Reformat[Zone]=B1281)*(Reformat[Provider Type]=E1281)*(Reformat[Provider Rating]=I1281),0))</f>
        <v>23</v>
      </c>
      <c r="S1281" s="11">
        <f t="shared" si="19"/>
        <v>115</v>
      </c>
    </row>
    <row r="1282" spans="1:19" x14ac:dyDescent="0.25">
      <c r="A1282" t="s">
        <v>51</v>
      </c>
      <c r="B1282" t="s">
        <v>80</v>
      </c>
      <c r="D1282" t="s">
        <v>67</v>
      </c>
      <c r="E1282" t="s">
        <v>115</v>
      </c>
      <c r="F1282" t="s">
        <v>59</v>
      </c>
      <c r="G1282" t="s">
        <v>124</v>
      </c>
      <c r="H1282" t="s">
        <v>55</v>
      </c>
      <c r="I1282" t="s">
        <v>130</v>
      </c>
      <c r="J1282" t="s">
        <v>56</v>
      </c>
      <c r="K1282" t="s">
        <v>57</v>
      </c>
      <c r="M1282" s="11">
        <v>94.9</v>
      </c>
      <c r="N1282" s="11">
        <v>0.63187158343978655</v>
      </c>
      <c r="P1282" s="11">
        <v>94.9</v>
      </c>
      <c r="Q1282" s="11">
        <v>0.63187158343978655</v>
      </c>
      <c r="R1282" s="11">
        <f t="array" ref="R1282">INDEX(Reformat[Toddler FT],MATCH(1,(Reformat[Zone]=B1282)*(Reformat[Provider Type]=E1282)*(Reformat[Provider Rating]=I1282),0))</f>
        <v>24</v>
      </c>
      <c r="S1282" s="11">
        <f t="shared" si="19"/>
        <v>120</v>
      </c>
    </row>
    <row r="1283" spans="1:19" x14ac:dyDescent="0.25">
      <c r="A1283" t="s">
        <v>51</v>
      </c>
      <c r="B1283" t="s">
        <v>80</v>
      </c>
      <c r="D1283" t="s">
        <v>67</v>
      </c>
      <c r="E1283" t="s">
        <v>115</v>
      </c>
      <c r="F1283" t="s">
        <v>59</v>
      </c>
      <c r="G1283" t="s">
        <v>125</v>
      </c>
      <c r="H1283" t="s">
        <v>55</v>
      </c>
      <c r="I1283" t="s">
        <v>130</v>
      </c>
      <c r="J1283" t="s">
        <v>58</v>
      </c>
      <c r="K1283" t="s">
        <v>57</v>
      </c>
      <c r="M1283" s="11">
        <v>79.5</v>
      </c>
      <c r="N1283" s="11">
        <v>0.52933393976251875</v>
      </c>
      <c r="P1283" s="11">
        <v>79.5</v>
      </c>
      <c r="Q1283" s="11">
        <v>0.52933393976251875</v>
      </c>
      <c r="R1283" s="11">
        <f t="array" ref="R1283">INDEX(Reformat[Toddler PT],MATCH(1,(Reformat[Zone]=B1283)*(Reformat[Provider Type]=E1283)*(Reformat[Provider Rating]=I1283),0))</f>
        <v>21</v>
      </c>
      <c r="S1283" s="11">
        <f t="shared" ref="S1283:S1346" si="20">R1283*5</f>
        <v>105</v>
      </c>
    </row>
    <row r="1284" spans="1:19" x14ac:dyDescent="0.25">
      <c r="A1284" t="s">
        <v>51</v>
      </c>
      <c r="B1284" t="s">
        <v>80</v>
      </c>
      <c r="D1284" t="s">
        <v>67</v>
      </c>
      <c r="E1284" t="s">
        <v>115</v>
      </c>
      <c r="F1284" t="s">
        <v>60</v>
      </c>
      <c r="G1284" t="s">
        <v>126</v>
      </c>
      <c r="H1284" t="s">
        <v>55</v>
      </c>
      <c r="I1284" t="s">
        <v>130</v>
      </c>
      <c r="J1284" t="s">
        <v>56</v>
      </c>
      <c r="K1284" t="s">
        <v>57</v>
      </c>
      <c r="M1284" s="11">
        <v>87.300000000000011</v>
      </c>
      <c r="N1284" s="11">
        <v>0.58126859045619994</v>
      </c>
      <c r="P1284" s="11">
        <v>87.300000000000011</v>
      </c>
      <c r="Q1284" s="11">
        <v>0.58126859045619994</v>
      </c>
      <c r="R1284" s="11">
        <f t="array" ref="R1284">INDEX(Reformat[Preschool FT],MATCH(1,(Reformat[Zone]=B1284)*(Reformat[Provider Type]=E1284)*(Reformat[Provider Rating]=I1284),0))</f>
        <v>21.8</v>
      </c>
      <c r="S1284" s="11">
        <f t="shared" si="20"/>
        <v>109</v>
      </c>
    </row>
    <row r="1285" spans="1:19" x14ac:dyDescent="0.25">
      <c r="A1285" t="s">
        <v>51</v>
      </c>
      <c r="B1285" t="s">
        <v>80</v>
      </c>
      <c r="D1285" t="s">
        <v>67</v>
      </c>
      <c r="E1285" t="s">
        <v>115</v>
      </c>
      <c r="F1285" t="s">
        <v>60</v>
      </c>
      <c r="G1285" t="s">
        <v>127</v>
      </c>
      <c r="H1285" t="s">
        <v>55</v>
      </c>
      <c r="I1285" t="s">
        <v>130</v>
      </c>
      <c r="J1285" t="s">
        <v>58</v>
      </c>
      <c r="K1285" t="s">
        <v>57</v>
      </c>
      <c r="M1285" s="11">
        <v>69.75</v>
      </c>
      <c r="N1285" s="11">
        <v>0.46441562639541739</v>
      </c>
      <c r="P1285" s="11">
        <v>69.75</v>
      </c>
      <c r="Q1285" s="11">
        <v>0.46441562639541739</v>
      </c>
      <c r="R1285" s="11">
        <f t="array" ref="R1285">INDEX(Reformat[Preschool PT],MATCH(1,(Reformat[Zone]=B1285)*(Reformat[Provider Type]=E1285)*(Reformat[Provider Rating]=I1285),0))</f>
        <v>17.8</v>
      </c>
      <c r="S1285" s="11">
        <f t="shared" si="20"/>
        <v>89</v>
      </c>
    </row>
    <row r="1286" spans="1:19" x14ac:dyDescent="0.25">
      <c r="A1286" t="s">
        <v>51</v>
      </c>
      <c r="B1286" t="s">
        <v>80</v>
      </c>
      <c r="D1286" t="s">
        <v>67</v>
      </c>
      <c r="E1286" t="s">
        <v>115</v>
      </c>
      <c r="F1286" t="s">
        <v>61</v>
      </c>
      <c r="G1286" t="s">
        <v>128</v>
      </c>
      <c r="H1286" t="s">
        <v>55</v>
      </c>
      <c r="I1286" t="s">
        <v>130</v>
      </c>
      <c r="J1286" t="s">
        <v>56</v>
      </c>
      <c r="K1286" t="s">
        <v>57</v>
      </c>
      <c r="M1286" s="11">
        <v>75.849999999999994</v>
      </c>
      <c r="N1286" s="11">
        <v>0.50503118655329615</v>
      </c>
      <c r="P1286" s="11">
        <v>75.849999999999994</v>
      </c>
      <c r="Q1286" s="11">
        <v>0.50503118655329615</v>
      </c>
      <c r="R1286" s="11">
        <f t="array" ref="R1286">INDEX(Reformat[School-age FT],MATCH(1,(Reformat[Zone]=B1286)*(Reformat[Provider Type]=E1286)*(Reformat[Provider Rating]=I1286),0))</f>
        <v>19.399999999999999</v>
      </c>
      <c r="S1286" s="11">
        <f t="shared" si="20"/>
        <v>97</v>
      </c>
    </row>
    <row r="1287" spans="1:19" x14ac:dyDescent="0.25">
      <c r="A1287" t="s">
        <v>51</v>
      </c>
      <c r="B1287" t="s">
        <v>80</v>
      </c>
      <c r="D1287" t="s">
        <v>67</v>
      </c>
      <c r="E1287" t="s">
        <v>115</v>
      </c>
      <c r="F1287" t="s">
        <v>61</v>
      </c>
      <c r="G1287" t="s">
        <v>129</v>
      </c>
      <c r="H1287" t="s">
        <v>55</v>
      </c>
      <c r="I1287" t="s">
        <v>130</v>
      </c>
      <c r="J1287" t="s">
        <v>58</v>
      </c>
      <c r="K1287" t="s">
        <v>57</v>
      </c>
      <c r="M1287" s="11">
        <v>59.1</v>
      </c>
      <c r="N1287" s="11">
        <v>0.39350485333289131</v>
      </c>
      <c r="P1287" s="11">
        <v>59.1</v>
      </c>
      <c r="Q1287" s="11">
        <v>0.39350485333289131</v>
      </c>
      <c r="R1287" s="11">
        <f t="array" ref="R1287">INDEX(Reformat[School-age PT],MATCH(1,(Reformat[Zone]=B1287)*(Reformat[Provider Type]=E1287)*(Reformat[Provider Rating]=I1287),0))</f>
        <v>16.399999999999999</v>
      </c>
      <c r="S1287" s="11">
        <f t="shared" si="20"/>
        <v>82</v>
      </c>
    </row>
    <row r="1288" spans="1:19" x14ac:dyDescent="0.25">
      <c r="A1288" t="s">
        <v>51</v>
      </c>
      <c r="B1288" t="s">
        <v>80</v>
      </c>
      <c r="D1288" t="s">
        <v>67</v>
      </c>
      <c r="E1288" t="s">
        <v>115</v>
      </c>
      <c r="F1288" t="s">
        <v>54</v>
      </c>
      <c r="G1288" t="s">
        <v>122</v>
      </c>
      <c r="H1288" t="s">
        <v>62</v>
      </c>
      <c r="I1288" t="s">
        <v>131</v>
      </c>
      <c r="J1288" t="s">
        <v>56</v>
      </c>
      <c r="K1288" t="s">
        <v>57</v>
      </c>
      <c r="M1288" s="11">
        <v>110</v>
      </c>
      <c r="N1288" s="11">
        <v>0.73241174055191272</v>
      </c>
      <c r="P1288" s="11">
        <v>110</v>
      </c>
      <c r="Q1288" s="11">
        <v>0.73241174055191272</v>
      </c>
      <c r="R1288" s="11">
        <f t="array" ref="R1288">INDEX(Reformat[Infant FT],MATCH(1,(Reformat[Zone]=B1288)*(Reformat[Provider Type]=E1288)*(Reformat[Provider Rating]=I1288),0))</f>
        <v>27.3</v>
      </c>
      <c r="S1288" s="11">
        <f t="shared" si="20"/>
        <v>136.5</v>
      </c>
    </row>
    <row r="1289" spans="1:19" x14ac:dyDescent="0.25">
      <c r="A1289" t="s">
        <v>51</v>
      </c>
      <c r="B1289" t="s">
        <v>80</v>
      </c>
      <c r="D1289" t="s">
        <v>67</v>
      </c>
      <c r="E1289" t="s">
        <v>115</v>
      </c>
      <c r="F1289" t="s">
        <v>54</v>
      </c>
      <c r="G1289" t="s">
        <v>123</v>
      </c>
      <c r="H1289" t="s">
        <v>62</v>
      </c>
      <c r="I1289" t="s">
        <v>131</v>
      </c>
      <c r="J1289" t="s">
        <v>58</v>
      </c>
      <c r="K1289" t="s">
        <v>57</v>
      </c>
      <c r="M1289" s="11">
        <v>96.449999999999989</v>
      </c>
      <c r="N1289" s="11">
        <v>0.64219193069301794</v>
      </c>
      <c r="P1289" s="11">
        <v>96.449999999999989</v>
      </c>
      <c r="Q1289" s="11">
        <v>0.64219193069301794</v>
      </c>
      <c r="R1289" s="11">
        <f t="array" ref="R1289">INDEX(Reformat[Infant PT],MATCH(1,(Reformat[Zone]=B1289)*(Reformat[Provider Type]=E1289)*(Reformat[Provider Rating]=I1289),0))</f>
        <v>24.15</v>
      </c>
      <c r="S1289" s="11">
        <f t="shared" si="20"/>
        <v>120.75</v>
      </c>
    </row>
    <row r="1290" spans="1:19" x14ac:dyDescent="0.25">
      <c r="A1290" t="s">
        <v>51</v>
      </c>
      <c r="B1290" t="s">
        <v>80</v>
      </c>
      <c r="D1290" t="s">
        <v>67</v>
      </c>
      <c r="E1290" t="s">
        <v>115</v>
      </c>
      <c r="F1290" t="s">
        <v>59</v>
      </c>
      <c r="G1290" t="s">
        <v>124</v>
      </c>
      <c r="H1290" t="s">
        <v>62</v>
      </c>
      <c r="I1290" t="s">
        <v>131</v>
      </c>
      <c r="J1290" t="s">
        <v>56</v>
      </c>
      <c r="K1290" t="s">
        <v>57</v>
      </c>
      <c r="M1290" s="11">
        <v>104.9</v>
      </c>
      <c r="N1290" s="11">
        <v>0.69845446894450591</v>
      </c>
      <c r="P1290" s="11">
        <v>104.9</v>
      </c>
      <c r="Q1290" s="11">
        <v>0.69845446894450591</v>
      </c>
      <c r="R1290" s="11">
        <f t="array" ref="R1290">INDEX(Reformat[Toddler FT],MATCH(1,(Reformat[Zone]=B1290)*(Reformat[Provider Type]=E1290)*(Reformat[Provider Rating]=I1290),0))</f>
        <v>25.2</v>
      </c>
      <c r="S1290" s="11">
        <f t="shared" si="20"/>
        <v>126</v>
      </c>
    </row>
    <row r="1291" spans="1:19" x14ac:dyDescent="0.25">
      <c r="A1291" t="s">
        <v>51</v>
      </c>
      <c r="B1291" t="s">
        <v>80</v>
      </c>
      <c r="D1291" t="s">
        <v>67</v>
      </c>
      <c r="E1291" t="s">
        <v>115</v>
      </c>
      <c r="F1291" t="s">
        <v>59</v>
      </c>
      <c r="G1291" t="s">
        <v>125</v>
      </c>
      <c r="H1291" t="s">
        <v>62</v>
      </c>
      <c r="I1291" t="s">
        <v>131</v>
      </c>
      <c r="J1291" t="s">
        <v>58</v>
      </c>
      <c r="K1291" t="s">
        <v>57</v>
      </c>
      <c r="M1291" s="11">
        <v>90.25</v>
      </c>
      <c r="N1291" s="11">
        <v>0.60091054168009206</v>
      </c>
      <c r="P1291" s="11">
        <v>90.25</v>
      </c>
      <c r="Q1291" s="11">
        <v>0.60091054168009206</v>
      </c>
      <c r="R1291" s="11">
        <f t="array" ref="R1291">INDEX(Reformat[Toddler PT],MATCH(1,(Reformat[Zone]=B1291)*(Reformat[Provider Type]=E1291)*(Reformat[Provider Rating]=I1291),0))</f>
        <v>22.05</v>
      </c>
      <c r="S1291" s="11">
        <f t="shared" si="20"/>
        <v>110.25</v>
      </c>
    </row>
    <row r="1292" spans="1:19" x14ac:dyDescent="0.25">
      <c r="A1292" t="s">
        <v>51</v>
      </c>
      <c r="B1292" t="s">
        <v>80</v>
      </c>
      <c r="D1292" t="s">
        <v>67</v>
      </c>
      <c r="E1292" t="s">
        <v>115</v>
      </c>
      <c r="F1292" t="s">
        <v>60</v>
      </c>
      <c r="G1292" t="s">
        <v>126</v>
      </c>
      <c r="H1292" t="s">
        <v>62</v>
      </c>
      <c r="I1292" t="s">
        <v>131</v>
      </c>
      <c r="J1292" t="s">
        <v>56</v>
      </c>
      <c r="K1292" t="s">
        <v>57</v>
      </c>
      <c r="M1292" s="11">
        <v>97.699999999999989</v>
      </c>
      <c r="N1292" s="11">
        <v>0.65051479138110779</v>
      </c>
      <c r="P1292" s="11">
        <v>97.699999999999989</v>
      </c>
      <c r="Q1292" s="11">
        <v>0.65051479138110779</v>
      </c>
      <c r="R1292" s="11">
        <f t="array" ref="R1292">INDEX(Reformat[Preschool FT],MATCH(1,(Reformat[Zone]=B1292)*(Reformat[Provider Type]=E1292)*(Reformat[Provider Rating]=I1292),0))</f>
        <v>22.89</v>
      </c>
      <c r="S1292" s="11">
        <f t="shared" si="20"/>
        <v>114.45</v>
      </c>
    </row>
    <row r="1293" spans="1:19" x14ac:dyDescent="0.25">
      <c r="A1293" t="s">
        <v>51</v>
      </c>
      <c r="B1293" t="s">
        <v>80</v>
      </c>
      <c r="D1293" t="s">
        <v>67</v>
      </c>
      <c r="E1293" t="s">
        <v>115</v>
      </c>
      <c r="F1293" t="s">
        <v>60</v>
      </c>
      <c r="G1293" t="s">
        <v>127</v>
      </c>
      <c r="H1293" t="s">
        <v>62</v>
      </c>
      <c r="I1293" t="s">
        <v>131</v>
      </c>
      <c r="J1293" t="s">
        <v>58</v>
      </c>
      <c r="K1293" t="s">
        <v>57</v>
      </c>
      <c r="M1293" s="11">
        <v>79.7</v>
      </c>
      <c r="N1293" s="11">
        <v>0.5306655974726131</v>
      </c>
      <c r="P1293" s="11">
        <v>79.7</v>
      </c>
      <c r="Q1293" s="11">
        <v>0.5306655974726131</v>
      </c>
      <c r="R1293" s="11">
        <f t="array" ref="R1293">INDEX(Reformat[Preschool PT],MATCH(1,(Reformat[Zone]=B1293)*(Reformat[Provider Type]=E1293)*(Reformat[Provider Rating]=I1293),0))</f>
        <v>18.690000000000001</v>
      </c>
      <c r="S1293" s="11">
        <f t="shared" si="20"/>
        <v>93.45</v>
      </c>
    </row>
    <row r="1294" spans="1:19" x14ac:dyDescent="0.25">
      <c r="A1294" t="s">
        <v>51</v>
      </c>
      <c r="B1294" t="s">
        <v>80</v>
      </c>
      <c r="D1294" t="s">
        <v>67</v>
      </c>
      <c r="E1294" t="s">
        <v>115</v>
      </c>
      <c r="F1294" t="s">
        <v>61</v>
      </c>
      <c r="G1294" t="s">
        <v>128</v>
      </c>
      <c r="H1294" t="s">
        <v>62</v>
      </c>
      <c r="I1294" t="s">
        <v>131</v>
      </c>
      <c r="J1294" t="s">
        <v>56</v>
      </c>
      <c r="K1294" t="s">
        <v>57</v>
      </c>
      <c r="M1294" s="11">
        <v>86.75</v>
      </c>
      <c r="N1294" s="11">
        <v>0.57760653175344023</v>
      </c>
      <c r="P1294" s="11">
        <v>86.75</v>
      </c>
      <c r="Q1294" s="11">
        <v>0.57760653175344023</v>
      </c>
      <c r="R1294" s="11">
        <f t="array" ref="R1294">INDEX(Reformat[School-age FT],MATCH(1,(Reformat[Zone]=B1294)*(Reformat[Provider Type]=E1294)*(Reformat[Provider Rating]=I1294),0))</f>
        <v>20.37</v>
      </c>
      <c r="S1294" s="11">
        <f t="shared" si="20"/>
        <v>101.85000000000001</v>
      </c>
    </row>
    <row r="1295" spans="1:19" x14ac:dyDescent="0.25">
      <c r="A1295" t="s">
        <v>51</v>
      </c>
      <c r="B1295" t="s">
        <v>80</v>
      </c>
      <c r="D1295" t="s">
        <v>67</v>
      </c>
      <c r="E1295" t="s">
        <v>115</v>
      </c>
      <c r="F1295" t="s">
        <v>61</v>
      </c>
      <c r="G1295" t="s">
        <v>129</v>
      </c>
      <c r="H1295" t="s">
        <v>62</v>
      </c>
      <c r="I1295" t="s">
        <v>131</v>
      </c>
      <c r="J1295" t="s">
        <v>58</v>
      </c>
      <c r="K1295" t="s">
        <v>57</v>
      </c>
      <c r="M1295" s="11">
        <v>70.5</v>
      </c>
      <c r="N1295" s="11">
        <v>0.46940934280827135</v>
      </c>
      <c r="P1295" s="11">
        <v>70.5</v>
      </c>
      <c r="Q1295" s="11">
        <v>0.46940934280827135</v>
      </c>
      <c r="R1295" s="11">
        <f t="array" ref="R1295">INDEX(Reformat[School-age PT],MATCH(1,(Reformat[Zone]=B1295)*(Reformat[Provider Type]=E1295)*(Reformat[Provider Rating]=I1295),0))</f>
        <v>17.22</v>
      </c>
      <c r="S1295" s="11">
        <f t="shared" si="20"/>
        <v>86.1</v>
      </c>
    </row>
    <row r="1296" spans="1:19" x14ac:dyDescent="0.25">
      <c r="A1296" t="s">
        <v>51</v>
      </c>
      <c r="B1296" t="s">
        <v>80</v>
      </c>
      <c r="D1296" t="s">
        <v>67</v>
      </c>
      <c r="E1296" t="s">
        <v>115</v>
      </c>
      <c r="F1296" t="s">
        <v>54</v>
      </c>
      <c r="G1296" t="s">
        <v>122</v>
      </c>
      <c r="H1296" t="s">
        <v>63</v>
      </c>
      <c r="I1296" t="s">
        <v>132</v>
      </c>
      <c r="J1296" t="s">
        <v>56</v>
      </c>
      <c r="K1296" t="s">
        <v>57</v>
      </c>
      <c r="M1296" s="11">
        <v>122.25</v>
      </c>
      <c r="N1296" s="11">
        <v>0.81397577529519394</v>
      </c>
      <c r="P1296" s="11">
        <v>122.25</v>
      </c>
      <c r="Q1296" s="11">
        <v>0.81397577529519394</v>
      </c>
      <c r="R1296" s="11">
        <f t="array" ref="R1296">INDEX(Reformat[Infant FT],MATCH(1,(Reformat[Zone]=B1296)*(Reformat[Provider Type]=E1296)*(Reformat[Provider Rating]=I1296),0))</f>
        <v>27.85</v>
      </c>
      <c r="S1296" s="11">
        <f t="shared" si="20"/>
        <v>139.25</v>
      </c>
    </row>
    <row r="1297" spans="1:19" x14ac:dyDescent="0.25">
      <c r="A1297" t="s">
        <v>51</v>
      </c>
      <c r="B1297" t="s">
        <v>80</v>
      </c>
      <c r="D1297" t="s">
        <v>67</v>
      </c>
      <c r="E1297" t="s">
        <v>115</v>
      </c>
      <c r="F1297" t="s">
        <v>54</v>
      </c>
      <c r="G1297" t="s">
        <v>123</v>
      </c>
      <c r="H1297" t="s">
        <v>63</v>
      </c>
      <c r="I1297" t="s">
        <v>132</v>
      </c>
      <c r="J1297" t="s">
        <v>58</v>
      </c>
      <c r="K1297" t="s">
        <v>57</v>
      </c>
      <c r="M1297" s="11">
        <v>107.15</v>
      </c>
      <c r="N1297" s="11">
        <v>0.71343561818306778</v>
      </c>
      <c r="P1297" s="11">
        <v>107.15</v>
      </c>
      <c r="Q1297" s="11">
        <v>0.71343561818306778</v>
      </c>
      <c r="R1297" s="11">
        <f t="array" ref="R1297">INDEX(Reformat[Infant PT],MATCH(1,(Reformat[Zone]=B1297)*(Reformat[Provider Type]=E1297)*(Reformat[Provider Rating]=I1297),0))</f>
        <v>24.84</v>
      </c>
      <c r="S1297" s="11">
        <f t="shared" si="20"/>
        <v>124.2</v>
      </c>
    </row>
    <row r="1298" spans="1:19" x14ac:dyDescent="0.25">
      <c r="A1298" t="s">
        <v>51</v>
      </c>
      <c r="B1298" t="s">
        <v>80</v>
      </c>
      <c r="D1298" t="s">
        <v>67</v>
      </c>
      <c r="E1298" t="s">
        <v>115</v>
      </c>
      <c r="F1298" t="s">
        <v>59</v>
      </c>
      <c r="G1298" t="s">
        <v>124</v>
      </c>
      <c r="H1298" t="s">
        <v>63</v>
      </c>
      <c r="I1298" t="s">
        <v>132</v>
      </c>
      <c r="J1298" t="s">
        <v>56</v>
      </c>
      <c r="K1298" t="s">
        <v>57</v>
      </c>
      <c r="M1298" s="11">
        <v>116.55</v>
      </c>
      <c r="N1298" s="11">
        <v>0.77602353055750384</v>
      </c>
      <c r="P1298" s="11">
        <v>116.55</v>
      </c>
      <c r="Q1298" s="11">
        <v>0.77602353055750384</v>
      </c>
      <c r="R1298" s="11">
        <f t="array" ref="R1298">INDEX(Reformat[Toddler FT],MATCH(1,(Reformat[Zone]=B1298)*(Reformat[Provider Type]=E1298)*(Reformat[Provider Rating]=I1298),0))</f>
        <v>25.71</v>
      </c>
      <c r="S1298" s="11">
        <f t="shared" si="20"/>
        <v>128.55000000000001</v>
      </c>
    </row>
    <row r="1299" spans="1:19" x14ac:dyDescent="0.25">
      <c r="A1299" t="s">
        <v>51</v>
      </c>
      <c r="B1299" t="s">
        <v>80</v>
      </c>
      <c r="D1299" t="s">
        <v>67</v>
      </c>
      <c r="E1299" t="s">
        <v>115</v>
      </c>
      <c r="F1299" t="s">
        <v>59</v>
      </c>
      <c r="G1299" t="s">
        <v>125</v>
      </c>
      <c r="H1299" t="s">
        <v>63</v>
      </c>
      <c r="I1299" t="s">
        <v>132</v>
      </c>
      <c r="J1299" t="s">
        <v>58</v>
      </c>
      <c r="K1299" t="s">
        <v>57</v>
      </c>
      <c r="M1299" s="11">
        <v>100.3</v>
      </c>
      <c r="N1299" s="11">
        <v>0.6678263416123349</v>
      </c>
      <c r="P1299" s="11">
        <v>100.3</v>
      </c>
      <c r="Q1299" s="11">
        <v>0.6678263416123349</v>
      </c>
      <c r="R1299" s="11">
        <f t="array" ref="R1299">INDEX(Reformat[Toddler PT],MATCH(1,(Reformat[Zone]=B1299)*(Reformat[Provider Type]=E1299)*(Reformat[Provider Rating]=I1299),0))</f>
        <v>22.5</v>
      </c>
      <c r="S1299" s="11">
        <f t="shared" si="20"/>
        <v>112.5</v>
      </c>
    </row>
    <row r="1300" spans="1:19" x14ac:dyDescent="0.25">
      <c r="A1300" t="s">
        <v>51</v>
      </c>
      <c r="B1300" t="s">
        <v>80</v>
      </c>
      <c r="D1300" t="s">
        <v>67</v>
      </c>
      <c r="E1300" t="s">
        <v>115</v>
      </c>
      <c r="F1300" t="s">
        <v>60</v>
      </c>
      <c r="G1300" t="s">
        <v>126</v>
      </c>
      <c r="H1300" t="s">
        <v>63</v>
      </c>
      <c r="I1300" t="s">
        <v>132</v>
      </c>
      <c r="J1300" t="s">
        <v>56</v>
      </c>
      <c r="K1300" t="s">
        <v>57</v>
      </c>
      <c r="M1300" s="11">
        <v>108.55000000000001</v>
      </c>
      <c r="N1300" s="11">
        <v>0.72275722215372851</v>
      </c>
      <c r="P1300" s="11">
        <v>108.55000000000001</v>
      </c>
      <c r="Q1300" s="11">
        <v>0.72275722215372851</v>
      </c>
      <c r="R1300" s="11">
        <f t="array" ref="R1300">INDEX(Reformat[Preschool FT],MATCH(1,(Reformat[Zone]=B1300)*(Reformat[Provider Type]=E1300)*(Reformat[Provider Rating]=I1300),0))</f>
        <v>23.35</v>
      </c>
      <c r="S1300" s="11">
        <f t="shared" si="20"/>
        <v>116.75</v>
      </c>
    </row>
    <row r="1301" spans="1:19" x14ac:dyDescent="0.25">
      <c r="A1301" t="s">
        <v>51</v>
      </c>
      <c r="B1301" t="s">
        <v>80</v>
      </c>
      <c r="D1301" t="s">
        <v>67</v>
      </c>
      <c r="E1301" t="s">
        <v>115</v>
      </c>
      <c r="F1301" t="s">
        <v>60</v>
      </c>
      <c r="G1301" t="s">
        <v>127</v>
      </c>
      <c r="H1301" t="s">
        <v>63</v>
      </c>
      <c r="I1301" t="s">
        <v>132</v>
      </c>
      <c r="J1301" t="s">
        <v>58</v>
      </c>
      <c r="K1301" t="s">
        <v>57</v>
      </c>
      <c r="M1301" s="11">
        <v>88.550000000000011</v>
      </c>
      <c r="N1301" s="11">
        <v>0.58959145114428979</v>
      </c>
      <c r="P1301" s="11">
        <v>88.550000000000011</v>
      </c>
      <c r="Q1301" s="11">
        <v>0.58959145114428979</v>
      </c>
      <c r="R1301" s="11">
        <f t="array" ref="R1301">INDEX(Reformat[Preschool PT],MATCH(1,(Reformat[Zone]=B1301)*(Reformat[Provider Type]=E1301)*(Reformat[Provider Rating]=I1301),0))</f>
        <v>19.079999999999998</v>
      </c>
      <c r="S1301" s="11">
        <f t="shared" si="20"/>
        <v>95.399999999999991</v>
      </c>
    </row>
    <row r="1302" spans="1:19" x14ac:dyDescent="0.25">
      <c r="A1302" t="s">
        <v>51</v>
      </c>
      <c r="B1302" t="s">
        <v>80</v>
      </c>
      <c r="D1302" t="s">
        <v>67</v>
      </c>
      <c r="E1302" t="s">
        <v>115</v>
      </c>
      <c r="F1302" t="s">
        <v>61</v>
      </c>
      <c r="G1302" t="s">
        <v>128</v>
      </c>
      <c r="H1302" t="s">
        <v>63</v>
      </c>
      <c r="I1302" t="s">
        <v>132</v>
      </c>
      <c r="J1302" t="s">
        <v>56</v>
      </c>
      <c r="K1302" t="s">
        <v>57</v>
      </c>
      <c r="M1302" s="11">
        <v>96.35</v>
      </c>
      <c r="N1302" s="11">
        <v>0.64152610183797076</v>
      </c>
      <c r="P1302" s="11">
        <v>96.35</v>
      </c>
      <c r="Q1302" s="11">
        <v>0.64152610183797076</v>
      </c>
      <c r="R1302" s="11">
        <f t="array" ref="R1302">INDEX(Reformat[School-age FT],MATCH(1,(Reformat[Zone]=B1302)*(Reformat[Provider Type]=E1302)*(Reformat[Provider Rating]=I1302),0))</f>
        <v>20.78</v>
      </c>
      <c r="S1302" s="11">
        <f t="shared" si="20"/>
        <v>103.9</v>
      </c>
    </row>
    <row r="1303" spans="1:19" x14ac:dyDescent="0.25">
      <c r="A1303" t="s">
        <v>51</v>
      </c>
      <c r="B1303" t="s">
        <v>80</v>
      </c>
      <c r="D1303" t="s">
        <v>67</v>
      </c>
      <c r="E1303" t="s">
        <v>115</v>
      </c>
      <c r="F1303" t="s">
        <v>61</v>
      </c>
      <c r="G1303" t="s">
        <v>129</v>
      </c>
      <c r="H1303" t="s">
        <v>63</v>
      </c>
      <c r="I1303" t="s">
        <v>132</v>
      </c>
      <c r="J1303" t="s">
        <v>58</v>
      </c>
      <c r="K1303" t="s">
        <v>57</v>
      </c>
      <c r="M1303" s="11">
        <v>78.3</v>
      </c>
      <c r="N1303" s="11">
        <v>0.52134399350195237</v>
      </c>
      <c r="P1303" s="11">
        <v>78.3</v>
      </c>
      <c r="Q1303" s="11">
        <v>0.52134399350195237</v>
      </c>
      <c r="R1303" s="11">
        <f t="array" ref="R1303">INDEX(Reformat[School-age PT],MATCH(1,(Reformat[Zone]=B1303)*(Reformat[Provider Type]=E1303)*(Reformat[Provider Rating]=I1303),0))</f>
        <v>17.64</v>
      </c>
      <c r="S1303" s="11">
        <f t="shared" si="20"/>
        <v>88.2</v>
      </c>
    </row>
    <row r="1304" spans="1:19" x14ac:dyDescent="0.25">
      <c r="A1304" t="s">
        <v>51</v>
      </c>
      <c r="B1304" t="s">
        <v>80</v>
      </c>
      <c r="D1304" t="s">
        <v>67</v>
      </c>
      <c r="E1304" t="s">
        <v>115</v>
      </c>
      <c r="F1304" t="s">
        <v>54</v>
      </c>
      <c r="G1304" t="s">
        <v>122</v>
      </c>
      <c r="H1304" t="s">
        <v>64</v>
      </c>
      <c r="I1304" t="s">
        <v>133</v>
      </c>
      <c r="J1304" t="s">
        <v>56</v>
      </c>
      <c r="K1304" t="s">
        <v>57</v>
      </c>
      <c r="M1304" s="11">
        <v>135.80000000000001</v>
      </c>
      <c r="N1304" s="11">
        <v>0.90419558515408871</v>
      </c>
      <c r="P1304" s="11">
        <v>135.80000000000001</v>
      </c>
      <c r="Q1304" s="11">
        <v>0.90419558515408871</v>
      </c>
      <c r="R1304" s="11">
        <f t="array" ref="R1304">INDEX(Reformat[Infant FT],MATCH(1,(Reformat[Zone]=B1304)*(Reformat[Provider Type]=E1304)*(Reformat[Provider Rating]=I1304),0))</f>
        <v>30.6</v>
      </c>
      <c r="S1304" s="11">
        <f t="shared" si="20"/>
        <v>153</v>
      </c>
    </row>
    <row r="1305" spans="1:19" x14ac:dyDescent="0.25">
      <c r="A1305" t="s">
        <v>51</v>
      </c>
      <c r="B1305" t="s">
        <v>80</v>
      </c>
      <c r="D1305" t="s">
        <v>67</v>
      </c>
      <c r="E1305" t="s">
        <v>115</v>
      </c>
      <c r="F1305" t="s">
        <v>54</v>
      </c>
      <c r="G1305" t="s">
        <v>123</v>
      </c>
      <c r="H1305" t="s">
        <v>64</v>
      </c>
      <c r="I1305" t="s">
        <v>133</v>
      </c>
      <c r="J1305" t="s">
        <v>58</v>
      </c>
      <c r="K1305" t="s">
        <v>57</v>
      </c>
      <c r="M1305" s="11">
        <v>119.05</v>
      </c>
      <c r="N1305" s="11">
        <v>0.79266925193368365</v>
      </c>
      <c r="P1305" s="11">
        <v>119.05</v>
      </c>
      <c r="Q1305" s="11">
        <v>0.79266925193368365</v>
      </c>
      <c r="R1305" s="11">
        <f t="array" ref="R1305">INDEX(Reformat[Infant PT],MATCH(1,(Reformat[Zone]=B1305)*(Reformat[Provider Type]=E1305)*(Reformat[Provider Rating]=I1305),0))</f>
        <v>27.6</v>
      </c>
      <c r="S1305" s="11">
        <f t="shared" si="20"/>
        <v>138</v>
      </c>
    </row>
    <row r="1306" spans="1:19" x14ac:dyDescent="0.25">
      <c r="A1306" t="s">
        <v>51</v>
      </c>
      <c r="B1306" t="s">
        <v>80</v>
      </c>
      <c r="D1306" t="s">
        <v>67</v>
      </c>
      <c r="E1306" t="s">
        <v>115</v>
      </c>
      <c r="F1306" t="s">
        <v>59</v>
      </c>
      <c r="G1306" t="s">
        <v>124</v>
      </c>
      <c r="H1306" t="s">
        <v>64</v>
      </c>
      <c r="I1306" t="s">
        <v>133</v>
      </c>
      <c r="J1306" t="s">
        <v>56</v>
      </c>
      <c r="K1306" t="s">
        <v>57</v>
      </c>
      <c r="M1306" s="11">
        <v>129.5</v>
      </c>
      <c r="N1306" s="11">
        <v>0.86224836728611542</v>
      </c>
      <c r="P1306" s="11">
        <v>129.5</v>
      </c>
      <c r="Q1306" s="11">
        <v>0.86224836728611542</v>
      </c>
      <c r="R1306" s="11">
        <f t="array" ref="R1306">INDEX(Reformat[Toddler FT],MATCH(1,(Reformat[Zone]=B1306)*(Reformat[Provider Type]=E1306)*(Reformat[Provider Rating]=I1306),0))</f>
        <v>28.2</v>
      </c>
      <c r="S1306" s="11">
        <f t="shared" si="20"/>
        <v>141</v>
      </c>
    </row>
    <row r="1307" spans="1:19" x14ac:dyDescent="0.25">
      <c r="A1307" t="s">
        <v>51</v>
      </c>
      <c r="B1307" t="s">
        <v>80</v>
      </c>
      <c r="D1307" t="s">
        <v>67</v>
      </c>
      <c r="E1307" t="s">
        <v>115</v>
      </c>
      <c r="F1307" t="s">
        <v>59</v>
      </c>
      <c r="G1307" t="s">
        <v>125</v>
      </c>
      <c r="H1307" t="s">
        <v>64</v>
      </c>
      <c r="I1307" t="s">
        <v>133</v>
      </c>
      <c r="J1307" t="s">
        <v>58</v>
      </c>
      <c r="K1307" t="s">
        <v>57</v>
      </c>
      <c r="M1307" s="11">
        <v>111.4</v>
      </c>
      <c r="N1307" s="11">
        <v>0.74173334452257345</v>
      </c>
      <c r="P1307" s="11">
        <v>111.4</v>
      </c>
      <c r="Q1307" s="11">
        <v>0.74173334452257345</v>
      </c>
      <c r="R1307" s="11">
        <f t="array" ref="R1307">INDEX(Reformat[Toddler PT],MATCH(1,(Reformat[Zone]=B1307)*(Reformat[Provider Type]=E1307)*(Reformat[Provider Rating]=I1307),0))</f>
        <v>24.8</v>
      </c>
      <c r="S1307" s="11">
        <f t="shared" si="20"/>
        <v>124</v>
      </c>
    </row>
    <row r="1308" spans="1:19" x14ac:dyDescent="0.25">
      <c r="A1308" t="s">
        <v>51</v>
      </c>
      <c r="B1308" t="s">
        <v>80</v>
      </c>
      <c r="D1308" t="s">
        <v>67</v>
      </c>
      <c r="E1308" t="s">
        <v>115</v>
      </c>
      <c r="F1308" t="s">
        <v>60</v>
      </c>
      <c r="G1308" t="s">
        <v>126</v>
      </c>
      <c r="H1308" t="s">
        <v>64</v>
      </c>
      <c r="I1308" t="s">
        <v>133</v>
      </c>
      <c r="J1308" t="s">
        <v>56</v>
      </c>
      <c r="K1308" t="s">
        <v>57</v>
      </c>
      <c r="M1308" s="11">
        <v>120.60000000000001</v>
      </c>
      <c r="N1308" s="11">
        <v>0.80298959918691526</v>
      </c>
      <c r="P1308" s="11">
        <v>120.60000000000001</v>
      </c>
      <c r="Q1308" s="11">
        <v>0.80298959918691526</v>
      </c>
      <c r="R1308" s="11">
        <f t="array" ref="R1308">INDEX(Reformat[Preschool FT],MATCH(1,(Reformat[Zone]=B1308)*(Reformat[Provider Type]=E1308)*(Reformat[Provider Rating]=I1308),0))</f>
        <v>25.58</v>
      </c>
      <c r="S1308" s="11">
        <f t="shared" si="20"/>
        <v>127.89999999999999</v>
      </c>
    </row>
    <row r="1309" spans="1:19" x14ac:dyDescent="0.25">
      <c r="A1309" t="s">
        <v>51</v>
      </c>
      <c r="B1309" t="s">
        <v>80</v>
      </c>
      <c r="D1309" t="s">
        <v>67</v>
      </c>
      <c r="E1309" t="s">
        <v>115</v>
      </c>
      <c r="F1309" t="s">
        <v>60</v>
      </c>
      <c r="G1309" t="s">
        <v>127</v>
      </c>
      <c r="H1309" t="s">
        <v>64</v>
      </c>
      <c r="I1309" t="s">
        <v>133</v>
      </c>
      <c r="J1309" t="s">
        <v>58</v>
      </c>
      <c r="K1309" t="s">
        <v>57</v>
      </c>
      <c r="M1309" s="11">
        <v>98.350000000000009</v>
      </c>
      <c r="N1309" s="11">
        <v>0.65484267893891479</v>
      </c>
      <c r="P1309" s="11">
        <v>98.350000000000009</v>
      </c>
      <c r="Q1309" s="11">
        <v>0.65484267893891479</v>
      </c>
      <c r="R1309" s="11">
        <f t="array" ref="R1309">INDEX(Reformat[Preschool PT],MATCH(1,(Reformat[Zone]=B1309)*(Reformat[Provider Type]=E1309)*(Reformat[Provider Rating]=I1309),0))</f>
        <v>21.2</v>
      </c>
      <c r="S1309" s="11">
        <f t="shared" si="20"/>
        <v>106</v>
      </c>
    </row>
    <row r="1310" spans="1:19" x14ac:dyDescent="0.25">
      <c r="A1310" t="s">
        <v>51</v>
      </c>
      <c r="B1310" t="s">
        <v>80</v>
      </c>
      <c r="D1310" t="s">
        <v>67</v>
      </c>
      <c r="E1310" t="s">
        <v>115</v>
      </c>
      <c r="F1310" t="s">
        <v>61</v>
      </c>
      <c r="G1310" t="s">
        <v>128</v>
      </c>
      <c r="H1310" t="s">
        <v>64</v>
      </c>
      <c r="I1310" t="s">
        <v>133</v>
      </c>
      <c r="J1310" t="s">
        <v>56</v>
      </c>
      <c r="K1310" t="s">
        <v>57</v>
      </c>
      <c r="M1310" s="11">
        <v>107.05</v>
      </c>
      <c r="N1310" s="11">
        <v>0.71276978932802049</v>
      </c>
      <c r="P1310" s="11">
        <v>107.05</v>
      </c>
      <c r="Q1310" s="11">
        <v>0.71276978932802049</v>
      </c>
      <c r="R1310" s="11">
        <f t="array" ref="R1310">INDEX(Reformat[School-age FT],MATCH(1,(Reformat[Zone]=B1310)*(Reformat[Provider Type]=E1310)*(Reformat[Provider Rating]=I1310),0))</f>
        <v>22.8</v>
      </c>
      <c r="S1310" s="11">
        <f t="shared" si="20"/>
        <v>114</v>
      </c>
    </row>
    <row r="1311" spans="1:19" x14ac:dyDescent="0.25">
      <c r="A1311" t="s">
        <v>51</v>
      </c>
      <c r="B1311" t="s">
        <v>80</v>
      </c>
      <c r="D1311" t="s">
        <v>67</v>
      </c>
      <c r="E1311" t="s">
        <v>115</v>
      </c>
      <c r="F1311" t="s">
        <v>61</v>
      </c>
      <c r="G1311" t="s">
        <v>129</v>
      </c>
      <c r="H1311" t="s">
        <v>64</v>
      </c>
      <c r="I1311" t="s">
        <v>133</v>
      </c>
      <c r="J1311" t="s">
        <v>58</v>
      </c>
      <c r="K1311" t="s">
        <v>57</v>
      </c>
      <c r="M1311" s="11">
        <v>87</v>
      </c>
      <c r="N1311" s="11">
        <v>0.57927110389105818</v>
      </c>
      <c r="P1311" s="11">
        <v>87</v>
      </c>
      <c r="Q1311" s="11">
        <v>0.57927110389105818</v>
      </c>
      <c r="R1311" s="11">
        <f t="array" ref="R1311">INDEX(Reformat[School-age PT],MATCH(1,(Reformat[Zone]=B1311)*(Reformat[Provider Type]=E1311)*(Reformat[Provider Rating]=I1311),0))</f>
        <v>19.600000000000001</v>
      </c>
      <c r="S1311" s="11">
        <f t="shared" si="20"/>
        <v>98</v>
      </c>
    </row>
    <row r="1312" spans="1:19" x14ac:dyDescent="0.25">
      <c r="A1312" t="s">
        <v>51</v>
      </c>
      <c r="B1312" t="s">
        <v>80</v>
      </c>
      <c r="D1312" t="s">
        <v>67</v>
      </c>
      <c r="E1312" t="s">
        <v>115</v>
      </c>
      <c r="F1312" t="s">
        <v>60</v>
      </c>
      <c r="G1312" t="s">
        <v>126</v>
      </c>
      <c r="H1312" t="s">
        <v>65</v>
      </c>
      <c r="I1312" t="s">
        <v>134</v>
      </c>
      <c r="J1312" t="s">
        <v>56</v>
      </c>
      <c r="K1312" t="s">
        <v>57</v>
      </c>
      <c r="M1312" s="11">
        <v>91.7</v>
      </c>
      <c r="N1312" s="11">
        <v>0.61056506007827638</v>
      </c>
      <c r="P1312" s="11">
        <v>91.7</v>
      </c>
      <c r="Q1312" s="11">
        <v>0.61056506007827638</v>
      </c>
      <c r="R1312" s="11">
        <f t="array" ref="R1312">INDEX(Reformat[Preschool FT],MATCH(1,(Reformat[Zone]=B1312)*(Reformat[Provider Type]=E1312)*(Reformat[Provider Rating]=I1312),0))</f>
        <v>22.89</v>
      </c>
      <c r="S1312" s="11">
        <f t="shared" si="20"/>
        <v>114.45</v>
      </c>
    </row>
    <row r="1313" spans="1:19" x14ac:dyDescent="0.25">
      <c r="A1313" t="s">
        <v>51</v>
      </c>
      <c r="B1313" t="s">
        <v>80</v>
      </c>
      <c r="D1313" t="s">
        <v>67</v>
      </c>
      <c r="E1313" t="s">
        <v>115</v>
      </c>
      <c r="F1313" t="s">
        <v>60</v>
      </c>
      <c r="G1313" t="s">
        <v>127</v>
      </c>
      <c r="H1313" t="s">
        <v>65</v>
      </c>
      <c r="I1313" t="s">
        <v>134</v>
      </c>
      <c r="J1313" t="s">
        <v>58</v>
      </c>
      <c r="K1313" t="s">
        <v>57</v>
      </c>
      <c r="M1313" s="11">
        <v>73.25</v>
      </c>
      <c r="N1313" s="11">
        <v>0.48771963632206916</v>
      </c>
      <c r="P1313" s="11">
        <v>73.25</v>
      </c>
      <c r="Q1313" s="11">
        <v>0.48771963632206916</v>
      </c>
      <c r="R1313" s="11">
        <f t="array" ref="R1313">INDEX(Reformat[Preschool PT],MATCH(1,(Reformat[Zone]=B1313)*(Reformat[Provider Type]=E1313)*(Reformat[Provider Rating]=I1313),0))</f>
        <v>18.690000000000001</v>
      </c>
      <c r="S1313" s="11">
        <f t="shared" si="20"/>
        <v>93.45</v>
      </c>
    </row>
    <row r="1314" spans="1:19" x14ac:dyDescent="0.25">
      <c r="A1314" t="s">
        <v>51</v>
      </c>
      <c r="B1314" t="s">
        <v>80</v>
      </c>
      <c r="D1314" t="s">
        <v>68</v>
      </c>
      <c r="E1314" t="s">
        <v>68</v>
      </c>
      <c r="F1314" t="s">
        <v>54</v>
      </c>
      <c r="G1314" t="s">
        <v>122</v>
      </c>
      <c r="H1314" t="s">
        <v>69</v>
      </c>
      <c r="I1314" t="s">
        <v>69</v>
      </c>
      <c r="J1314" t="s">
        <v>56</v>
      </c>
      <c r="K1314" t="s">
        <v>57</v>
      </c>
      <c r="M1314" s="11">
        <v>60.199999999999996</v>
      </c>
      <c r="N1314" s="11">
        <v>0.4008289707384104</v>
      </c>
      <c r="P1314" s="11">
        <v>60.199999999999996</v>
      </c>
      <c r="Q1314" s="11">
        <v>0.4008289707384104</v>
      </c>
      <c r="R1314" s="11">
        <f t="array" ref="R1314">INDEX(Reformat[Infant FT],MATCH(1,(Reformat[Zone]=B1314)*(Reformat[Provider Type]=E1314)*(Reformat[Provider Rating]=I1314),0))</f>
        <v>12.04</v>
      </c>
      <c r="S1314" s="11">
        <f t="shared" si="20"/>
        <v>60.199999999999996</v>
      </c>
    </row>
    <row r="1315" spans="1:19" x14ac:dyDescent="0.25">
      <c r="A1315" t="s">
        <v>51</v>
      </c>
      <c r="B1315" t="s">
        <v>80</v>
      </c>
      <c r="D1315" t="s">
        <v>68</v>
      </c>
      <c r="E1315" t="s">
        <v>68</v>
      </c>
      <c r="F1315" t="s">
        <v>54</v>
      </c>
      <c r="G1315" t="s">
        <v>123</v>
      </c>
      <c r="H1315" t="s">
        <v>69</v>
      </c>
      <c r="I1315" t="s">
        <v>69</v>
      </c>
      <c r="J1315" t="s">
        <v>58</v>
      </c>
      <c r="K1315" t="s">
        <v>57</v>
      </c>
      <c r="M1315" s="11">
        <v>60.199999999999996</v>
      </c>
      <c r="N1315" s="11">
        <v>0.4008289707384104</v>
      </c>
      <c r="P1315" s="11">
        <v>60.199999999999996</v>
      </c>
      <c r="Q1315" s="11">
        <v>0.4008289707384104</v>
      </c>
      <c r="R1315" s="11">
        <f t="array" ref="R1315">INDEX(Reformat[Infant PT],MATCH(1,(Reformat[Zone]=B1315)*(Reformat[Provider Type]=E1315)*(Reformat[Provider Rating]=I1315),0))</f>
        <v>12.04</v>
      </c>
      <c r="S1315" s="11">
        <f t="shared" si="20"/>
        <v>60.199999999999996</v>
      </c>
    </row>
    <row r="1316" spans="1:19" x14ac:dyDescent="0.25">
      <c r="A1316" t="s">
        <v>51</v>
      </c>
      <c r="B1316" t="s">
        <v>80</v>
      </c>
      <c r="D1316" t="s">
        <v>68</v>
      </c>
      <c r="E1316" t="s">
        <v>68</v>
      </c>
      <c r="F1316" t="s">
        <v>59</v>
      </c>
      <c r="G1316" t="s">
        <v>124</v>
      </c>
      <c r="H1316" t="s">
        <v>69</v>
      </c>
      <c r="I1316" t="s">
        <v>69</v>
      </c>
      <c r="J1316" t="s">
        <v>56</v>
      </c>
      <c r="K1316" t="s">
        <v>57</v>
      </c>
      <c r="M1316" s="11">
        <v>60.199999999999996</v>
      </c>
      <c r="N1316" s="11">
        <v>0.4008289707384104</v>
      </c>
      <c r="P1316" s="11">
        <v>60.199999999999996</v>
      </c>
      <c r="Q1316" s="11">
        <v>0.4008289707384104</v>
      </c>
      <c r="R1316" s="11">
        <f t="array" ref="R1316">INDEX(Reformat[Toddler FT],MATCH(1,(Reformat[Zone]=B1316)*(Reformat[Provider Type]=E1316)*(Reformat[Provider Rating]=I1316),0))</f>
        <v>12.04</v>
      </c>
      <c r="S1316" s="11">
        <f t="shared" si="20"/>
        <v>60.199999999999996</v>
      </c>
    </row>
    <row r="1317" spans="1:19" x14ac:dyDescent="0.25">
      <c r="A1317" t="s">
        <v>51</v>
      </c>
      <c r="B1317" t="s">
        <v>80</v>
      </c>
      <c r="D1317" t="s">
        <v>68</v>
      </c>
      <c r="E1317" t="s">
        <v>68</v>
      </c>
      <c r="F1317" t="s">
        <v>59</v>
      </c>
      <c r="G1317" t="s">
        <v>125</v>
      </c>
      <c r="H1317" t="s">
        <v>69</v>
      </c>
      <c r="I1317" t="s">
        <v>69</v>
      </c>
      <c r="J1317" t="s">
        <v>58</v>
      </c>
      <c r="K1317" t="s">
        <v>57</v>
      </c>
      <c r="M1317" s="11">
        <v>48.4</v>
      </c>
      <c r="N1317" s="11">
        <v>0.32226116584284159</v>
      </c>
      <c r="P1317" s="11">
        <v>48.4</v>
      </c>
      <c r="Q1317" s="11">
        <v>0.32226116584284159</v>
      </c>
      <c r="R1317" s="11">
        <f t="array" ref="R1317">INDEX(Reformat[Toddler PT],MATCH(1,(Reformat[Zone]=B1317)*(Reformat[Provider Type]=E1317)*(Reformat[Provider Rating]=I1317),0))</f>
        <v>9.68</v>
      </c>
      <c r="S1317" s="11">
        <f t="shared" si="20"/>
        <v>48.4</v>
      </c>
    </row>
    <row r="1318" spans="1:19" x14ac:dyDescent="0.25">
      <c r="A1318" t="s">
        <v>51</v>
      </c>
      <c r="B1318" t="s">
        <v>80</v>
      </c>
      <c r="D1318" t="s">
        <v>68</v>
      </c>
      <c r="E1318" t="s">
        <v>68</v>
      </c>
      <c r="F1318" t="s">
        <v>60</v>
      </c>
      <c r="G1318" t="s">
        <v>126</v>
      </c>
      <c r="H1318" t="s">
        <v>69</v>
      </c>
      <c r="I1318" t="s">
        <v>69</v>
      </c>
      <c r="J1318" t="s">
        <v>56</v>
      </c>
      <c r="K1318" t="s">
        <v>57</v>
      </c>
      <c r="M1318" s="11">
        <v>60.199999999999996</v>
      </c>
      <c r="N1318" s="11">
        <v>0.4008289707384104</v>
      </c>
      <c r="P1318" s="11">
        <v>60.199999999999996</v>
      </c>
      <c r="Q1318" s="11">
        <v>0.4008289707384104</v>
      </c>
      <c r="R1318" s="11">
        <f t="array" ref="R1318">INDEX(Reformat[Preschool FT],MATCH(1,(Reformat[Zone]=B1318)*(Reformat[Provider Type]=E1318)*(Reformat[Provider Rating]=I1318),0))</f>
        <v>12.04</v>
      </c>
      <c r="S1318" s="11">
        <f t="shared" si="20"/>
        <v>60.199999999999996</v>
      </c>
    </row>
    <row r="1319" spans="1:19" x14ac:dyDescent="0.25">
      <c r="A1319" t="s">
        <v>51</v>
      </c>
      <c r="B1319" t="s">
        <v>80</v>
      </c>
      <c r="D1319" t="s">
        <v>68</v>
      </c>
      <c r="E1319" t="s">
        <v>68</v>
      </c>
      <c r="F1319" t="s">
        <v>60</v>
      </c>
      <c r="G1319" t="s">
        <v>127</v>
      </c>
      <c r="H1319" t="s">
        <v>69</v>
      </c>
      <c r="I1319" t="s">
        <v>69</v>
      </c>
      <c r="J1319" t="s">
        <v>58</v>
      </c>
      <c r="K1319" t="s">
        <v>57</v>
      </c>
      <c r="M1319" s="11">
        <v>58.4</v>
      </c>
      <c r="N1319" s="11">
        <v>0.38884405134756089</v>
      </c>
      <c r="P1319" s="11">
        <v>58.4</v>
      </c>
      <c r="Q1319" s="11">
        <v>0.38884405134756089</v>
      </c>
      <c r="R1319" s="11">
        <f t="array" ref="R1319">INDEX(Reformat[Preschool PT],MATCH(1,(Reformat[Zone]=B1319)*(Reformat[Provider Type]=E1319)*(Reformat[Provider Rating]=I1319),0))</f>
        <v>11.68</v>
      </c>
      <c r="S1319" s="11">
        <f t="shared" si="20"/>
        <v>58.4</v>
      </c>
    </row>
    <row r="1320" spans="1:19" x14ac:dyDescent="0.25">
      <c r="A1320" t="s">
        <v>51</v>
      </c>
      <c r="B1320" t="s">
        <v>80</v>
      </c>
      <c r="D1320" t="s">
        <v>68</v>
      </c>
      <c r="E1320" t="s">
        <v>68</v>
      </c>
      <c r="F1320" t="s">
        <v>61</v>
      </c>
      <c r="G1320" t="s">
        <v>128</v>
      </c>
      <c r="H1320" t="s">
        <v>69</v>
      </c>
      <c r="I1320" t="s">
        <v>69</v>
      </c>
      <c r="J1320" t="s">
        <v>56</v>
      </c>
      <c r="K1320" t="s">
        <v>57</v>
      </c>
      <c r="M1320" s="11">
        <v>60.199999999999996</v>
      </c>
      <c r="N1320" s="11">
        <v>0.4008289707384104</v>
      </c>
      <c r="P1320" s="11">
        <v>60.199999999999996</v>
      </c>
      <c r="Q1320" s="11">
        <v>0.4008289707384104</v>
      </c>
      <c r="R1320" s="11">
        <f t="array" ref="R1320">INDEX(Reformat[School-age FT],MATCH(1,(Reformat[Zone]=B1320)*(Reformat[Provider Type]=E1320)*(Reformat[Provider Rating]=I1320),0))</f>
        <v>12.04</v>
      </c>
      <c r="S1320" s="11">
        <f t="shared" si="20"/>
        <v>60.199999999999996</v>
      </c>
    </row>
    <row r="1321" spans="1:19" x14ac:dyDescent="0.25">
      <c r="A1321" t="s">
        <v>51</v>
      </c>
      <c r="B1321" t="s">
        <v>80</v>
      </c>
      <c r="D1321" t="s">
        <v>68</v>
      </c>
      <c r="E1321" t="s">
        <v>68</v>
      </c>
      <c r="F1321" t="s">
        <v>61</v>
      </c>
      <c r="G1321" t="s">
        <v>129</v>
      </c>
      <c r="H1321" t="s">
        <v>69</v>
      </c>
      <c r="I1321" t="s">
        <v>69</v>
      </c>
      <c r="J1321" t="s">
        <v>58</v>
      </c>
      <c r="K1321" t="s">
        <v>57</v>
      </c>
      <c r="M1321" s="11">
        <v>38.950000000000003</v>
      </c>
      <c r="N1321" s="11">
        <v>0.25934033904088183</v>
      </c>
      <c r="P1321" s="11">
        <v>38.950000000000003</v>
      </c>
      <c r="Q1321" s="11">
        <v>0.25934033904088183</v>
      </c>
      <c r="R1321" s="11">
        <f t="array" ref="R1321">INDEX(Reformat[School-age PT],MATCH(1,(Reformat[Zone]=B1321)*(Reformat[Provider Type]=E1321)*(Reformat[Provider Rating]=I1321),0))</f>
        <v>7.79</v>
      </c>
      <c r="S1321" s="11">
        <f t="shared" si="20"/>
        <v>38.950000000000003</v>
      </c>
    </row>
    <row r="1322" spans="1:19" x14ac:dyDescent="0.25">
      <c r="A1322" t="s">
        <v>51</v>
      </c>
      <c r="B1322" t="s">
        <v>81</v>
      </c>
      <c r="D1322" t="s">
        <v>53</v>
      </c>
      <c r="E1322" t="s">
        <v>113</v>
      </c>
      <c r="F1322" t="s">
        <v>54</v>
      </c>
      <c r="G1322" t="s">
        <v>122</v>
      </c>
      <c r="H1322" t="s">
        <v>55</v>
      </c>
      <c r="I1322" t="s">
        <v>130</v>
      </c>
      <c r="J1322" t="s">
        <v>56</v>
      </c>
      <c r="K1322" t="s">
        <v>57</v>
      </c>
      <c r="M1322" s="11">
        <v>167.85</v>
      </c>
      <c r="N1322" s="11">
        <v>43.677191951413832</v>
      </c>
      <c r="P1322" s="11">
        <v>167.85</v>
      </c>
      <c r="Q1322" s="11">
        <v>43.677191951413832</v>
      </c>
      <c r="R1322" s="11">
        <f t="array" ref="R1322">INDEX(Reformat[Infant FT],MATCH(1,(Reformat[Zone]=B1322)*(Reformat[Provider Type]=E1322)*(Reformat[Provider Rating]=I1322),0))</f>
        <v>42.6</v>
      </c>
      <c r="S1322" s="11">
        <f t="shared" si="20"/>
        <v>213</v>
      </c>
    </row>
    <row r="1323" spans="1:19" x14ac:dyDescent="0.25">
      <c r="A1323" t="s">
        <v>51</v>
      </c>
      <c r="B1323" t="s">
        <v>81</v>
      </c>
      <c r="D1323" t="s">
        <v>53</v>
      </c>
      <c r="E1323" t="s">
        <v>113</v>
      </c>
      <c r="F1323" t="s">
        <v>54</v>
      </c>
      <c r="G1323" t="s">
        <v>123</v>
      </c>
      <c r="H1323" t="s">
        <v>55</v>
      </c>
      <c r="I1323" t="s">
        <v>130</v>
      </c>
      <c r="J1323" t="s">
        <v>58</v>
      </c>
      <c r="K1323" t="s">
        <v>57</v>
      </c>
      <c r="M1323" s="11">
        <v>131.19999999999999</v>
      </c>
      <c r="N1323" s="11">
        <v>34.14028944906461</v>
      </c>
      <c r="P1323" s="11">
        <v>131.19999999999999</v>
      </c>
      <c r="Q1323" s="11">
        <v>34.14028944906461</v>
      </c>
      <c r="R1323" s="11">
        <f t="array" ref="R1323">INDEX(Reformat[Infant PT],MATCH(1,(Reformat[Zone]=B1323)*(Reformat[Provider Type]=E1323)*(Reformat[Provider Rating]=I1323),0))</f>
        <v>37.6</v>
      </c>
      <c r="S1323" s="11">
        <f t="shared" si="20"/>
        <v>188</v>
      </c>
    </row>
    <row r="1324" spans="1:19" x14ac:dyDescent="0.25">
      <c r="A1324" t="s">
        <v>51</v>
      </c>
      <c r="B1324" t="s">
        <v>81</v>
      </c>
      <c r="D1324" t="s">
        <v>53</v>
      </c>
      <c r="E1324" t="s">
        <v>113</v>
      </c>
      <c r="F1324" t="s">
        <v>59</v>
      </c>
      <c r="G1324" t="s">
        <v>124</v>
      </c>
      <c r="H1324" t="s">
        <v>55</v>
      </c>
      <c r="I1324" t="s">
        <v>130</v>
      </c>
      <c r="J1324" t="s">
        <v>56</v>
      </c>
      <c r="K1324" t="s">
        <v>57</v>
      </c>
      <c r="M1324" s="11">
        <v>144.4</v>
      </c>
      <c r="N1324" s="11">
        <v>37.575135643635136</v>
      </c>
      <c r="P1324" s="11">
        <v>144.4</v>
      </c>
      <c r="Q1324" s="11">
        <v>37.575135643635136</v>
      </c>
      <c r="R1324" s="11">
        <f t="array" ref="R1324">INDEX(Reformat[Toddler FT],MATCH(1,(Reformat[Zone]=B1324)*(Reformat[Provider Type]=E1324)*(Reformat[Provider Rating]=I1324),0))</f>
        <v>37.799999999999997</v>
      </c>
      <c r="S1324" s="11">
        <f t="shared" si="20"/>
        <v>189</v>
      </c>
    </row>
    <row r="1325" spans="1:19" x14ac:dyDescent="0.25">
      <c r="A1325" t="s">
        <v>51</v>
      </c>
      <c r="B1325" t="s">
        <v>81</v>
      </c>
      <c r="D1325" t="s">
        <v>53</v>
      </c>
      <c r="E1325" t="s">
        <v>113</v>
      </c>
      <c r="F1325" t="s">
        <v>59</v>
      </c>
      <c r="G1325" t="s">
        <v>125</v>
      </c>
      <c r="H1325" t="s">
        <v>55</v>
      </c>
      <c r="I1325" t="s">
        <v>130</v>
      </c>
      <c r="J1325" t="s">
        <v>58</v>
      </c>
      <c r="K1325" t="s">
        <v>57</v>
      </c>
      <c r="M1325" s="11">
        <v>119.35000000000001</v>
      </c>
      <c r="N1325" s="11">
        <v>31.056734342575165</v>
      </c>
      <c r="P1325" s="11">
        <v>119.35000000000001</v>
      </c>
      <c r="Q1325" s="11">
        <v>31.056734342575165</v>
      </c>
      <c r="R1325" s="11">
        <f t="array" ref="R1325">INDEX(Reformat[Toddler PT],MATCH(1,(Reformat[Zone]=B1325)*(Reformat[Provider Type]=E1325)*(Reformat[Provider Rating]=I1325),0))</f>
        <v>33.200000000000003</v>
      </c>
      <c r="S1325" s="11">
        <f t="shared" si="20"/>
        <v>166</v>
      </c>
    </row>
    <row r="1326" spans="1:19" x14ac:dyDescent="0.25">
      <c r="A1326" t="s">
        <v>51</v>
      </c>
      <c r="B1326" t="s">
        <v>81</v>
      </c>
      <c r="D1326" t="s">
        <v>53</v>
      </c>
      <c r="E1326" t="s">
        <v>113</v>
      </c>
      <c r="F1326" t="s">
        <v>60</v>
      </c>
      <c r="G1326" t="s">
        <v>126</v>
      </c>
      <c r="H1326" t="s">
        <v>55</v>
      </c>
      <c r="I1326" t="s">
        <v>130</v>
      </c>
      <c r="J1326" t="s">
        <v>56</v>
      </c>
      <c r="K1326" t="s">
        <v>57</v>
      </c>
      <c r="M1326" s="11">
        <v>126.4</v>
      </c>
      <c r="N1326" s="11">
        <v>32.89125446922079</v>
      </c>
      <c r="P1326" s="11">
        <v>126.4</v>
      </c>
      <c r="Q1326" s="11">
        <v>32.89125446922079</v>
      </c>
      <c r="R1326" s="11">
        <f t="array" ref="R1326">INDEX(Reformat[Preschool FT],MATCH(1,(Reformat[Zone]=B1326)*(Reformat[Provider Type]=E1326)*(Reformat[Provider Rating]=I1326),0))</f>
        <v>34</v>
      </c>
      <c r="S1326" s="11">
        <f t="shared" si="20"/>
        <v>170</v>
      </c>
    </row>
    <row r="1327" spans="1:19" x14ac:dyDescent="0.25">
      <c r="A1327" t="s">
        <v>51</v>
      </c>
      <c r="B1327" t="s">
        <v>81</v>
      </c>
      <c r="D1327" t="s">
        <v>53</v>
      </c>
      <c r="E1327" t="s">
        <v>113</v>
      </c>
      <c r="F1327" t="s">
        <v>60</v>
      </c>
      <c r="G1327" t="s">
        <v>127</v>
      </c>
      <c r="H1327" t="s">
        <v>55</v>
      </c>
      <c r="I1327" t="s">
        <v>130</v>
      </c>
      <c r="J1327" t="s">
        <v>58</v>
      </c>
      <c r="K1327" t="s">
        <v>57</v>
      </c>
      <c r="M1327" s="11">
        <v>90.75</v>
      </c>
      <c r="N1327" s="11">
        <v>23.614567587672362</v>
      </c>
      <c r="P1327" s="11">
        <v>90.75</v>
      </c>
      <c r="Q1327" s="11">
        <v>23.614567587672362</v>
      </c>
      <c r="R1327" s="11">
        <f t="array" ref="R1327">INDEX(Reformat[Preschool PT],MATCH(1,(Reformat[Zone]=B1327)*(Reformat[Provider Type]=E1327)*(Reformat[Provider Rating]=I1327),0))</f>
        <v>25.6</v>
      </c>
      <c r="S1327" s="11">
        <f t="shared" si="20"/>
        <v>128</v>
      </c>
    </row>
    <row r="1328" spans="1:19" x14ac:dyDescent="0.25">
      <c r="A1328" t="s">
        <v>51</v>
      </c>
      <c r="B1328" t="s">
        <v>81</v>
      </c>
      <c r="D1328" t="s">
        <v>53</v>
      </c>
      <c r="E1328" t="s">
        <v>113</v>
      </c>
      <c r="F1328" t="s">
        <v>61</v>
      </c>
      <c r="G1328" t="s">
        <v>128</v>
      </c>
      <c r="H1328" t="s">
        <v>55</v>
      </c>
      <c r="I1328" t="s">
        <v>130</v>
      </c>
      <c r="J1328" t="s">
        <v>56</v>
      </c>
      <c r="K1328" t="s">
        <v>57</v>
      </c>
      <c r="M1328" s="11">
        <v>118.14999999999999</v>
      </c>
      <c r="N1328" s="11">
        <v>30.744475597614205</v>
      </c>
      <c r="P1328" s="11">
        <v>118.14999999999999</v>
      </c>
      <c r="Q1328" s="11">
        <v>30.744475597614205</v>
      </c>
      <c r="R1328" s="11">
        <f t="array" ref="R1328">INDEX(Reformat[School-age FT],MATCH(1,(Reformat[Zone]=B1328)*(Reformat[Provider Type]=E1328)*(Reformat[Provider Rating]=I1328),0))</f>
        <v>31.8</v>
      </c>
      <c r="S1328" s="11">
        <f t="shared" si="20"/>
        <v>159</v>
      </c>
    </row>
    <row r="1329" spans="1:19" x14ac:dyDescent="0.25">
      <c r="A1329" t="s">
        <v>51</v>
      </c>
      <c r="B1329" t="s">
        <v>81</v>
      </c>
      <c r="D1329" t="s">
        <v>53</v>
      </c>
      <c r="E1329" t="s">
        <v>113</v>
      </c>
      <c r="F1329" t="s">
        <v>61</v>
      </c>
      <c r="G1329" t="s">
        <v>129</v>
      </c>
      <c r="H1329" t="s">
        <v>55</v>
      </c>
      <c r="I1329" t="s">
        <v>130</v>
      </c>
      <c r="J1329" t="s">
        <v>58</v>
      </c>
      <c r="K1329" t="s">
        <v>57</v>
      </c>
      <c r="M1329" s="11">
        <v>80.850000000000009</v>
      </c>
      <c r="N1329" s="11">
        <v>21.038432941744468</v>
      </c>
      <c r="P1329" s="11">
        <v>80.850000000000009</v>
      </c>
      <c r="Q1329" s="11">
        <v>21.038432941744468</v>
      </c>
      <c r="R1329" s="11">
        <f t="array" ref="R1329">INDEX(Reformat[School-age PT],MATCH(1,(Reformat[Zone]=B1329)*(Reformat[Provider Type]=E1329)*(Reformat[Provider Rating]=I1329),0))</f>
        <v>23.2</v>
      </c>
      <c r="S1329" s="11">
        <f t="shared" si="20"/>
        <v>116</v>
      </c>
    </row>
    <row r="1330" spans="1:19" x14ac:dyDescent="0.25">
      <c r="A1330" t="s">
        <v>51</v>
      </c>
      <c r="B1330" t="s">
        <v>81</v>
      </c>
      <c r="D1330" t="s">
        <v>53</v>
      </c>
      <c r="E1330" t="s">
        <v>113</v>
      </c>
      <c r="F1330" t="s">
        <v>54</v>
      </c>
      <c r="G1330" t="s">
        <v>122</v>
      </c>
      <c r="H1330" t="s">
        <v>62</v>
      </c>
      <c r="I1330" t="s">
        <v>131</v>
      </c>
      <c r="J1330" t="s">
        <v>56</v>
      </c>
      <c r="K1330" t="s">
        <v>57</v>
      </c>
      <c r="M1330" s="11">
        <v>176.25</v>
      </c>
      <c r="N1330" s="11">
        <v>45.863003166140537</v>
      </c>
      <c r="P1330" s="11">
        <v>176.25</v>
      </c>
      <c r="Q1330" s="11">
        <v>45.863003166140537</v>
      </c>
      <c r="R1330" s="11">
        <f t="array" ref="R1330">INDEX(Reformat[Infant FT],MATCH(1,(Reformat[Zone]=B1330)*(Reformat[Provider Type]=E1330)*(Reformat[Provider Rating]=I1330),0))</f>
        <v>44.73</v>
      </c>
      <c r="S1330" s="11">
        <f t="shared" si="20"/>
        <v>223.64999999999998</v>
      </c>
    </row>
    <row r="1331" spans="1:19" x14ac:dyDescent="0.25">
      <c r="A1331" t="s">
        <v>51</v>
      </c>
      <c r="B1331" t="s">
        <v>81</v>
      </c>
      <c r="D1331" t="s">
        <v>53</v>
      </c>
      <c r="E1331" t="s">
        <v>113</v>
      </c>
      <c r="F1331" t="s">
        <v>54</v>
      </c>
      <c r="G1331" t="s">
        <v>123</v>
      </c>
      <c r="H1331" t="s">
        <v>62</v>
      </c>
      <c r="I1331" t="s">
        <v>131</v>
      </c>
      <c r="J1331" t="s">
        <v>58</v>
      </c>
      <c r="K1331" t="s">
        <v>57</v>
      </c>
      <c r="M1331" s="11">
        <v>148.6</v>
      </c>
      <c r="N1331" s="11">
        <v>38.668041250998485</v>
      </c>
      <c r="P1331" s="11">
        <v>148.6</v>
      </c>
      <c r="Q1331" s="11">
        <v>38.668041250998485</v>
      </c>
      <c r="R1331" s="11">
        <f t="array" ref="R1331">INDEX(Reformat[Infant PT],MATCH(1,(Reformat[Zone]=B1331)*(Reformat[Provider Type]=E1331)*(Reformat[Provider Rating]=I1331),0))</f>
        <v>39.479999999999997</v>
      </c>
      <c r="S1331" s="11">
        <f t="shared" si="20"/>
        <v>197.39999999999998</v>
      </c>
    </row>
    <row r="1332" spans="1:19" x14ac:dyDescent="0.25">
      <c r="A1332" t="s">
        <v>51</v>
      </c>
      <c r="B1332" t="s">
        <v>81</v>
      </c>
      <c r="D1332" t="s">
        <v>53</v>
      </c>
      <c r="E1332" t="s">
        <v>113</v>
      </c>
      <c r="F1332" t="s">
        <v>59</v>
      </c>
      <c r="G1332" t="s">
        <v>124</v>
      </c>
      <c r="H1332" t="s">
        <v>62</v>
      </c>
      <c r="I1332" t="s">
        <v>131</v>
      </c>
      <c r="J1332" t="s">
        <v>56</v>
      </c>
      <c r="K1332" t="s">
        <v>57</v>
      </c>
      <c r="M1332" s="11">
        <v>155.19999999999999</v>
      </c>
      <c r="N1332" s="11">
        <v>40.385464348283747</v>
      </c>
      <c r="P1332" s="11">
        <v>155.19999999999999</v>
      </c>
      <c r="Q1332" s="11">
        <v>40.385464348283747</v>
      </c>
      <c r="R1332" s="11">
        <f t="array" ref="R1332">INDEX(Reformat[Toddler FT],MATCH(1,(Reformat[Zone]=B1332)*(Reformat[Provider Type]=E1332)*(Reformat[Provider Rating]=I1332),0))</f>
        <v>39.69</v>
      </c>
      <c r="S1332" s="11">
        <f t="shared" si="20"/>
        <v>198.45</v>
      </c>
    </row>
    <row r="1333" spans="1:19" x14ac:dyDescent="0.25">
      <c r="A1333" t="s">
        <v>51</v>
      </c>
      <c r="B1333" t="s">
        <v>81</v>
      </c>
      <c r="D1333" t="s">
        <v>53</v>
      </c>
      <c r="E1333" t="s">
        <v>113</v>
      </c>
      <c r="F1333" t="s">
        <v>59</v>
      </c>
      <c r="G1333" t="s">
        <v>125</v>
      </c>
      <c r="H1333" t="s">
        <v>62</v>
      </c>
      <c r="I1333" t="s">
        <v>131</v>
      </c>
      <c r="J1333" t="s">
        <v>58</v>
      </c>
      <c r="K1333" t="s">
        <v>57</v>
      </c>
      <c r="M1333" s="11">
        <v>136.15</v>
      </c>
      <c r="N1333" s="11">
        <v>35.428356772028565</v>
      </c>
      <c r="P1333" s="11">
        <v>136.15</v>
      </c>
      <c r="Q1333" s="11">
        <v>35.428356772028565</v>
      </c>
      <c r="R1333" s="11">
        <f t="array" ref="R1333">INDEX(Reformat[Toddler PT],MATCH(1,(Reformat[Zone]=B1333)*(Reformat[Provider Type]=E1333)*(Reformat[Provider Rating]=I1333),0))</f>
        <v>34.86</v>
      </c>
      <c r="S1333" s="11">
        <f t="shared" si="20"/>
        <v>174.3</v>
      </c>
    </row>
    <row r="1334" spans="1:19" x14ac:dyDescent="0.25">
      <c r="A1334" t="s">
        <v>51</v>
      </c>
      <c r="B1334" t="s">
        <v>81</v>
      </c>
      <c r="D1334" t="s">
        <v>53</v>
      </c>
      <c r="E1334" t="s">
        <v>113</v>
      </c>
      <c r="F1334" t="s">
        <v>60</v>
      </c>
      <c r="G1334" t="s">
        <v>126</v>
      </c>
      <c r="H1334" t="s">
        <v>62</v>
      </c>
      <c r="I1334" t="s">
        <v>131</v>
      </c>
      <c r="J1334" t="s">
        <v>56</v>
      </c>
      <c r="K1334" t="s">
        <v>57</v>
      </c>
      <c r="M1334" s="11">
        <v>144</v>
      </c>
      <c r="N1334" s="11">
        <v>37.471049395314822</v>
      </c>
      <c r="P1334" s="11">
        <v>144</v>
      </c>
      <c r="Q1334" s="11">
        <v>37.471049395314822</v>
      </c>
      <c r="R1334" s="11">
        <f t="array" ref="R1334">INDEX(Reformat[Preschool FT],MATCH(1,(Reformat[Zone]=B1334)*(Reformat[Provider Type]=E1334)*(Reformat[Provider Rating]=I1334),0))</f>
        <v>35.700000000000003</v>
      </c>
      <c r="S1334" s="11">
        <f t="shared" si="20"/>
        <v>178.5</v>
      </c>
    </row>
    <row r="1335" spans="1:19" x14ac:dyDescent="0.25">
      <c r="A1335" t="s">
        <v>51</v>
      </c>
      <c r="B1335" t="s">
        <v>81</v>
      </c>
      <c r="D1335" t="s">
        <v>53</v>
      </c>
      <c r="E1335" t="s">
        <v>113</v>
      </c>
      <c r="F1335" t="s">
        <v>60</v>
      </c>
      <c r="G1335" t="s">
        <v>127</v>
      </c>
      <c r="H1335" t="s">
        <v>62</v>
      </c>
      <c r="I1335" t="s">
        <v>131</v>
      </c>
      <c r="J1335" t="s">
        <v>58</v>
      </c>
      <c r="K1335" t="s">
        <v>57</v>
      </c>
      <c r="M1335" s="11">
        <v>109.3</v>
      </c>
      <c r="N1335" s="11">
        <v>28.441567353527152</v>
      </c>
      <c r="P1335" s="11">
        <v>109.3</v>
      </c>
      <c r="Q1335" s="11">
        <v>28.441567353527152</v>
      </c>
      <c r="R1335" s="11">
        <f t="array" ref="R1335">INDEX(Reformat[Preschool PT],MATCH(1,(Reformat[Zone]=B1335)*(Reformat[Provider Type]=E1335)*(Reformat[Provider Rating]=I1335),0))</f>
        <v>26.88</v>
      </c>
      <c r="S1335" s="11">
        <f t="shared" si="20"/>
        <v>134.4</v>
      </c>
    </row>
    <row r="1336" spans="1:19" x14ac:dyDescent="0.25">
      <c r="A1336" t="s">
        <v>51</v>
      </c>
      <c r="B1336" t="s">
        <v>81</v>
      </c>
      <c r="D1336" t="s">
        <v>53</v>
      </c>
      <c r="E1336" t="s">
        <v>113</v>
      </c>
      <c r="F1336" t="s">
        <v>61</v>
      </c>
      <c r="G1336" t="s">
        <v>128</v>
      </c>
      <c r="H1336" t="s">
        <v>62</v>
      </c>
      <c r="I1336" t="s">
        <v>131</v>
      </c>
      <c r="J1336" t="s">
        <v>56</v>
      </c>
      <c r="K1336" t="s">
        <v>57</v>
      </c>
      <c r="M1336" s="11">
        <v>136.05000000000001</v>
      </c>
      <c r="N1336" s="11">
        <v>35.402335209948482</v>
      </c>
      <c r="P1336" s="11">
        <v>136.05000000000001</v>
      </c>
      <c r="Q1336" s="11">
        <v>35.402335209948482</v>
      </c>
      <c r="R1336" s="11">
        <f t="array" ref="R1336">INDEX(Reformat[School-age FT],MATCH(1,(Reformat[Zone]=B1336)*(Reformat[Provider Type]=E1336)*(Reformat[Provider Rating]=I1336),0))</f>
        <v>33.39</v>
      </c>
      <c r="S1336" s="11">
        <f t="shared" si="20"/>
        <v>166.95</v>
      </c>
    </row>
    <row r="1337" spans="1:19" x14ac:dyDescent="0.25">
      <c r="A1337" t="s">
        <v>51</v>
      </c>
      <c r="B1337" t="s">
        <v>81</v>
      </c>
      <c r="D1337" t="s">
        <v>53</v>
      </c>
      <c r="E1337" t="s">
        <v>113</v>
      </c>
      <c r="F1337" t="s">
        <v>61</v>
      </c>
      <c r="G1337" t="s">
        <v>129</v>
      </c>
      <c r="H1337" t="s">
        <v>62</v>
      </c>
      <c r="I1337" t="s">
        <v>131</v>
      </c>
      <c r="J1337" t="s">
        <v>58</v>
      </c>
      <c r="K1337" t="s">
        <v>57</v>
      </c>
      <c r="M1337" s="11">
        <v>99.5</v>
      </c>
      <c r="N1337" s="11">
        <v>25.891454269679336</v>
      </c>
      <c r="P1337" s="11">
        <v>99.5</v>
      </c>
      <c r="Q1337" s="11">
        <v>25.891454269679336</v>
      </c>
      <c r="R1337" s="11">
        <f t="array" ref="R1337">INDEX(Reformat[School-age PT],MATCH(1,(Reformat[Zone]=B1337)*(Reformat[Provider Type]=E1337)*(Reformat[Provider Rating]=I1337),0))</f>
        <v>24.36</v>
      </c>
      <c r="S1337" s="11">
        <f t="shared" si="20"/>
        <v>121.8</v>
      </c>
    </row>
    <row r="1338" spans="1:19" x14ac:dyDescent="0.25">
      <c r="A1338" t="s">
        <v>51</v>
      </c>
      <c r="B1338" t="s">
        <v>81</v>
      </c>
      <c r="D1338" t="s">
        <v>53</v>
      </c>
      <c r="E1338" t="s">
        <v>113</v>
      </c>
      <c r="F1338" t="s">
        <v>54</v>
      </c>
      <c r="G1338" t="s">
        <v>122</v>
      </c>
      <c r="H1338" t="s">
        <v>63</v>
      </c>
      <c r="I1338" t="s">
        <v>132</v>
      </c>
      <c r="J1338" t="s">
        <v>56</v>
      </c>
      <c r="K1338" t="s">
        <v>57</v>
      </c>
      <c r="M1338" s="11">
        <v>187.39999999999998</v>
      </c>
      <c r="N1338" s="11">
        <v>48.764407338069418</v>
      </c>
      <c r="P1338" s="11">
        <v>187.39999999999998</v>
      </c>
      <c r="Q1338" s="11">
        <v>48.764407338069418</v>
      </c>
      <c r="R1338" s="11">
        <f t="array" ref="R1338">INDEX(Reformat[Infant FT],MATCH(1,(Reformat[Zone]=B1338)*(Reformat[Provider Type]=E1338)*(Reformat[Provider Rating]=I1338),0))</f>
        <v>46.26</v>
      </c>
      <c r="S1338" s="11">
        <f t="shared" si="20"/>
        <v>231.29999999999998</v>
      </c>
    </row>
    <row r="1339" spans="1:19" x14ac:dyDescent="0.25">
      <c r="A1339" t="s">
        <v>51</v>
      </c>
      <c r="B1339" t="s">
        <v>81</v>
      </c>
      <c r="D1339" t="s">
        <v>53</v>
      </c>
      <c r="E1339" t="s">
        <v>113</v>
      </c>
      <c r="F1339" t="s">
        <v>54</v>
      </c>
      <c r="G1339" t="s">
        <v>123</v>
      </c>
      <c r="H1339" t="s">
        <v>63</v>
      </c>
      <c r="I1339" t="s">
        <v>132</v>
      </c>
      <c r="J1339" t="s">
        <v>58</v>
      </c>
      <c r="K1339" t="s">
        <v>57</v>
      </c>
      <c r="M1339" s="11">
        <v>165.15</v>
      </c>
      <c r="N1339" s="11">
        <v>42.974609775251686</v>
      </c>
      <c r="P1339" s="11">
        <v>165.15</v>
      </c>
      <c r="Q1339" s="11">
        <v>42.974609775251686</v>
      </c>
      <c r="R1339" s="11">
        <f t="array" ref="R1339">INDEX(Reformat[Infant PT],MATCH(1,(Reformat[Zone]=B1339)*(Reformat[Provider Type]=E1339)*(Reformat[Provider Rating]=I1339),0))</f>
        <v>41.22</v>
      </c>
      <c r="S1339" s="11">
        <f t="shared" si="20"/>
        <v>206.1</v>
      </c>
    </row>
    <row r="1340" spans="1:19" x14ac:dyDescent="0.25">
      <c r="A1340" t="s">
        <v>51</v>
      </c>
      <c r="B1340" t="s">
        <v>81</v>
      </c>
      <c r="D1340" t="s">
        <v>53</v>
      </c>
      <c r="E1340" t="s">
        <v>113</v>
      </c>
      <c r="F1340" t="s">
        <v>59</v>
      </c>
      <c r="G1340" t="s">
        <v>124</v>
      </c>
      <c r="H1340" t="s">
        <v>63</v>
      </c>
      <c r="I1340" t="s">
        <v>132</v>
      </c>
      <c r="J1340" t="s">
        <v>56</v>
      </c>
      <c r="K1340" t="s">
        <v>57</v>
      </c>
      <c r="M1340" s="11">
        <v>172.39999999999998</v>
      </c>
      <c r="N1340" s="11">
        <v>44.861173026057457</v>
      </c>
      <c r="P1340" s="11">
        <v>172.39999999999998</v>
      </c>
      <c r="Q1340" s="11">
        <v>44.861173026057457</v>
      </c>
      <c r="R1340" s="11">
        <f t="array" ref="R1340">INDEX(Reformat[Toddler FT],MATCH(1,(Reformat[Zone]=B1340)*(Reformat[Provider Type]=E1340)*(Reformat[Provider Rating]=I1340),0))</f>
        <v>40.86</v>
      </c>
      <c r="S1340" s="11">
        <f t="shared" si="20"/>
        <v>204.3</v>
      </c>
    </row>
    <row r="1341" spans="1:19" x14ac:dyDescent="0.25">
      <c r="A1341" t="s">
        <v>51</v>
      </c>
      <c r="B1341" t="s">
        <v>81</v>
      </c>
      <c r="D1341" t="s">
        <v>53</v>
      </c>
      <c r="E1341" t="s">
        <v>113</v>
      </c>
      <c r="F1341" t="s">
        <v>59</v>
      </c>
      <c r="G1341" t="s">
        <v>125</v>
      </c>
      <c r="H1341" t="s">
        <v>63</v>
      </c>
      <c r="I1341" t="s">
        <v>132</v>
      </c>
      <c r="J1341" t="s">
        <v>58</v>
      </c>
      <c r="K1341" t="s">
        <v>57</v>
      </c>
      <c r="M1341" s="11">
        <v>151.25</v>
      </c>
      <c r="N1341" s="11">
        <v>39.3576126461206</v>
      </c>
      <c r="P1341" s="11">
        <v>151.25</v>
      </c>
      <c r="Q1341" s="11">
        <v>39.3576126461206</v>
      </c>
      <c r="R1341" s="11">
        <f t="array" ref="R1341">INDEX(Reformat[Toddler PT],MATCH(1,(Reformat[Zone]=B1341)*(Reformat[Provider Type]=E1341)*(Reformat[Provider Rating]=I1341),0))</f>
        <v>36.36</v>
      </c>
      <c r="S1341" s="11">
        <f t="shared" si="20"/>
        <v>181.8</v>
      </c>
    </row>
    <row r="1342" spans="1:19" x14ac:dyDescent="0.25">
      <c r="A1342" t="s">
        <v>51</v>
      </c>
      <c r="B1342" t="s">
        <v>81</v>
      </c>
      <c r="D1342" t="s">
        <v>53</v>
      </c>
      <c r="E1342" t="s">
        <v>113</v>
      </c>
      <c r="F1342" t="s">
        <v>60</v>
      </c>
      <c r="G1342" t="s">
        <v>126</v>
      </c>
      <c r="H1342" t="s">
        <v>63</v>
      </c>
      <c r="I1342" t="s">
        <v>132</v>
      </c>
      <c r="J1342" t="s">
        <v>56</v>
      </c>
      <c r="K1342" t="s">
        <v>57</v>
      </c>
      <c r="M1342" s="11">
        <v>160</v>
      </c>
      <c r="N1342" s="11">
        <v>41.634499328127575</v>
      </c>
      <c r="P1342" s="11">
        <v>160</v>
      </c>
      <c r="Q1342" s="11">
        <v>41.634499328127575</v>
      </c>
      <c r="R1342" s="11">
        <f t="array" ref="R1342">INDEX(Reformat[Preschool FT],MATCH(1,(Reformat[Zone]=B1342)*(Reformat[Provider Type]=E1342)*(Reformat[Provider Rating]=I1342),0))</f>
        <v>36.72</v>
      </c>
      <c r="S1342" s="11">
        <f t="shared" si="20"/>
        <v>183.6</v>
      </c>
    </row>
    <row r="1343" spans="1:19" x14ac:dyDescent="0.25">
      <c r="A1343" t="s">
        <v>51</v>
      </c>
      <c r="B1343" t="s">
        <v>81</v>
      </c>
      <c r="D1343" t="s">
        <v>53</v>
      </c>
      <c r="E1343" t="s">
        <v>113</v>
      </c>
      <c r="F1343" t="s">
        <v>60</v>
      </c>
      <c r="G1343" t="s">
        <v>127</v>
      </c>
      <c r="H1343" t="s">
        <v>63</v>
      </c>
      <c r="I1343" t="s">
        <v>132</v>
      </c>
      <c r="J1343" t="s">
        <v>58</v>
      </c>
      <c r="K1343" t="s">
        <v>57</v>
      </c>
      <c r="M1343" s="11">
        <v>121.44999999999999</v>
      </c>
      <c r="N1343" s="11">
        <v>31.603187146256836</v>
      </c>
      <c r="P1343" s="11">
        <v>121.44999999999999</v>
      </c>
      <c r="Q1343" s="11">
        <v>31.603187146256836</v>
      </c>
      <c r="R1343" s="11">
        <f t="array" ref="R1343">INDEX(Reformat[Preschool PT],MATCH(1,(Reformat[Zone]=B1343)*(Reformat[Provider Type]=E1343)*(Reformat[Provider Rating]=I1343),0))</f>
        <v>28.44</v>
      </c>
      <c r="S1343" s="11">
        <f t="shared" si="20"/>
        <v>142.20000000000002</v>
      </c>
    </row>
    <row r="1344" spans="1:19" x14ac:dyDescent="0.25">
      <c r="A1344" t="s">
        <v>51</v>
      </c>
      <c r="B1344" t="s">
        <v>81</v>
      </c>
      <c r="D1344" t="s">
        <v>53</v>
      </c>
      <c r="E1344" t="s">
        <v>113</v>
      </c>
      <c r="F1344" t="s">
        <v>61</v>
      </c>
      <c r="G1344" t="s">
        <v>128</v>
      </c>
      <c r="H1344" t="s">
        <v>63</v>
      </c>
      <c r="I1344" t="s">
        <v>132</v>
      </c>
      <c r="J1344" t="s">
        <v>56</v>
      </c>
      <c r="K1344" t="s">
        <v>57</v>
      </c>
      <c r="M1344" s="11">
        <v>151.19999999999999</v>
      </c>
      <c r="N1344" s="11">
        <v>39.344601865080556</v>
      </c>
      <c r="P1344" s="11">
        <v>151.19999999999999</v>
      </c>
      <c r="Q1344" s="11">
        <v>39.344601865080556</v>
      </c>
      <c r="R1344" s="11">
        <f t="array" ref="R1344">INDEX(Reformat[School-age FT],MATCH(1,(Reformat[Zone]=B1344)*(Reformat[Provider Type]=E1344)*(Reformat[Provider Rating]=I1344),0))</f>
        <v>34.56</v>
      </c>
      <c r="S1344" s="11">
        <f t="shared" si="20"/>
        <v>172.8</v>
      </c>
    </row>
    <row r="1345" spans="1:19" x14ac:dyDescent="0.25">
      <c r="A1345" t="s">
        <v>51</v>
      </c>
      <c r="B1345" t="s">
        <v>81</v>
      </c>
      <c r="D1345" t="s">
        <v>53</v>
      </c>
      <c r="E1345" t="s">
        <v>113</v>
      </c>
      <c r="F1345" t="s">
        <v>61</v>
      </c>
      <c r="G1345" t="s">
        <v>129</v>
      </c>
      <c r="H1345" t="s">
        <v>63</v>
      </c>
      <c r="I1345" t="s">
        <v>132</v>
      </c>
      <c r="J1345" t="s">
        <v>58</v>
      </c>
      <c r="K1345" t="s">
        <v>57</v>
      </c>
      <c r="M1345" s="11">
        <v>110.55</v>
      </c>
      <c r="N1345" s="11">
        <v>28.766836879528146</v>
      </c>
      <c r="P1345" s="11">
        <v>110.55</v>
      </c>
      <c r="Q1345" s="11">
        <v>28.766836879528146</v>
      </c>
      <c r="R1345" s="11">
        <f t="array" ref="R1345">INDEX(Reformat[School-age PT],MATCH(1,(Reformat[Zone]=B1345)*(Reformat[Provider Type]=E1345)*(Reformat[Provider Rating]=I1345),0))</f>
        <v>25.92</v>
      </c>
      <c r="S1345" s="11">
        <f t="shared" si="20"/>
        <v>129.60000000000002</v>
      </c>
    </row>
    <row r="1346" spans="1:19" x14ac:dyDescent="0.25">
      <c r="A1346" t="s">
        <v>51</v>
      </c>
      <c r="B1346" t="s">
        <v>81</v>
      </c>
      <c r="D1346" t="s">
        <v>53</v>
      </c>
      <c r="E1346" t="s">
        <v>113</v>
      </c>
      <c r="F1346" t="s">
        <v>54</v>
      </c>
      <c r="G1346" t="s">
        <v>122</v>
      </c>
      <c r="H1346" t="s">
        <v>64</v>
      </c>
      <c r="I1346" t="s">
        <v>133</v>
      </c>
      <c r="J1346" t="s">
        <v>56</v>
      </c>
      <c r="K1346" t="s">
        <v>57</v>
      </c>
      <c r="M1346" s="11">
        <v>208.2</v>
      </c>
      <c r="N1346" s="11">
        <v>54.176892250726006</v>
      </c>
      <c r="P1346" s="11">
        <v>208.2</v>
      </c>
      <c r="Q1346" s="11">
        <v>54.176892250726006</v>
      </c>
      <c r="R1346" s="11">
        <f t="array" ref="R1346">INDEX(Reformat[Infant FT],MATCH(1,(Reformat[Zone]=B1346)*(Reformat[Provider Type]=E1346)*(Reformat[Provider Rating]=I1346),0))</f>
        <v>51.4</v>
      </c>
      <c r="S1346" s="11">
        <f t="shared" si="20"/>
        <v>257</v>
      </c>
    </row>
    <row r="1347" spans="1:19" x14ac:dyDescent="0.25">
      <c r="A1347" t="s">
        <v>51</v>
      </c>
      <c r="B1347" t="s">
        <v>81</v>
      </c>
      <c r="D1347" t="s">
        <v>53</v>
      </c>
      <c r="E1347" t="s">
        <v>113</v>
      </c>
      <c r="F1347" t="s">
        <v>54</v>
      </c>
      <c r="G1347" t="s">
        <v>123</v>
      </c>
      <c r="H1347" t="s">
        <v>64</v>
      </c>
      <c r="I1347" t="s">
        <v>133</v>
      </c>
      <c r="J1347" t="s">
        <v>58</v>
      </c>
      <c r="K1347" t="s">
        <v>57</v>
      </c>
      <c r="M1347" s="11">
        <v>183.45</v>
      </c>
      <c r="N1347" s="11">
        <v>47.736555635906271</v>
      </c>
      <c r="P1347" s="11">
        <v>183.45</v>
      </c>
      <c r="Q1347" s="11">
        <v>47.736555635906271</v>
      </c>
      <c r="R1347" s="11">
        <f t="array" ref="R1347">INDEX(Reformat[Infant PT],MATCH(1,(Reformat[Zone]=B1347)*(Reformat[Provider Type]=E1347)*(Reformat[Provider Rating]=I1347),0))</f>
        <v>45.8</v>
      </c>
      <c r="S1347" s="11">
        <f t="shared" ref="S1347:S1410" si="21">R1347*5</f>
        <v>229</v>
      </c>
    </row>
    <row r="1348" spans="1:19" x14ac:dyDescent="0.25">
      <c r="A1348" t="s">
        <v>51</v>
      </c>
      <c r="B1348" t="s">
        <v>81</v>
      </c>
      <c r="D1348" t="s">
        <v>53</v>
      </c>
      <c r="E1348" t="s">
        <v>113</v>
      </c>
      <c r="F1348" t="s">
        <v>59</v>
      </c>
      <c r="G1348" t="s">
        <v>124</v>
      </c>
      <c r="H1348" t="s">
        <v>64</v>
      </c>
      <c r="I1348" t="s">
        <v>133</v>
      </c>
      <c r="J1348" t="s">
        <v>56</v>
      </c>
      <c r="K1348" t="s">
        <v>57</v>
      </c>
      <c r="M1348" s="11">
        <v>191.55</v>
      </c>
      <c r="N1348" s="11">
        <v>49.844302164392737</v>
      </c>
      <c r="P1348" s="11">
        <v>191.55</v>
      </c>
      <c r="Q1348" s="11">
        <v>49.844302164392737</v>
      </c>
      <c r="R1348" s="11">
        <f t="array" ref="R1348">INDEX(Reformat[Toddler FT],MATCH(1,(Reformat[Zone]=B1348)*(Reformat[Provider Type]=E1348)*(Reformat[Provider Rating]=I1348),0))</f>
        <v>45.4</v>
      </c>
      <c r="S1348" s="11">
        <f t="shared" si="21"/>
        <v>227</v>
      </c>
    </row>
    <row r="1349" spans="1:19" x14ac:dyDescent="0.25">
      <c r="A1349" t="s">
        <v>51</v>
      </c>
      <c r="B1349" t="s">
        <v>81</v>
      </c>
      <c r="D1349" t="s">
        <v>53</v>
      </c>
      <c r="E1349" t="s">
        <v>113</v>
      </c>
      <c r="F1349" t="s">
        <v>59</v>
      </c>
      <c r="G1349" t="s">
        <v>125</v>
      </c>
      <c r="H1349" t="s">
        <v>64</v>
      </c>
      <c r="I1349" t="s">
        <v>133</v>
      </c>
      <c r="J1349" t="s">
        <v>58</v>
      </c>
      <c r="K1349" t="s">
        <v>57</v>
      </c>
      <c r="M1349" s="11">
        <v>168.05</v>
      </c>
      <c r="N1349" s="11">
        <v>43.729235075573996</v>
      </c>
      <c r="P1349" s="11">
        <v>168.05</v>
      </c>
      <c r="Q1349" s="11">
        <v>43.729235075573996</v>
      </c>
      <c r="R1349" s="11">
        <f t="array" ref="R1349">INDEX(Reformat[Toddler PT],MATCH(1,(Reformat[Zone]=B1349)*(Reformat[Provider Type]=E1349)*(Reformat[Provider Rating]=I1349),0))</f>
        <v>40.4</v>
      </c>
      <c r="S1349" s="11">
        <f t="shared" si="21"/>
        <v>202</v>
      </c>
    </row>
    <row r="1350" spans="1:19" x14ac:dyDescent="0.25">
      <c r="A1350" t="s">
        <v>51</v>
      </c>
      <c r="B1350" t="s">
        <v>81</v>
      </c>
      <c r="D1350" t="s">
        <v>53</v>
      </c>
      <c r="E1350" t="s">
        <v>113</v>
      </c>
      <c r="F1350" t="s">
        <v>60</v>
      </c>
      <c r="G1350" t="s">
        <v>126</v>
      </c>
      <c r="H1350" t="s">
        <v>64</v>
      </c>
      <c r="I1350" t="s">
        <v>133</v>
      </c>
      <c r="J1350" t="s">
        <v>56</v>
      </c>
      <c r="K1350" t="s">
        <v>57</v>
      </c>
      <c r="M1350" s="11">
        <v>177.75</v>
      </c>
      <c r="N1350" s="11">
        <v>46.253326597341733</v>
      </c>
      <c r="P1350" s="11">
        <v>177.75</v>
      </c>
      <c r="Q1350" s="11">
        <v>46.253326597341733</v>
      </c>
      <c r="R1350" s="11">
        <f t="array" ref="R1350">INDEX(Reformat[Preschool FT],MATCH(1,(Reformat[Zone]=B1350)*(Reformat[Provider Type]=E1350)*(Reformat[Provider Rating]=I1350),0))</f>
        <v>40.799999999999997</v>
      </c>
      <c r="S1350" s="11">
        <f t="shared" si="21"/>
        <v>204</v>
      </c>
    </row>
    <row r="1351" spans="1:19" x14ac:dyDescent="0.25">
      <c r="A1351" t="s">
        <v>51</v>
      </c>
      <c r="B1351" t="s">
        <v>81</v>
      </c>
      <c r="D1351" t="s">
        <v>53</v>
      </c>
      <c r="E1351" t="s">
        <v>113</v>
      </c>
      <c r="F1351" t="s">
        <v>60</v>
      </c>
      <c r="G1351" t="s">
        <v>127</v>
      </c>
      <c r="H1351" t="s">
        <v>64</v>
      </c>
      <c r="I1351" t="s">
        <v>133</v>
      </c>
      <c r="J1351" t="s">
        <v>58</v>
      </c>
      <c r="K1351" t="s">
        <v>57</v>
      </c>
      <c r="M1351" s="11">
        <v>134.9</v>
      </c>
      <c r="N1351" s="11">
        <v>35.103087246027563</v>
      </c>
      <c r="P1351" s="11">
        <v>134.9</v>
      </c>
      <c r="Q1351" s="11">
        <v>35.103087246027563</v>
      </c>
      <c r="R1351" s="11">
        <f t="array" ref="R1351">INDEX(Reformat[Preschool PT],MATCH(1,(Reformat[Zone]=B1351)*(Reformat[Provider Type]=E1351)*(Reformat[Provider Rating]=I1351),0))</f>
        <v>31.6</v>
      </c>
      <c r="S1351" s="11">
        <f t="shared" si="21"/>
        <v>158</v>
      </c>
    </row>
    <row r="1352" spans="1:19" x14ac:dyDescent="0.25">
      <c r="A1352" t="s">
        <v>51</v>
      </c>
      <c r="B1352" t="s">
        <v>81</v>
      </c>
      <c r="D1352" t="s">
        <v>53</v>
      </c>
      <c r="E1352" t="s">
        <v>113</v>
      </c>
      <c r="F1352" t="s">
        <v>61</v>
      </c>
      <c r="G1352" t="s">
        <v>128</v>
      </c>
      <c r="H1352" t="s">
        <v>64</v>
      </c>
      <c r="I1352" t="s">
        <v>133</v>
      </c>
      <c r="J1352" t="s">
        <v>56</v>
      </c>
      <c r="K1352" t="s">
        <v>57</v>
      </c>
      <c r="M1352" s="11">
        <v>167.95000000000002</v>
      </c>
      <c r="N1352" s="11">
        <v>43.703213513493921</v>
      </c>
      <c r="P1352" s="11">
        <v>167.95000000000002</v>
      </c>
      <c r="Q1352" s="11">
        <v>43.703213513493921</v>
      </c>
      <c r="R1352" s="11">
        <f t="array" ref="R1352">INDEX(Reformat[School-age FT],MATCH(1,(Reformat[Zone]=B1352)*(Reformat[Provider Type]=E1352)*(Reformat[Provider Rating]=I1352),0))</f>
        <v>38.4</v>
      </c>
      <c r="S1352" s="11">
        <f t="shared" si="21"/>
        <v>192</v>
      </c>
    </row>
    <row r="1353" spans="1:19" x14ac:dyDescent="0.25">
      <c r="A1353" t="s">
        <v>51</v>
      </c>
      <c r="B1353" t="s">
        <v>81</v>
      </c>
      <c r="D1353" t="s">
        <v>53</v>
      </c>
      <c r="E1353" t="s">
        <v>113</v>
      </c>
      <c r="F1353" t="s">
        <v>61</v>
      </c>
      <c r="G1353" t="s">
        <v>129</v>
      </c>
      <c r="H1353" t="s">
        <v>64</v>
      </c>
      <c r="I1353" t="s">
        <v>133</v>
      </c>
      <c r="J1353" t="s">
        <v>58</v>
      </c>
      <c r="K1353" t="s">
        <v>57</v>
      </c>
      <c r="M1353" s="11">
        <v>122.8</v>
      </c>
      <c r="N1353" s="11">
        <v>31.954478234337913</v>
      </c>
      <c r="P1353" s="11">
        <v>122.8</v>
      </c>
      <c r="Q1353" s="11">
        <v>31.954478234337913</v>
      </c>
      <c r="R1353" s="11">
        <f t="array" ref="R1353">INDEX(Reformat[School-age PT],MATCH(1,(Reformat[Zone]=B1353)*(Reformat[Provider Type]=E1353)*(Reformat[Provider Rating]=I1353),0))</f>
        <v>28.8</v>
      </c>
      <c r="S1353" s="11">
        <f t="shared" si="21"/>
        <v>144</v>
      </c>
    </row>
    <row r="1354" spans="1:19" x14ac:dyDescent="0.25">
      <c r="A1354" t="s">
        <v>51</v>
      </c>
      <c r="B1354" t="s">
        <v>81</v>
      </c>
      <c r="D1354" t="s">
        <v>53</v>
      </c>
      <c r="E1354" t="s">
        <v>113</v>
      </c>
      <c r="F1354" t="s">
        <v>60</v>
      </c>
      <c r="G1354" t="s">
        <v>126</v>
      </c>
      <c r="H1354" t="s">
        <v>65</v>
      </c>
      <c r="I1354" t="s">
        <v>134</v>
      </c>
      <c r="J1354" t="s">
        <v>56</v>
      </c>
      <c r="K1354" t="s">
        <v>57</v>
      </c>
      <c r="M1354" s="11">
        <v>132.75</v>
      </c>
      <c r="N1354" s="11">
        <v>34.543623661305851</v>
      </c>
      <c r="P1354" s="11">
        <v>132.75</v>
      </c>
      <c r="Q1354" s="11">
        <v>34.543623661305851</v>
      </c>
      <c r="R1354" s="11">
        <f t="array" ref="R1354">INDEX(Reformat[Preschool FT],MATCH(1,(Reformat[Zone]=B1354)*(Reformat[Provider Type]=E1354)*(Reformat[Provider Rating]=I1354),0))</f>
        <v>35.700000000000003</v>
      </c>
      <c r="S1354" s="11">
        <f t="shared" si="21"/>
        <v>178.5</v>
      </c>
    </row>
    <row r="1355" spans="1:19" x14ac:dyDescent="0.25">
      <c r="A1355" t="s">
        <v>51</v>
      </c>
      <c r="B1355" t="s">
        <v>81</v>
      </c>
      <c r="D1355" t="s">
        <v>53</v>
      </c>
      <c r="E1355" t="s">
        <v>113</v>
      </c>
      <c r="F1355" t="s">
        <v>60</v>
      </c>
      <c r="G1355" t="s">
        <v>127</v>
      </c>
      <c r="H1355" t="s">
        <v>65</v>
      </c>
      <c r="I1355" t="s">
        <v>134</v>
      </c>
      <c r="J1355" t="s">
        <v>58</v>
      </c>
      <c r="K1355" t="s">
        <v>57</v>
      </c>
      <c r="M1355" s="11">
        <v>95.3</v>
      </c>
      <c r="N1355" s="11">
        <v>24.798548662315987</v>
      </c>
      <c r="P1355" s="11">
        <v>95.3</v>
      </c>
      <c r="Q1355" s="11">
        <v>24.798548662315987</v>
      </c>
      <c r="R1355" s="11">
        <f t="array" ref="R1355">INDEX(Reformat[Preschool PT],MATCH(1,(Reformat[Zone]=B1355)*(Reformat[Provider Type]=E1355)*(Reformat[Provider Rating]=I1355),0))</f>
        <v>26.88</v>
      </c>
      <c r="S1355" s="11">
        <f t="shared" si="21"/>
        <v>134.4</v>
      </c>
    </row>
    <row r="1356" spans="1:19" x14ac:dyDescent="0.25">
      <c r="A1356" t="s">
        <v>51</v>
      </c>
      <c r="B1356" t="s">
        <v>81</v>
      </c>
      <c r="D1356" t="s">
        <v>66</v>
      </c>
      <c r="E1356" t="s">
        <v>114</v>
      </c>
      <c r="F1356" t="s">
        <v>54</v>
      </c>
      <c r="G1356" t="s">
        <v>122</v>
      </c>
      <c r="H1356" t="s">
        <v>55</v>
      </c>
      <c r="I1356" t="s">
        <v>130</v>
      </c>
      <c r="J1356" t="s">
        <v>56</v>
      </c>
      <c r="K1356" t="s">
        <v>57</v>
      </c>
      <c r="M1356" s="11">
        <v>133.30000000000001</v>
      </c>
      <c r="N1356" s="11">
        <v>34.686742252746292</v>
      </c>
      <c r="P1356" s="11">
        <v>133.30000000000001</v>
      </c>
      <c r="Q1356" s="11">
        <v>34.686742252746292</v>
      </c>
      <c r="R1356" s="11">
        <f t="array" ref="R1356">INDEX(Reformat[Infant FT],MATCH(1,(Reformat[Zone]=B1356)*(Reformat[Provider Type]=E1356)*(Reformat[Provider Rating]=I1356),0))</f>
        <v>37.200000000000003</v>
      </c>
      <c r="S1356" s="11">
        <f t="shared" si="21"/>
        <v>186</v>
      </c>
    </row>
    <row r="1357" spans="1:19" x14ac:dyDescent="0.25">
      <c r="A1357" t="s">
        <v>51</v>
      </c>
      <c r="B1357" t="s">
        <v>81</v>
      </c>
      <c r="D1357" t="s">
        <v>66</v>
      </c>
      <c r="E1357" t="s">
        <v>114</v>
      </c>
      <c r="F1357" t="s">
        <v>54</v>
      </c>
      <c r="G1357" t="s">
        <v>123</v>
      </c>
      <c r="H1357" t="s">
        <v>55</v>
      </c>
      <c r="I1357" t="s">
        <v>130</v>
      </c>
      <c r="J1357" t="s">
        <v>58</v>
      </c>
      <c r="K1357" t="s">
        <v>57</v>
      </c>
      <c r="M1357" s="11">
        <v>114.80000000000001</v>
      </c>
      <c r="N1357" s="11">
        <v>29.87275326793154</v>
      </c>
      <c r="P1357" s="11">
        <v>114.80000000000001</v>
      </c>
      <c r="Q1357" s="11">
        <v>29.87275326793154</v>
      </c>
      <c r="R1357" s="11">
        <f t="array" ref="R1357">INDEX(Reformat[Infant PT],MATCH(1,(Reformat[Zone]=B1357)*(Reformat[Provider Type]=E1357)*(Reformat[Provider Rating]=I1357),0))</f>
        <v>33.200000000000003</v>
      </c>
      <c r="S1357" s="11">
        <f t="shared" si="21"/>
        <v>166</v>
      </c>
    </row>
    <row r="1358" spans="1:19" x14ac:dyDescent="0.25">
      <c r="A1358" t="s">
        <v>51</v>
      </c>
      <c r="B1358" t="s">
        <v>81</v>
      </c>
      <c r="D1358" t="s">
        <v>66</v>
      </c>
      <c r="E1358" t="s">
        <v>114</v>
      </c>
      <c r="F1358" t="s">
        <v>59</v>
      </c>
      <c r="G1358" t="s">
        <v>124</v>
      </c>
      <c r="H1358" t="s">
        <v>55</v>
      </c>
      <c r="I1358" t="s">
        <v>130</v>
      </c>
      <c r="J1358" t="s">
        <v>56</v>
      </c>
      <c r="K1358" t="s">
        <v>57</v>
      </c>
      <c r="M1358" s="11">
        <v>127.05</v>
      </c>
      <c r="N1358" s="11">
        <v>33.060394622741306</v>
      </c>
      <c r="P1358" s="11">
        <v>127.05</v>
      </c>
      <c r="Q1358" s="11">
        <v>33.060394622741306</v>
      </c>
      <c r="R1358" s="11">
        <f t="array" ref="R1358">INDEX(Reformat[Toddler FT],MATCH(1,(Reformat[Zone]=B1358)*(Reformat[Provider Type]=E1358)*(Reformat[Provider Rating]=I1358),0))</f>
        <v>34</v>
      </c>
      <c r="S1358" s="11">
        <f t="shared" si="21"/>
        <v>170</v>
      </c>
    </row>
    <row r="1359" spans="1:19" x14ac:dyDescent="0.25">
      <c r="A1359" t="s">
        <v>51</v>
      </c>
      <c r="B1359" t="s">
        <v>81</v>
      </c>
      <c r="D1359" t="s">
        <v>66</v>
      </c>
      <c r="E1359" t="s">
        <v>114</v>
      </c>
      <c r="F1359" t="s">
        <v>59</v>
      </c>
      <c r="G1359" t="s">
        <v>125</v>
      </c>
      <c r="H1359" t="s">
        <v>55</v>
      </c>
      <c r="I1359" t="s">
        <v>130</v>
      </c>
      <c r="J1359" t="s">
        <v>58</v>
      </c>
      <c r="K1359" t="s">
        <v>57</v>
      </c>
      <c r="M1359" s="11">
        <v>107.10000000000001</v>
      </c>
      <c r="N1359" s="11">
        <v>27.869092987765399</v>
      </c>
      <c r="P1359" s="11">
        <v>107.10000000000001</v>
      </c>
      <c r="Q1359" s="11">
        <v>27.869092987765399</v>
      </c>
      <c r="R1359" s="11">
        <f t="array" ref="R1359">INDEX(Reformat[Toddler PT],MATCH(1,(Reformat[Zone]=B1359)*(Reformat[Provider Type]=E1359)*(Reformat[Provider Rating]=I1359),0))</f>
        <v>29.8</v>
      </c>
      <c r="S1359" s="11">
        <f t="shared" si="21"/>
        <v>149</v>
      </c>
    </row>
    <row r="1360" spans="1:19" x14ac:dyDescent="0.25">
      <c r="A1360" t="s">
        <v>51</v>
      </c>
      <c r="B1360" t="s">
        <v>81</v>
      </c>
      <c r="D1360" t="s">
        <v>66</v>
      </c>
      <c r="E1360" t="s">
        <v>114</v>
      </c>
      <c r="F1360" t="s">
        <v>60</v>
      </c>
      <c r="G1360" t="s">
        <v>126</v>
      </c>
      <c r="H1360" t="s">
        <v>55</v>
      </c>
      <c r="I1360" t="s">
        <v>130</v>
      </c>
      <c r="J1360" t="s">
        <v>56</v>
      </c>
      <c r="K1360" t="s">
        <v>57</v>
      </c>
      <c r="M1360" s="11">
        <v>115.39999999999999</v>
      </c>
      <c r="N1360" s="11">
        <v>30.028882640412011</v>
      </c>
      <c r="P1360" s="11">
        <v>115.39999999999999</v>
      </c>
      <c r="Q1360" s="11">
        <v>30.028882640412011</v>
      </c>
      <c r="R1360" s="11">
        <f t="array" ref="R1360">INDEX(Reformat[Preschool FT],MATCH(1,(Reformat[Zone]=B1360)*(Reformat[Provider Type]=E1360)*(Reformat[Provider Rating]=I1360),0))</f>
        <v>31.2</v>
      </c>
      <c r="S1360" s="11">
        <f t="shared" si="21"/>
        <v>156</v>
      </c>
    </row>
    <row r="1361" spans="1:19" x14ac:dyDescent="0.25">
      <c r="A1361" t="s">
        <v>51</v>
      </c>
      <c r="B1361" t="s">
        <v>81</v>
      </c>
      <c r="D1361" t="s">
        <v>66</v>
      </c>
      <c r="E1361" t="s">
        <v>114</v>
      </c>
      <c r="F1361" t="s">
        <v>60</v>
      </c>
      <c r="G1361" t="s">
        <v>127</v>
      </c>
      <c r="H1361" t="s">
        <v>55</v>
      </c>
      <c r="I1361" t="s">
        <v>130</v>
      </c>
      <c r="J1361" t="s">
        <v>58</v>
      </c>
      <c r="K1361" t="s">
        <v>57</v>
      </c>
      <c r="M1361" s="11">
        <v>93.699999999999989</v>
      </c>
      <c r="N1361" s="11">
        <v>24.382203669034709</v>
      </c>
      <c r="P1361" s="11">
        <v>93.699999999999989</v>
      </c>
      <c r="Q1361" s="11">
        <v>24.382203669034709</v>
      </c>
      <c r="R1361" s="11">
        <f t="array" ref="R1361">INDEX(Reformat[Preschool PT],MATCH(1,(Reformat[Zone]=B1361)*(Reformat[Provider Type]=E1361)*(Reformat[Provider Rating]=I1361),0))</f>
        <v>25.2</v>
      </c>
      <c r="S1361" s="11">
        <f t="shared" si="21"/>
        <v>126</v>
      </c>
    </row>
    <row r="1362" spans="1:19" x14ac:dyDescent="0.25">
      <c r="A1362" t="s">
        <v>51</v>
      </c>
      <c r="B1362" t="s">
        <v>81</v>
      </c>
      <c r="D1362" t="s">
        <v>66</v>
      </c>
      <c r="E1362" t="s">
        <v>114</v>
      </c>
      <c r="F1362" t="s">
        <v>61</v>
      </c>
      <c r="G1362" t="s">
        <v>128</v>
      </c>
      <c r="H1362" t="s">
        <v>55</v>
      </c>
      <c r="I1362" t="s">
        <v>130</v>
      </c>
      <c r="J1362" t="s">
        <v>56</v>
      </c>
      <c r="K1362" t="s">
        <v>57</v>
      </c>
      <c r="M1362" s="11">
        <v>101.6</v>
      </c>
      <c r="N1362" s="11">
        <v>26.437907073361011</v>
      </c>
      <c r="P1362" s="11">
        <v>101.6</v>
      </c>
      <c r="Q1362" s="11">
        <v>26.437907073361011</v>
      </c>
      <c r="R1362" s="11">
        <f t="array" ref="R1362">INDEX(Reformat[School-age FT],MATCH(1,(Reformat[Zone]=B1362)*(Reformat[Provider Type]=E1362)*(Reformat[Provider Rating]=I1362),0))</f>
        <v>27.6</v>
      </c>
      <c r="S1362" s="11">
        <f t="shared" si="21"/>
        <v>138</v>
      </c>
    </row>
    <row r="1363" spans="1:19" x14ac:dyDescent="0.25">
      <c r="A1363" t="s">
        <v>51</v>
      </c>
      <c r="B1363" t="s">
        <v>81</v>
      </c>
      <c r="D1363" t="s">
        <v>66</v>
      </c>
      <c r="E1363" t="s">
        <v>114</v>
      </c>
      <c r="F1363" t="s">
        <v>61</v>
      </c>
      <c r="G1363" t="s">
        <v>129</v>
      </c>
      <c r="H1363" t="s">
        <v>55</v>
      </c>
      <c r="I1363" t="s">
        <v>130</v>
      </c>
      <c r="J1363" t="s">
        <v>58</v>
      </c>
      <c r="K1363" t="s">
        <v>57</v>
      </c>
      <c r="M1363" s="11">
        <v>81.7</v>
      </c>
      <c r="N1363" s="11">
        <v>21.259616219425144</v>
      </c>
      <c r="P1363" s="11">
        <v>81.7</v>
      </c>
      <c r="Q1363" s="11">
        <v>21.259616219425144</v>
      </c>
      <c r="R1363" s="11">
        <f t="array" ref="R1363">INDEX(Reformat[School-age PT],MATCH(1,(Reformat[Zone]=B1363)*(Reformat[Provider Type]=E1363)*(Reformat[Provider Rating]=I1363),0))</f>
        <v>23.2</v>
      </c>
      <c r="S1363" s="11">
        <f t="shared" si="21"/>
        <v>116</v>
      </c>
    </row>
    <row r="1364" spans="1:19" x14ac:dyDescent="0.25">
      <c r="A1364" t="s">
        <v>51</v>
      </c>
      <c r="B1364" t="s">
        <v>81</v>
      </c>
      <c r="D1364" t="s">
        <v>66</v>
      </c>
      <c r="E1364" t="s">
        <v>114</v>
      </c>
      <c r="F1364" t="s">
        <v>54</v>
      </c>
      <c r="G1364" t="s">
        <v>122</v>
      </c>
      <c r="H1364" t="s">
        <v>62</v>
      </c>
      <c r="I1364" t="s">
        <v>131</v>
      </c>
      <c r="J1364" t="s">
        <v>56</v>
      </c>
      <c r="K1364" t="s">
        <v>57</v>
      </c>
      <c r="M1364" s="11">
        <v>148.15</v>
      </c>
      <c r="N1364" s="11">
        <v>38.550944221638126</v>
      </c>
      <c r="P1364" s="11">
        <v>148.15</v>
      </c>
      <c r="Q1364" s="11">
        <v>38.550944221638126</v>
      </c>
      <c r="R1364" s="11">
        <f t="array" ref="R1364">INDEX(Reformat[Infant FT],MATCH(1,(Reformat[Zone]=B1364)*(Reformat[Provider Type]=E1364)*(Reformat[Provider Rating]=I1364),0))</f>
        <v>39.06</v>
      </c>
      <c r="S1364" s="11">
        <f t="shared" si="21"/>
        <v>195.3</v>
      </c>
    </row>
    <row r="1365" spans="1:19" x14ac:dyDescent="0.25">
      <c r="A1365" t="s">
        <v>51</v>
      </c>
      <c r="B1365" t="s">
        <v>81</v>
      </c>
      <c r="D1365" t="s">
        <v>66</v>
      </c>
      <c r="E1365" t="s">
        <v>114</v>
      </c>
      <c r="F1365" t="s">
        <v>54</v>
      </c>
      <c r="G1365" t="s">
        <v>123</v>
      </c>
      <c r="H1365" t="s">
        <v>62</v>
      </c>
      <c r="I1365" t="s">
        <v>131</v>
      </c>
      <c r="J1365" t="s">
        <v>58</v>
      </c>
      <c r="K1365" t="s">
        <v>57</v>
      </c>
      <c r="M1365" s="11">
        <v>132.79999999999998</v>
      </c>
      <c r="N1365" s="11">
        <v>34.556634442345882</v>
      </c>
      <c r="P1365" s="11">
        <v>132.79999999999998</v>
      </c>
      <c r="Q1365" s="11">
        <v>34.556634442345882</v>
      </c>
      <c r="R1365" s="11">
        <f t="array" ref="R1365">INDEX(Reformat[Infant PT],MATCH(1,(Reformat[Zone]=B1365)*(Reformat[Provider Type]=E1365)*(Reformat[Provider Rating]=I1365),0))</f>
        <v>34.86</v>
      </c>
      <c r="S1365" s="11">
        <f t="shared" si="21"/>
        <v>174.3</v>
      </c>
    </row>
    <row r="1366" spans="1:19" x14ac:dyDescent="0.25">
      <c r="A1366" t="s">
        <v>51</v>
      </c>
      <c r="B1366" t="s">
        <v>81</v>
      </c>
      <c r="D1366" t="s">
        <v>66</v>
      </c>
      <c r="E1366" t="s">
        <v>114</v>
      </c>
      <c r="F1366" t="s">
        <v>59</v>
      </c>
      <c r="G1366" t="s">
        <v>124</v>
      </c>
      <c r="H1366" t="s">
        <v>62</v>
      </c>
      <c r="I1366" t="s">
        <v>131</v>
      </c>
      <c r="J1366" t="s">
        <v>56</v>
      </c>
      <c r="K1366" t="s">
        <v>57</v>
      </c>
      <c r="M1366" s="11">
        <v>140.85000000000002</v>
      </c>
      <c r="N1366" s="11">
        <v>36.65137018979231</v>
      </c>
      <c r="P1366" s="11">
        <v>140.85000000000002</v>
      </c>
      <c r="Q1366" s="11">
        <v>36.65137018979231</v>
      </c>
      <c r="R1366" s="11">
        <f t="array" ref="R1366">INDEX(Reformat[Toddler FT],MATCH(1,(Reformat[Zone]=B1366)*(Reformat[Provider Type]=E1366)*(Reformat[Provider Rating]=I1366),0))</f>
        <v>35.700000000000003</v>
      </c>
      <c r="S1366" s="11">
        <f t="shared" si="21"/>
        <v>178.5</v>
      </c>
    </row>
    <row r="1367" spans="1:19" x14ac:dyDescent="0.25">
      <c r="A1367" t="s">
        <v>51</v>
      </c>
      <c r="B1367" t="s">
        <v>81</v>
      </c>
      <c r="D1367" t="s">
        <v>66</v>
      </c>
      <c r="E1367" t="s">
        <v>114</v>
      </c>
      <c r="F1367" t="s">
        <v>59</v>
      </c>
      <c r="G1367" t="s">
        <v>125</v>
      </c>
      <c r="H1367" t="s">
        <v>62</v>
      </c>
      <c r="I1367" t="s">
        <v>131</v>
      </c>
      <c r="J1367" t="s">
        <v>58</v>
      </c>
      <c r="K1367" t="s">
        <v>57</v>
      </c>
      <c r="M1367" s="11">
        <v>125.35</v>
      </c>
      <c r="N1367" s="11">
        <v>32.618028067379946</v>
      </c>
      <c r="P1367" s="11">
        <v>125.35</v>
      </c>
      <c r="Q1367" s="11">
        <v>32.618028067379946</v>
      </c>
      <c r="R1367" s="11">
        <f t="array" ref="R1367">INDEX(Reformat[Toddler PT],MATCH(1,(Reformat[Zone]=B1367)*(Reformat[Provider Type]=E1367)*(Reformat[Provider Rating]=I1367),0))</f>
        <v>31.29</v>
      </c>
      <c r="S1367" s="11">
        <f t="shared" si="21"/>
        <v>156.44999999999999</v>
      </c>
    </row>
    <row r="1368" spans="1:19" x14ac:dyDescent="0.25">
      <c r="A1368" t="s">
        <v>51</v>
      </c>
      <c r="B1368" t="s">
        <v>81</v>
      </c>
      <c r="D1368" t="s">
        <v>66</v>
      </c>
      <c r="E1368" t="s">
        <v>114</v>
      </c>
      <c r="F1368" t="s">
        <v>60</v>
      </c>
      <c r="G1368" t="s">
        <v>126</v>
      </c>
      <c r="H1368" t="s">
        <v>62</v>
      </c>
      <c r="I1368" t="s">
        <v>131</v>
      </c>
      <c r="J1368" t="s">
        <v>56</v>
      </c>
      <c r="K1368" t="s">
        <v>57</v>
      </c>
      <c r="M1368" s="11">
        <v>133.4</v>
      </c>
      <c r="N1368" s="11">
        <v>34.712763814826367</v>
      </c>
      <c r="P1368" s="11">
        <v>133.4</v>
      </c>
      <c r="Q1368" s="11">
        <v>34.712763814826367</v>
      </c>
      <c r="R1368" s="11">
        <f t="array" ref="R1368">INDEX(Reformat[Preschool FT],MATCH(1,(Reformat[Zone]=B1368)*(Reformat[Provider Type]=E1368)*(Reformat[Provider Rating]=I1368),0))</f>
        <v>32.76</v>
      </c>
      <c r="S1368" s="11">
        <f t="shared" si="21"/>
        <v>163.79999999999998</v>
      </c>
    </row>
    <row r="1369" spans="1:19" x14ac:dyDescent="0.25">
      <c r="A1369" t="s">
        <v>51</v>
      </c>
      <c r="B1369" t="s">
        <v>81</v>
      </c>
      <c r="D1369" t="s">
        <v>66</v>
      </c>
      <c r="E1369" t="s">
        <v>114</v>
      </c>
      <c r="F1369" t="s">
        <v>60</v>
      </c>
      <c r="G1369" t="s">
        <v>127</v>
      </c>
      <c r="H1369" t="s">
        <v>62</v>
      </c>
      <c r="I1369" t="s">
        <v>131</v>
      </c>
      <c r="J1369" t="s">
        <v>58</v>
      </c>
      <c r="K1369" t="s">
        <v>57</v>
      </c>
      <c r="M1369" s="11">
        <v>112.25</v>
      </c>
      <c r="N1369" s="11">
        <v>29.209203434889503</v>
      </c>
      <c r="P1369" s="11">
        <v>112.25</v>
      </c>
      <c r="Q1369" s="11">
        <v>29.209203434889503</v>
      </c>
      <c r="R1369" s="11">
        <f t="array" ref="R1369">INDEX(Reformat[Preschool PT],MATCH(1,(Reformat[Zone]=B1369)*(Reformat[Provider Type]=E1369)*(Reformat[Provider Rating]=I1369),0))</f>
        <v>26.46</v>
      </c>
      <c r="S1369" s="11">
        <f t="shared" si="21"/>
        <v>132.30000000000001</v>
      </c>
    </row>
    <row r="1370" spans="1:19" x14ac:dyDescent="0.25">
      <c r="A1370" t="s">
        <v>51</v>
      </c>
      <c r="B1370" t="s">
        <v>81</v>
      </c>
      <c r="D1370" t="s">
        <v>66</v>
      </c>
      <c r="E1370" t="s">
        <v>114</v>
      </c>
      <c r="F1370" t="s">
        <v>61</v>
      </c>
      <c r="G1370" t="s">
        <v>128</v>
      </c>
      <c r="H1370" t="s">
        <v>62</v>
      </c>
      <c r="I1370" t="s">
        <v>131</v>
      </c>
      <c r="J1370" t="s">
        <v>56</v>
      </c>
      <c r="K1370" t="s">
        <v>57</v>
      </c>
      <c r="M1370" s="11">
        <v>120</v>
      </c>
      <c r="N1370" s="11">
        <v>31.225874496095681</v>
      </c>
      <c r="P1370" s="11">
        <v>120</v>
      </c>
      <c r="Q1370" s="11">
        <v>31.225874496095681</v>
      </c>
      <c r="R1370" s="11">
        <f t="array" ref="R1370">INDEX(Reformat[School-age FT],MATCH(1,(Reformat[Zone]=B1370)*(Reformat[Provider Type]=E1370)*(Reformat[Provider Rating]=I1370),0))</f>
        <v>28.98</v>
      </c>
      <c r="S1370" s="11">
        <f t="shared" si="21"/>
        <v>144.9</v>
      </c>
    </row>
    <row r="1371" spans="1:19" x14ac:dyDescent="0.25">
      <c r="A1371" t="s">
        <v>51</v>
      </c>
      <c r="B1371" t="s">
        <v>81</v>
      </c>
      <c r="D1371" t="s">
        <v>66</v>
      </c>
      <c r="E1371" t="s">
        <v>114</v>
      </c>
      <c r="F1371" t="s">
        <v>61</v>
      </c>
      <c r="G1371" t="s">
        <v>129</v>
      </c>
      <c r="H1371" t="s">
        <v>62</v>
      </c>
      <c r="I1371" t="s">
        <v>131</v>
      </c>
      <c r="J1371" t="s">
        <v>58</v>
      </c>
      <c r="K1371" t="s">
        <v>57</v>
      </c>
      <c r="M1371" s="11">
        <v>100.35</v>
      </c>
      <c r="N1371" s="11">
        <v>26.112637547360013</v>
      </c>
      <c r="P1371" s="11">
        <v>100.35</v>
      </c>
      <c r="Q1371" s="11">
        <v>26.112637547360013</v>
      </c>
      <c r="R1371" s="11">
        <f t="array" ref="R1371">INDEX(Reformat[School-age PT],MATCH(1,(Reformat[Zone]=B1371)*(Reformat[Provider Type]=E1371)*(Reformat[Provider Rating]=I1371),0))</f>
        <v>24.36</v>
      </c>
      <c r="S1371" s="11">
        <f t="shared" si="21"/>
        <v>121.8</v>
      </c>
    </row>
    <row r="1372" spans="1:19" x14ac:dyDescent="0.25">
      <c r="A1372" t="s">
        <v>51</v>
      </c>
      <c r="B1372" t="s">
        <v>81</v>
      </c>
      <c r="D1372" t="s">
        <v>66</v>
      </c>
      <c r="E1372" t="s">
        <v>114</v>
      </c>
      <c r="F1372" t="s">
        <v>54</v>
      </c>
      <c r="G1372" t="s">
        <v>122</v>
      </c>
      <c r="H1372" t="s">
        <v>63</v>
      </c>
      <c r="I1372" t="s">
        <v>132</v>
      </c>
      <c r="J1372" t="s">
        <v>56</v>
      </c>
      <c r="K1372" t="s">
        <v>57</v>
      </c>
      <c r="M1372" s="11">
        <v>164.60000000000002</v>
      </c>
      <c r="N1372" s="11">
        <v>42.831491183811252</v>
      </c>
      <c r="P1372" s="11">
        <v>164.60000000000002</v>
      </c>
      <c r="Q1372" s="11">
        <v>42.831491183811252</v>
      </c>
      <c r="R1372" s="11">
        <f t="array" ref="R1372">INDEX(Reformat[Infant FT],MATCH(1,(Reformat[Zone]=B1372)*(Reformat[Provider Type]=E1372)*(Reformat[Provider Rating]=I1372),0))</f>
        <v>40.86</v>
      </c>
      <c r="S1372" s="11">
        <f t="shared" si="21"/>
        <v>204.3</v>
      </c>
    </row>
    <row r="1373" spans="1:19" x14ac:dyDescent="0.25">
      <c r="A1373" t="s">
        <v>51</v>
      </c>
      <c r="B1373" t="s">
        <v>81</v>
      </c>
      <c r="D1373" t="s">
        <v>66</v>
      </c>
      <c r="E1373" t="s">
        <v>114</v>
      </c>
      <c r="F1373" t="s">
        <v>54</v>
      </c>
      <c r="G1373" t="s">
        <v>123</v>
      </c>
      <c r="H1373" t="s">
        <v>63</v>
      </c>
      <c r="I1373" t="s">
        <v>132</v>
      </c>
      <c r="J1373" t="s">
        <v>58</v>
      </c>
      <c r="K1373" t="s">
        <v>57</v>
      </c>
      <c r="M1373" s="11">
        <v>147.6</v>
      </c>
      <c r="N1373" s="11">
        <v>38.407825630197685</v>
      </c>
      <c r="P1373" s="11">
        <v>147.6</v>
      </c>
      <c r="Q1373" s="11">
        <v>38.407825630197685</v>
      </c>
      <c r="R1373" s="11">
        <f t="array" ref="R1373">INDEX(Reformat[Infant PT],MATCH(1,(Reformat[Zone]=B1373)*(Reformat[Provider Type]=E1373)*(Reformat[Provider Rating]=I1373),0))</f>
        <v>36.9</v>
      </c>
      <c r="S1373" s="11">
        <f t="shared" si="21"/>
        <v>184.5</v>
      </c>
    </row>
    <row r="1374" spans="1:19" x14ac:dyDescent="0.25">
      <c r="A1374" t="s">
        <v>51</v>
      </c>
      <c r="B1374" t="s">
        <v>81</v>
      </c>
      <c r="D1374" t="s">
        <v>66</v>
      </c>
      <c r="E1374" t="s">
        <v>114</v>
      </c>
      <c r="F1374" t="s">
        <v>59</v>
      </c>
      <c r="G1374" t="s">
        <v>124</v>
      </c>
      <c r="H1374" t="s">
        <v>63</v>
      </c>
      <c r="I1374" t="s">
        <v>132</v>
      </c>
      <c r="J1374" t="s">
        <v>56</v>
      </c>
      <c r="K1374" t="s">
        <v>57</v>
      </c>
      <c r="M1374" s="11">
        <v>156.5</v>
      </c>
      <c r="N1374" s="11">
        <v>40.723744655324786</v>
      </c>
      <c r="P1374" s="11">
        <v>156.5</v>
      </c>
      <c r="Q1374" s="11">
        <v>40.723744655324786</v>
      </c>
      <c r="R1374" s="11">
        <f t="array" ref="R1374">INDEX(Reformat[Toddler FT],MATCH(1,(Reformat[Zone]=B1374)*(Reformat[Provider Type]=E1374)*(Reformat[Provider Rating]=I1374),0))</f>
        <v>37.08</v>
      </c>
      <c r="S1374" s="11">
        <f t="shared" si="21"/>
        <v>185.39999999999998</v>
      </c>
    </row>
    <row r="1375" spans="1:19" x14ac:dyDescent="0.25">
      <c r="A1375" t="s">
        <v>51</v>
      </c>
      <c r="B1375" t="s">
        <v>81</v>
      </c>
      <c r="D1375" t="s">
        <v>66</v>
      </c>
      <c r="E1375" t="s">
        <v>114</v>
      </c>
      <c r="F1375" t="s">
        <v>59</v>
      </c>
      <c r="G1375" t="s">
        <v>125</v>
      </c>
      <c r="H1375" t="s">
        <v>63</v>
      </c>
      <c r="I1375" t="s">
        <v>132</v>
      </c>
      <c r="J1375" t="s">
        <v>58</v>
      </c>
      <c r="K1375" t="s">
        <v>57</v>
      </c>
      <c r="M1375" s="11">
        <v>139.30000000000001</v>
      </c>
      <c r="N1375" s="11">
        <v>36.248035977551076</v>
      </c>
      <c r="P1375" s="11">
        <v>139.30000000000001</v>
      </c>
      <c r="Q1375" s="11">
        <v>36.248035977551076</v>
      </c>
      <c r="R1375" s="11">
        <f t="array" ref="R1375">INDEX(Reformat[Toddler PT],MATCH(1,(Reformat[Zone]=B1375)*(Reformat[Provider Type]=E1375)*(Reformat[Provider Rating]=I1375),0))</f>
        <v>32.94</v>
      </c>
      <c r="S1375" s="11">
        <f t="shared" si="21"/>
        <v>164.7</v>
      </c>
    </row>
    <row r="1376" spans="1:19" x14ac:dyDescent="0.25">
      <c r="A1376" t="s">
        <v>51</v>
      </c>
      <c r="B1376" t="s">
        <v>81</v>
      </c>
      <c r="D1376" t="s">
        <v>66</v>
      </c>
      <c r="E1376" t="s">
        <v>114</v>
      </c>
      <c r="F1376" t="s">
        <v>60</v>
      </c>
      <c r="G1376" t="s">
        <v>126</v>
      </c>
      <c r="H1376" t="s">
        <v>63</v>
      </c>
      <c r="I1376" t="s">
        <v>132</v>
      </c>
      <c r="J1376" t="s">
        <v>56</v>
      </c>
      <c r="K1376" t="s">
        <v>57</v>
      </c>
      <c r="M1376" s="11">
        <v>148.19999999999999</v>
      </c>
      <c r="N1376" s="11">
        <v>38.563955002678163</v>
      </c>
      <c r="P1376" s="11">
        <v>148.19999999999999</v>
      </c>
      <c r="Q1376" s="11">
        <v>38.563955002678163</v>
      </c>
      <c r="R1376" s="11">
        <f t="array" ref="R1376">INDEX(Reformat[Preschool FT],MATCH(1,(Reformat[Zone]=B1376)*(Reformat[Provider Type]=E1376)*(Reformat[Provider Rating]=I1376),0))</f>
        <v>33.840000000000003</v>
      </c>
      <c r="S1376" s="11">
        <f t="shared" si="21"/>
        <v>169.20000000000002</v>
      </c>
    </row>
    <row r="1377" spans="1:19" x14ac:dyDescent="0.25">
      <c r="A1377" t="s">
        <v>51</v>
      </c>
      <c r="B1377" t="s">
        <v>81</v>
      </c>
      <c r="D1377" t="s">
        <v>66</v>
      </c>
      <c r="E1377" t="s">
        <v>114</v>
      </c>
      <c r="F1377" t="s">
        <v>60</v>
      </c>
      <c r="G1377" t="s">
        <v>127</v>
      </c>
      <c r="H1377" t="s">
        <v>63</v>
      </c>
      <c r="I1377" t="s">
        <v>132</v>
      </c>
      <c r="J1377" t="s">
        <v>58</v>
      </c>
      <c r="K1377" t="s">
        <v>57</v>
      </c>
      <c r="M1377" s="11">
        <v>124.7</v>
      </c>
      <c r="N1377" s="11">
        <v>32.44888791385943</v>
      </c>
      <c r="P1377" s="11">
        <v>124.7</v>
      </c>
      <c r="Q1377" s="11">
        <v>32.44888791385943</v>
      </c>
      <c r="R1377" s="11">
        <f t="array" ref="R1377">INDEX(Reformat[Preschool PT],MATCH(1,(Reformat[Zone]=B1377)*(Reformat[Provider Type]=E1377)*(Reformat[Provider Rating]=I1377),0))</f>
        <v>27.9</v>
      </c>
      <c r="S1377" s="11">
        <f t="shared" si="21"/>
        <v>139.5</v>
      </c>
    </row>
    <row r="1378" spans="1:19" x14ac:dyDescent="0.25">
      <c r="A1378" t="s">
        <v>51</v>
      </c>
      <c r="B1378" t="s">
        <v>81</v>
      </c>
      <c r="D1378" t="s">
        <v>66</v>
      </c>
      <c r="E1378" t="s">
        <v>114</v>
      </c>
      <c r="F1378" t="s">
        <v>61</v>
      </c>
      <c r="G1378" t="s">
        <v>128</v>
      </c>
      <c r="H1378" t="s">
        <v>63</v>
      </c>
      <c r="I1378" t="s">
        <v>132</v>
      </c>
      <c r="J1378" t="s">
        <v>56</v>
      </c>
      <c r="K1378" t="s">
        <v>57</v>
      </c>
      <c r="M1378" s="11">
        <v>133.30000000000001</v>
      </c>
      <c r="N1378" s="11">
        <v>34.686742252746292</v>
      </c>
      <c r="P1378" s="11">
        <v>133.30000000000001</v>
      </c>
      <c r="Q1378" s="11">
        <v>34.686742252746292</v>
      </c>
      <c r="R1378" s="11">
        <f t="array" ref="R1378">INDEX(Reformat[School-age FT],MATCH(1,(Reformat[Zone]=B1378)*(Reformat[Provider Type]=E1378)*(Reformat[Provider Rating]=I1378),0))</f>
        <v>30.42</v>
      </c>
      <c r="S1378" s="11">
        <f t="shared" si="21"/>
        <v>152.10000000000002</v>
      </c>
    </row>
    <row r="1379" spans="1:19" x14ac:dyDescent="0.25">
      <c r="A1379" t="s">
        <v>51</v>
      </c>
      <c r="B1379" t="s">
        <v>81</v>
      </c>
      <c r="D1379" t="s">
        <v>66</v>
      </c>
      <c r="E1379" t="s">
        <v>114</v>
      </c>
      <c r="F1379" t="s">
        <v>61</v>
      </c>
      <c r="G1379" t="s">
        <v>129</v>
      </c>
      <c r="H1379" t="s">
        <v>63</v>
      </c>
      <c r="I1379" t="s">
        <v>132</v>
      </c>
      <c r="J1379" t="s">
        <v>58</v>
      </c>
      <c r="K1379" t="s">
        <v>57</v>
      </c>
      <c r="M1379" s="11">
        <v>111.5</v>
      </c>
      <c r="N1379" s="11">
        <v>29.014041719288905</v>
      </c>
      <c r="P1379" s="11">
        <v>111.5</v>
      </c>
      <c r="Q1379" s="11">
        <v>29.014041719288905</v>
      </c>
      <c r="R1379" s="11">
        <f t="array" ref="R1379">INDEX(Reformat[School-age PT],MATCH(1,(Reformat[Zone]=B1379)*(Reformat[Provider Type]=E1379)*(Reformat[Provider Rating]=I1379),0))</f>
        <v>25.92</v>
      </c>
      <c r="S1379" s="11">
        <f t="shared" si="21"/>
        <v>129.60000000000002</v>
      </c>
    </row>
    <row r="1380" spans="1:19" x14ac:dyDescent="0.25">
      <c r="A1380" t="s">
        <v>51</v>
      </c>
      <c r="B1380" t="s">
        <v>81</v>
      </c>
      <c r="D1380" t="s">
        <v>66</v>
      </c>
      <c r="E1380" t="s">
        <v>114</v>
      </c>
      <c r="F1380" t="s">
        <v>54</v>
      </c>
      <c r="G1380" t="s">
        <v>122</v>
      </c>
      <c r="H1380" t="s">
        <v>64</v>
      </c>
      <c r="I1380" t="s">
        <v>133</v>
      </c>
      <c r="J1380" t="s">
        <v>56</v>
      </c>
      <c r="K1380" t="s">
        <v>57</v>
      </c>
      <c r="M1380" s="11">
        <v>182.85</v>
      </c>
      <c r="N1380" s="11">
        <v>47.580426263425792</v>
      </c>
      <c r="P1380" s="11">
        <v>182.85</v>
      </c>
      <c r="Q1380" s="11">
        <v>47.580426263425792</v>
      </c>
      <c r="R1380" s="11">
        <f t="array" ref="R1380">INDEX(Reformat[Infant FT],MATCH(1,(Reformat[Zone]=B1380)*(Reformat[Provider Type]=E1380)*(Reformat[Provider Rating]=I1380),0))</f>
        <v>45.4</v>
      </c>
      <c r="S1380" s="11">
        <f t="shared" si="21"/>
        <v>227</v>
      </c>
    </row>
    <row r="1381" spans="1:19" x14ac:dyDescent="0.25">
      <c r="A1381" t="s">
        <v>51</v>
      </c>
      <c r="B1381" t="s">
        <v>81</v>
      </c>
      <c r="D1381" t="s">
        <v>66</v>
      </c>
      <c r="E1381" t="s">
        <v>114</v>
      </c>
      <c r="F1381" t="s">
        <v>54</v>
      </c>
      <c r="G1381" t="s">
        <v>123</v>
      </c>
      <c r="H1381" t="s">
        <v>64</v>
      </c>
      <c r="I1381" t="s">
        <v>133</v>
      </c>
      <c r="J1381" t="s">
        <v>58</v>
      </c>
      <c r="K1381" t="s">
        <v>57</v>
      </c>
      <c r="M1381" s="11">
        <v>163.95</v>
      </c>
      <c r="N1381" s="11">
        <v>42.662351030290722</v>
      </c>
      <c r="P1381" s="11">
        <v>163.95</v>
      </c>
      <c r="Q1381" s="11">
        <v>42.662351030290722</v>
      </c>
      <c r="R1381" s="11">
        <f t="array" ref="R1381">INDEX(Reformat[Infant PT],MATCH(1,(Reformat[Zone]=B1381)*(Reformat[Provider Type]=E1381)*(Reformat[Provider Rating]=I1381),0))</f>
        <v>41</v>
      </c>
      <c r="S1381" s="11">
        <f t="shared" si="21"/>
        <v>205</v>
      </c>
    </row>
    <row r="1382" spans="1:19" x14ac:dyDescent="0.25">
      <c r="A1382" t="s">
        <v>51</v>
      </c>
      <c r="B1382" t="s">
        <v>81</v>
      </c>
      <c r="D1382" t="s">
        <v>66</v>
      </c>
      <c r="E1382" t="s">
        <v>114</v>
      </c>
      <c r="F1382" t="s">
        <v>59</v>
      </c>
      <c r="G1382" t="s">
        <v>124</v>
      </c>
      <c r="H1382" t="s">
        <v>64</v>
      </c>
      <c r="I1382" t="s">
        <v>133</v>
      </c>
      <c r="J1382" t="s">
        <v>56</v>
      </c>
      <c r="K1382" t="s">
        <v>57</v>
      </c>
      <c r="M1382" s="11">
        <v>173.85000000000002</v>
      </c>
      <c r="N1382" s="11">
        <v>45.238485676218623</v>
      </c>
      <c r="P1382" s="11">
        <v>173.85000000000002</v>
      </c>
      <c r="Q1382" s="11">
        <v>45.238485676218623</v>
      </c>
      <c r="R1382" s="11">
        <f t="array" ref="R1382">INDEX(Reformat[Toddler FT],MATCH(1,(Reformat[Zone]=B1382)*(Reformat[Provider Type]=E1382)*(Reformat[Provider Rating]=I1382),0))</f>
        <v>41.2</v>
      </c>
      <c r="S1382" s="11">
        <f t="shared" si="21"/>
        <v>206</v>
      </c>
    </row>
    <row r="1383" spans="1:19" x14ac:dyDescent="0.25">
      <c r="A1383" t="s">
        <v>51</v>
      </c>
      <c r="B1383" t="s">
        <v>81</v>
      </c>
      <c r="D1383" t="s">
        <v>66</v>
      </c>
      <c r="E1383" t="s">
        <v>114</v>
      </c>
      <c r="F1383" t="s">
        <v>59</v>
      </c>
      <c r="G1383" t="s">
        <v>125</v>
      </c>
      <c r="H1383" t="s">
        <v>64</v>
      </c>
      <c r="I1383" t="s">
        <v>133</v>
      </c>
      <c r="J1383" t="s">
        <v>58</v>
      </c>
      <c r="K1383" t="s">
        <v>57</v>
      </c>
      <c r="M1383" s="11">
        <v>154.75</v>
      </c>
      <c r="N1383" s="11">
        <v>40.268367318923389</v>
      </c>
      <c r="P1383" s="11">
        <v>154.75</v>
      </c>
      <c r="Q1383" s="11">
        <v>40.268367318923389</v>
      </c>
      <c r="R1383" s="11">
        <f t="array" ref="R1383">INDEX(Reformat[Toddler PT],MATCH(1,(Reformat[Zone]=B1383)*(Reformat[Provider Type]=E1383)*(Reformat[Provider Rating]=I1383),0))</f>
        <v>36.6</v>
      </c>
      <c r="S1383" s="11">
        <f t="shared" si="21"/>
        <v>183</v>
      </c>
    </row>
    <row r="1384" spans="1:19" x14ac:dyDescent="0.25">
      <c r="A1384" t="s">
        <v>51</v>
      </c>
      <c r="B1384" t="s">
        <v>81</v>
      </c>
      <c r="D1384" t="s">
        <v>66</v>
      </c>
      <c r="E1384" t="s">
        <v>114</v>
      </c>
      <c r="F1384" t="s">
        <v>60</v>
      </c>
      <c r="G1384" t="s">
        <v>126</v>
      </c>
      <c r="H1384" t="s">
        <v>64</v>
      </c>
      <c r="I1384" t="s">
        <v>133</v>
      </c>
      <c r="J1384" t="s">
        <v>56</v>
      </c>
      <c r="K1384" t="s">
        <v>57</v>
      </c>
      <c r="M1384" s="11">
        <v>164.65</v>
      </c>
      <c r="N1384" s="11">
        <v>42.844501964851283</v>
      </c>
      <c r="P1384" s="11">
        <v>164.65</v>
      </c>
      <c r="Q1384" s="11">
        <v>42.844501964851283</v>
      </c>
      <c r="R1384" s="11">
        <f t="array" ref="R1384">INDEX(Reformat[Preschool FT],MATCH(1,(Reformat[Zone]=B1384)*(Reformat[Provider Type]=E1384)*(Reformat[Provider Rating]=I1384),0))</f>
        <v>37.6</v>
      </c>
      <c r="S1384" s="11">
        <f t="shared" si="21"/>
        <v>188</v>
      </c>
    </row>
    <row r="1385" spans="1:19" x14ac:dyDescent="0.25">
      <c r="A1385" t="s">
        <v>51</v>
      </c>
      <c r="B1385" t="s">
        <v>81</v>
      </c>
      <c r="D1385" t="s">
        <v>66</v>
      </c>
      <c r="E1385" t="s">
        <v>114</v>
      </c>
      <c r="F1385" t="s">
        <v>60</v>
      </c>
      <c r="G1385" t="s">
        <v>127</v>
      </c>
      <c r="H1385" t="s">
        <v>64</v>
      </c>
      <c r="I1385" t="s">
        <v>133</v>
      </c>
      <c r="J1385" t="s">
        <v>58</v>
      </c>
      <c r="K1385" t="s">
        <v>57</v>
      </c>
      <c r="M1385" s="11">
        <v>138.55000000000001</v>
      </c>
      <c r="N1385" s="11">
        <v>36.052874261950478</v>
      </c>
      <c r="P1385" s="11">
        <v>138.55000000000001</v>
      </c>
      <c r="Q1385" s="11">
        <v>36.052874261950478</v>
      </c>
      <c r="R1385" s="11">
        <f t="array" ref="R1385">INDEX(Reformat[Preschool PT],MATCH(1,(Reformat[Zone]=B1385)*(Reformat[Provider Type]=E1385)*(Reformat[Provider Rating]=I1385),0))</f>
        <v>31</v>
      </c>
      <c r="S1385" s="11">
        <f t="shared" si="21"/>
        <v>155</v>
      </c>
    </row>
    <row r="1386" spans="1:19" x14ac:dyDescent="0.25">
      <c r="A1386" t="s">
        <v>51</v>
      </c>
      <c r="B1386" t="s">
        <v>81</v>
      </c>
      <c r="D1386" t="s">
        <v>66</v>
      </c>
      <c r="E1386" t="s">
        <v>114</v>
      </c>
      <c r="F1386" t="s">
        <v>61</v>
      </c>
      <c r="G1386" t="s">
        <v>128</v>
      </c>
      <c r="H1386" t="s">
        <v>64</v>
      </c>
      <c r="I1386" t="s">
        <v>133</v>
      </c>
      <c r="J1386" t="s">
        <v>56</v>
      </c>
      <c r="K1386" t="s">
        <v>57</v>
      </c>
      <c r="M1386" s="11">
        <v>148.1</v>
      </c>
      <c r="N1386" s="11">
        <v>38.537933440598088</v>
      </c>
      <c r="P1386" s="11">
        <v>148.1</v>
      </c>
      <c r="Q1386" s="11">
        <v>38.537933440598088</v>
      </c>
      <c r="R1386" s="11">
        <f t="array" ref="R1386">INDEX(Reformat[School-age FT],MATCH(1,(Reformat[Zone]=B1386)*(Reformat[Provider Type]=E1386)*(Reformat[Provider Rating]=I1386),0))</f>
        <v>33.799999999999997</v>
      </c>
      <c r="S1386" s="11">
        <f t="shared" si="21"/>
        <v>169</v>
      </c>
    </row>
    <row r="1387" spans="1:19" x14ac:dyDescent="0.25">
      <c r="A1387" t="s">
        <v>51</v>
      </c>
      <c r="B1387" t="s">
        <v>81</v>
      </c>
      <c r="D1387" t="s">
        <v>66</v>
      </c>
      <c r="E1387" t="s">
        <v>114</v>
      </c>
      <c r="F1387" t="s">
        <v>61</v>
      </c>
      <c r="G1387" t="s">
        <v>129</v>
      </c>
      <c r="H1387" t="s">
        <v>64</v>
      </c>
      <c r="I1387" t="s">
        <v>133</v>
      </c>
      <c r="J1387" t="s">
        <v>58</v>
      </c>
      <c r="K1387" t="s">
        <v>57</v>
      </c>
      <c r="M1387" s="11">
        <v>123.85</v>
      </c>
      <c r="N1387" s="11">
        <v>32.22770463617875</v>
      </c>
      <c r="P1387" s="11">
        <v>123.85</v>
      </c>
      <c r="Q1387" s="11">
        <v>32.22770463617875</v>
      </c>
      <c r="R1387" s="11">
        <f t="array" ref="R1387">INDEX(Reformat[School-age PT],MATCH(1,(Reformat[Zone]=B1387)*(Reformat[Provider Type]=E1387)*(Reformat[Provider Rating]=I1387),0))</f>
        <v>28.8</v>
      </c>
      <c r="S1387" s="11">
        <f t="shared" si="21"/>
        <v>144</v>
      </c>
    </row>
    <row r="1388" spans="1:19" x14ac:dyDescent="0.25">
      <c r="A1388" t="s">
        <v>51</v>
      </c>
      <c r="B1388" t="s">
        <v>81</v>
      </c>
      <c r="D1388" t="s">
        <v>66</v>
      </c>
      <c r="E1388" t="s">
        <v>114</v>
      </c>
      <c r="F1388" t="s">
        <v>60</v>
      </c>
      <c r="G1388" t="s">
        <v>126</v>
      </c>
      <c r="H1388" t="s">
        <v>65</v>
      </c>
      <c r="I1388" t="s">
        <v>134</v>
      </c>
      <c r="J1388" t="s">
        <v>56</v>
      </c>
      <c r="K1388" t="s">
        <v>57</v>
      </c>
      <c r="M1388" s="11">
        <v>121.19999999999999</v>
      </c>
      <c r="N1388" s="11">
        <v>31.538133241056638</v>
      </c>
      <c r="P1388" s="11">
        <v>121.19999999999999</v>
      </c>
      <c r="Q1388" s="11">
        <v>31.538133241056638</v>
      </c>
      <c r="R1388" s="11">
        <f t="array" ref="R1388">INDEX(Reformat[Preschool FT],MATCH(1,(Reformat[Zone]=B1388)*(Reformat[Provider Type]=E1388)*(Reformat[Provider Rating]=I1388),0))</f>
        <v>32.76</v>
      </c>
      <c r="S1388" s="11">
        <f t="shared" si="21"/>
        <v>163.79999999999998</v>
      </c>
    </row>
    <row r="1389" spans="1:19" x14ac:dyDescent="0.25">
      <c r="A1389" t="s">
        <v>51</v>
      </c>
      <c r="B1389" t="s">
        <v>81</v>
      </c>
      <c r="D1389" t="s">
        <v>66</v>
      </c>
      <c r="E1389" t="s">
        <v>114</v>
      </c>
      <c r="F1389" t="s">
        <v>60</v>
      </c>
      <c r="G1389" t="s">
        <v>127</v>
      </c>
      <c r="H1389" t="s">
        <v>65</v>
      </c>
      <c r="I1389" t="s">
        <v>134</v>
      </c>
      <c r="J1389" t="s">
        <v>58</v>
      </c>
      <c r="K1389" t="s">
        <v>57</v>
      </c>
      <c r="M1389" s="11">
        <v>98.4</v>
      </c>
      <c r="N1389" s="11">
        <v>25.605217086798461</v>
      </c>
      <c r="P1389" s="11">
        <v>98.4</v>
      </c>
      <c r="Q1389" s="11">
        <v>25.605217086798461</v>
      </c>
      <c r="R1389" s="11">
        <f t="array" ref="R1389">INDEX(Reformat[Preschool PT],MATCH(1,(Reformat[Zone]=B1389)*(Reformat[Provider Type]=E1389)*(Reformat[Provider Rating]=I1389),0))</f>
        <v>26.46</v>
      </c>
      <c r="S1389" s="11">
        <f t="shared" si="21"/>
        <v>132.30000000000001</v>
      </c>
    </row>
    <row r="1390" spans="1:19" x14ac:dyDescent="0.25">
      <c r="A1390" t="s">
        <v>51</v>
      </c>
      <c r="B1390" t="s">
        <v>81</v>
      </c>
      <c r="D1390" t="s">
        <v>67</v>
      </c>
      <c r="E1390" t="s">
        <v>115</v>
      </c>
      <c r="F1390" t="s">
        <v>54</v>
      </c>
      <c r="G1390" t="s">
        <v>122</v>
      </c>
      <c r="H1390" t="s">
        <v>55</v>
      </c>
      <c r="I1390" t="s">
        <v>130</v>
      </c>
      <c r="J1390" t="s">
        <v>56</v>
      </c>
      <c r="K1390" t="s">
        <v>57</v>
      </c>
      <c r="M1390" s="11">
        <v>131.4</v>
      </c>
      <c r="N1390" s="11">
        <v>34.192332573224775</v>
      </c>
      <c r="P1390" s="11">
        <v>131.4</v>
      </c>
      <c r="Q1390" s="11">
        <v>34.192332573224775</v>
      </c>
      <c r="R1390" s="11">
        <f t="array" ref="R1390">INDEX(Reformat[Infant FT],MATCH(1,(Reformat[Zone]=B1390)*(Reformat[Provider Type]=E1390)*(Reformat[Provider Rating]=I1390),0))</f>
        <v>35.4</v>
      </c>
      <c r="S1390" s="11">
        <f t="shared" si="21"/>
        <v>177</v>
      </c>
    </row>
    <row r="1391" spans="1:19" x14ac:dyDescent="0.25">
      <c r="A1391" t="s">
        <v>51</v>
      </c>
      <c r="B1391" t="s">
        <v>81</v>
      </c>
      <c r="D1391" t="s">
        <v>67</v>
      </c>
      <c r="E1391" t="s">
        <v>115</v>
      </c>
      <c r="F1391" t="s">
        <v>54</v>
      </c>
      <c r="G1391" t="s">
        <v>123</v>
      </c>
      <c r="H1391" t="s">
        <v>55</v>
      </c>
      <c r="I1391" t="s">
        <v>130</v>
      </c>
      <c r="J1391" t="s">
        <v>58</v>
      </c>
      <c r="K1391" t="s">
        <v>57</v>
      </c>
      <c r="M1391" s="11">
        <v>105.95</v>
      </c>
      <c r="N1391" s="11">
        <v>27.569845023844479</v>
      </c>
      <c r="P1391" s="11">
        <v>105.95</v>
      </c>
      <c r="Q1391" s="11">
        <v>27.569845023844479</v>
      </c>
      <c r="R1391" s="11">
        <f t="array" ref="R1391">INDEX(Reformat[Infant PT],MATCH(1,(Reformat[Zone]=B1391)*(Reformat[Provider Type]=E1391)*(Reformat[Provider Rating]=I1391),0))</f>
        <v>30.6</v>
      </c>
      <c r="S1391" s="11">
        <f t="shared" si="21"/>
        <v>153</v>
      </c>
    </row>
    <row r="1392" spans="1:19" x14ac:dyDescent="0.25">
      <c r="A1392" t="s">
        <v>51</v>
      </c>
      <c r="B1392" t="s">
        <v>81</v>
      </c>
      <c r="D1392" t="s">
        <v>67</v>
      </c>
      <c r="E1392" t="s">
        <v>115</v>
      </c>
      <c r="F1392" t="s">
        <v>59</v>
      </c>
      <c r="G1392" t="s">
        <v>124</v>
      </c>
      <c r="H1392" t="s">
        <v>55</v>
      </c>
      <c r="I1392" t="s">
        <v>130</v>
      </c>
      <c r="J1392" t="s">
        <v>56</v>
      </c>
      <c r="K1392" t="s">
        <v>57</v>
      </c>
      <c r="M1392" s="11">
        <v>123.25</v>
      </c>
      <c r="N1392" s="11">
        <v>32.071575263698271</v>
      </c>
      <c r="P1392" s="11">
        <v>123.25</v>
      </c>
      <c r="Q1392" s="11">
        <v>32.071575263698271</v>
      </c>
      <c r="R1392" s="11">
        <f t="array" ref="R1392">INDEX(Reformat[Toddler FT],MATCH(1,(Reformat[Zone]=B1392)*(Reformat[Provider Type]=E1392)*(Reformat[Provider Rating]=I1392),0))</f>
        <v>32.200000000000003</v>
      </c>
      <c r="S1392" s="11">
        <f t="shared" si="21"/>
        <v>161</v>
      </c>
    </row>
    <row r="1393" spans="1:19" x14ac:dyDescent="0.25">
      <c r="A1393" t="s">
        <v>51</v>
      </c>
      <c r="B1393" t="s">
        <v>81</v>
      </c>
      <c r="D1393" t="s">
        <v>67</v>
      </c>
      <c r="E1393" t="s">
        <v>115</v>
      </c>
      <c r="F1393" t="s">
        <v>59</v>
      </c>
      <c r="G1393" t="s">
        <v>125</v>
      </c>
      <c r="H1393" t="s">
        <v>55</v>
      </c>
      <c r="I1393" t="s">
        <v>130</v>
      </c>
      <c r="J1393" t="s">
        <v>58</v>
      </c>
      <c r="K1393" t="s">
        <v>57</v>
      </c>
      <c r="M1393" s="11">
        <v>108.05</v>
      </c>
      <c r="N1393" s="11">
        <v>28.116297827526154</v>
      </c>
      <c r="P1393" s="11">
        <v>108.05</v>
      </c>
      <c r="Q1393" s="11">
        <v>28.116297827526154</v>
      </c>
      <c r="R1393" s="11">
        <f t="array" ref="R1393">INDEX(Reformat[Toddler PT],MATCH(1,(Reformat[Zone]=B1393)*(Reformat[Provider Type]=E1393)*(Reformat[Provider Rating]=I1393),0))</f>
        <v>27.2</v>
      </c>
      <c r="S1393" s="11">
        <f t="shared" si="21"/>
        <v>136</v>
      </c>
    </row>
    <row r="1394" spans="1:19" x14ac:dyDescent="0.25">
      <c r="A1394" t="s">
        <v>51</v>
      </c>
      <c r="B1394" t="s">
        <v>81</v>
      </c>
      <c r="D1394" t="s">
        <v>67</v>
      </c>
      <c r="E1394" t="s">
        <v>115</v>
      </c>
      <c r="F1394" t="s">
        <v>60</v>
      </c>
      <c r="G1394" t="s">
        <v>126</v>
      </c>
      <c r="H1394" t="s">
        <v>55</v>
      </c>
      <c r="I1394" t="s">
        <v>130</v>
      </c>
      <c r="J1394" t="s">
        <v>56</v>
      </c>
      <c r="K1394" t="s">
        <v>57</v>
      </c>
      <c r="M1394" s="11">
        <v>107.75</v>
      </c>
      <c r="N1394" s="11">
        <v>28.038233141285914</v>
      </c>
      <c r="P1394" s="11">
        <v>107.75</v>
      </c>
      <c r="Q1394" s="11">
        <v>28.038233141285914</v>
      </c>
      <c r="R1394" s="11">
        <f t="array" ref="R1394">INDEX(Reformat[Preschool FT],MATCH(1,(Reformat[Zone]=B1394)*(Reformat[Provider Type]=E1394)*(Reformat[Provider Rating]=I1394),0))</f>
        <v>28.4</v>
      </c>
      <c r="S1394" s="11">
        <f t="shared" si="21"/>
        <v>142</v>
      </c>
    </row>
    <row r="1395" spans="1:19" x14ac:dyDescent="0.25">
      <c r="A1395" t="s">
        <v>51</v>
      </c>
      <c r="B1395" t="s">
        <v>81</v>
      </c>
      <c r="D1395" t="s">
        <v>67</v>
      </c>
      <c r="E1395" t="s">
        <v>115</v>
      </c>
      <c r="F1395" t="s">
        <v>60</v>
      </c>
      <c r="G1395" t="s">
        <v>127</v>
      </c>
      <c r="H1395" t="s">
        <v>55</v>
      </c>
      <c r="I1395" t="s">
        <v>130</v>
      </c>
      <c r="J1395" t="s">
        <v>58</v>
      </c>
      <c r="K1395" t="s">
        <v>57</v>
      </c>
      <c r="M1395" s="11">
        <v>81.449999999999989</v>
      </c>
      <c r="N1395" s="11">
        <v>21.194562314224942</v>
      </c>
      <c r="P1395" s="11">
        <v>81.449999999999989</v>
      </c>
      <c r="Q1395" s="11">
        <v>21.194562314224942</v>
      </c>
      <c r="R1395" s="11">
        <f t="array" ref="R1395">INDEX(Reformat[Preschool PT],MATCH(1,(Reformat[Zone]=B1395)*(Reformat[Provider Type]=E1395)*(Reformat[Provider Rating]=I1395),0))</f>
        <v>22</v>
      </c>
      <c r="S1395" s="11">
        <f t="shared" si="21"/>
        <v>110</v>
      </c>
    </row>
    <row r="1396" spans="1:19" x14ac:dyDescent="0.25">
      <c r="A1396" t="s">
        <v>51</v>
      </c>
      <c r="B1396" t="s">
        <v>81</v>
      </c>
      <c r="D1396" t="s">
        <v>67</v>
      </c>
      <c r="E1396" t="s">
        <v>115</v>
      </c>
      <c r="F1396" t="s">
        <v>61</v>
      </c>
      <c r="G1396" t="s">
        <v>128</v>
      </c>
      <c r="H1396" t="s">
        <v>55</v>
      </c>
      <c r="I1396" t="s">
        <v>130</v>
      </c>
      <c r="J1396" t="s">
        <v>56</v>
      </c>
      <c r="K1396" t="s">
        <v>57</v>
      </c>
      <c r="M1396" s="11">
        <v>91.6</v>
      </c>
      <c r="N1396" s="11">
        <v>23.835750865353035</v>
      </c>
      <c r="P1396" s="11">
        <v>91.6</v>
      </c>
      <c r="Q1396" s="11">
        <v>23.835750865353035</v>
      </c>
      <c r="R1396" s="11">
        <f t="array" ref="R1396">INDEX(Reformat[School-age FT],MATCH(1,(Reformat[Zone]=B1396)*(Reformat[Provider Type]=E1396)*(Reformat[Provider Rating]=I1396),0))</f>
        <v>24.4</v>
      </c>
      <c r="S1396" s="11">
        <f t="shared" si="21"/>
        <v>122</v>
      </c>
    </row>
    <row r="1397" spans="1:19" x14ac:dyDescent="0.25">
      <c r="A1397" t="s">
        <v>51</v>
      </c>
      <c r="B1397" t="s">
        <v>81</v>
      </c>
      <c r="D1397" t="s">
        <v>67</v>
      </c>
      <c r="E1397" t="s">
        <v>115</v>
      </c>
      <c r="F1397" t="s">
        <v>61</v>
      </c>
      <c r="G1397" t="s">
        <v>129</v>
      </c>
      <c r="H1397" t="s">
        <v>55</v>
      </c>
      <c r="I1397" t="s">
        <v>130</v>
      </c>
      <c r="J1397" t="s">
        <v>58</v>
      </c>
      <c r="K1397" t="s">
        <v>57</v>
      </c>
      <c r="M1397" s="11">
        <v>68.349999999999994</v>
      </c>
      <c r="N1397" s="11">
        <v>17.785737681734499</v>
      </c>
      <c r="P1397" s="11">
        <v>68.349999999999994</v>
      </c>
      <c r="Q1397" s="11">
        <v>17.785737681734499</v>
      </c>
      <c r="R1397" s="11">
        <f t="array" ref="R1397">INDEX(Reformat[School-age PT],MATCH(1,(Reformat[Zone]=B1397)*(Reformat[Provider Type]=E1397)*(Reformat[Provider Rating]=I1397),0))</f>
        <v>19.600000000000001</v>
      </c>
      <c r="S1397" s="11">
        <f t="shared" si="21"/>
        <v>98</v>
      </c>
    </row>
    <row r="1398" spans="1:19" x14ac:dyDescent="0.25">
      <c r="A1398" t="s">
        <v>51</v>
      </c>
      <c r="B1398" t="s">
        <v>81</v>
      </c>
      <c r="D1398" t="s">
        <v>67</v>
      </c>
      <c r="E1398" t="s">
        <v>115</v>
      </c>
      <c r="F1398" t="s">
        <v>54</v>
      </c>
      <c r="G1398" t="s">
        <v>122</v>
      </c>
      <c r="H1398" t="s">
        <v>62</v>
      </c>
      <c r="I1398" t="s">
        <v>131</v>
      </c>
      <c r="J1398" t="s">
        <v>56</v>
      </c>
      <c r="K1398" t="s">
        <v>57</v>
      </c>
      <c r="M1398" s="11">
        <v>143.9</v>
      </c>
      <c r="N1398" s="11">
        <v>37.445027833234739</v>
      </c>
      <c r="P1398" s="11">
        <v>143.9</v>
      </c>
      <c r="Q1398" s="11">
        <v>37.445027833234739</v>
      </c>
      <c r="R1398" s="11">
        <f t="array" ref="R1398">INDEX(Reformat[Infant FT],MATCH(1,(Reformat[Zone]=B1398)*(Reformat[Provider Type]=E1398)*(Reformat[Provider Rating]=I1398),0))</f>
        <v>37.17</v>
      </c>
      <c r="S1398" s="11">
        <f t="shared" si="21"/>
        <v>185.85000000000002</v>
      </c>
    </row>
    <row r="1399" spans="1:19" x14ac:dyDescent="0.25">
      <c r="A1399" t="s">
        <v>51</v>
      </c>
      <c r="B1399" t="s">
        <v>81</v>
      </c>
      <c r="D1399" t="s">
        <v>67</v>
      </c>
      <c r="E1399" t="s">
        <v>115</v>
      </c>
      <c r="F1399" t="s">
        <v>54</v>
      </c>
      <c r="G1399" t="s">
        <v>123</v>
      </c>
      <c r="H1399" t="s">
        <v>62</v>
      </c>
      <c r="I1399" t="s">
        <v>131</v>
      </c>
      <c r="J1399" t="s">
        <v>58</v>
      </c>
      <c r="K1399" t="s">
        <v>57</v>
      </c>
      <c r="M1399" s="11">
        <v>124.25</v>
      </c>
      <c r="N1399" s="11">
        <v>32.331790884499071</v>
      </c>
      <c r="P1399" s="11">
        <v>124.25</v>
      </c>
      <c r="Q1399" s="11">
        <v>32.331790884499071</v>
      </c>
      <c r="R1399" s="11">
        <f t="array" ref="R1399">INDEX(Reformat[Infant PT],MATCH(1,(Reformat[Zone]=B1399)*(Reformat[Provider Type]=E1399)*(Reformat[Provider Rating]=I1399),0))</f>
        <v>32.130000000000003</v>
      </c>
      <c r="S1399" s="11">
        <f t="shared" si="21"/>
        <v>160.65</v>
      </c>
    </row>
    <row r="1400" spans="1:19" x14ac:dyDescent="0.25">
      <c r="A1400" t="s">
        <v>51</v>
      </c>
      <c r="B1400" t="s">
        <v>81</v>
      </c>
      <c r="D1400" t="s">
        <v>67</v>
      </c>
      <c r="E1400" t="s">
        <v>115</v>
      </c>
      <c r="F1400" t="s">
        <v>59</v>
      </c>
      <c r="G1400" t="s">
        <v>124</v>
      </c>
      <c r="H1400" t="s">
        <v>62</v>
      </c>
      <c r="I1400" t="s">
        <v>131</v>
      </c>
      <c r="J1400" t="s">
        <v>56</v>
      </c>
      <c r="K1400" t="s">
        <v>57</v>
      </c>
      <c r="M1400" s="11">
        <v>136.44999999999999</v>
      </c>
      <c r="N1400" s="11">
        <v>35.506421458268797</v>
      </c>
      <c r="P1400" s="11">
        <v>136.44999999999999</v>
      </c>
      <c r="Q1400" s="11">
        <v>35.506421458268797</v>
      </c>
      <c r="R1400" s="11">
        <f t="array" ref="R1400">INDEX(Reformat[Toddler FT],MATCH(1,(Reformat[Zone]=B1400)*(Reformat[Provider Type]=E1400)*(Reformat[Provider Rating]=I1400),0))</f>
        <v>33.81</v>
      </c>
      <c r="S1400" s="11">
        <f t="shared" si="21"/>
        <v>169.05</v>
      </c>
    </row>
    <row r="1401" spans="1:19" x14ac:dyDescent="0.25">
      <c r="A1401" t="s">
        <v>51</v>
      </c>
      <c r="B1401" t="s">
        <v>81</v>
      </c>
      <c r="D1401" t="s">
        <v>67</v>
      </c>
      <c r="E1401" t="s">
        <v>115</v>
      </c>
      <c r="F1401" t="s">
        <v>59</v>
      </c>
      <c r="G1401" t="s">
        <v>125</v>
      </c>
      <c r="H1401" t="s">
        <v>62</v>
      </c>
      <c r="I1401" t="s">
        <v>131</v>
      </c>
      <c r="J1401" t="s">
        <v>58</v>
      </c>
      <c r="K1401" t="s">
        <v>57</v>
      </c>
      <c r="M1401" s="11">
        <v>115.25</v>
      </c>
      <c r="N1401" s="11">
        <v>29.989850297291895</v>
      </c>
      <c r="P1401" s="11">
        <v>115.25</v>
      </c>
      <c r="Q1401" s="11">
        <v>29.989850297291895</v>
      </c>
      <c r="R1401" s="11">
        <f t="array" ref="R1401">INDEX(Reformat[Toddler PT],MATCH(1,(Reformat[Zone]=B1401)*(Reformat[Provider Type]=E1401)*(Reformat[Provider Rating]=I1401),0))</f>
        <v>28.56</v>
      </c>
      <c r="S1401" s="11">
        <f t="shared" si="21"/>
        <v>142.79999999999998</v>
      </c>
    </row>
    <row r="1402" spans="1:19" x14ac:dyDescent="0.25">
      <c r="A1402" t="s">
        <v>51</v>
      </c>
      <c r="B1402" t="s">
        <v>81</v>
      </c>
      <c r="D1402" t="s">
        <v>67</v>
      </c>
      <c r="E1402" t="s">
        <v>115</v>
      </c>
      <c r="F1402" t="s">
        <v>60</v>
      </c>
      <c r="G1402" t="s">
        <v>126</v>
      </c>
      <c r="H1402" t="s">
        <v>62</v>
      </c>
      <c r="I1402" t="s">
        <v>131</v>
      </c>
      <c r="J1402" t="s">
        <v>56</v>
      </c>
      <c r="K1402" t="s">
        <v>57</v>
      </c>
      <c r="M1402" s="11">
        <v>126</v>
      </c>
      <c r="N1402" s="11">
        <v>32.787168220900469</v>
      </c>
      <c r="P1402" s="11">
        <v>126</v>
      </c>
      <c r="Q1402" s="11">
        <v>32.787168220900469</v>
      </c>
      <c r="R1402" s="11">
        <f t="array" ref="R1402">INDEX(Reformat[Preschool FT],MATCH(1,(Reformat[Zone]=B1402)*(Reformat[Provider Type]=E1402)*(Reformat[Provider Rating]=I1402),0))</f>
        <v>29.82</v>
      </c>
      <c r="S1402" s="11">
        <f t="shared" si="21"/>
        <v>149.1</v>
      </c>
    </row>
    <row r="1403" spans="1:19" x14ac:dyDescent="0.25">
      <c r="A1403" t="s">
        <v>51</v>
      </c>
      <c r="B1403" t="s">
        <v>81</v>
      </c>
      <c r="D1403" t="s">
        <v>67</v>
      </c>
      <c r="E1403" t="s">
        <v>115</v>
      </c>
      <c r="F1403" t="s">
        <v>60</v>
      </c>
      <c r="G1403" t="s">
        <v>127</v>
      </c>
      <c r="H1403" t="s">
        <v>62</v>
      </c>
      <c r="I1403" t="s">
        <v>131</v>
      </c>
      <c r="J1403" t="s">
        <v>58</v>
      </c>
      <c r="K1403" t="s">
        <v>57</v>
      </c>
      <c r="M1403" s="11">
        <v>100.1</v>
      </c>
      <c r="N1403" s="11">
        <v>26.047583642159815</v>
      </c>
      <c r="P1403" s="11">
        <v>100.1</v>
      </c>
      <c r="Q1403" s="11">
        <v>26.047583642159815</v>
      </c>
      <c r="R1403" s="11">
        <f t="array" ref="R1403">INDEX(Reformat[Preschool PT],MATCH(1,(Reformat[Zone]=B1403)*(Reformat[Provider Type]=E1403)*(Reformat[Provider Rating]=I1403),0))</f>
        <v>23.1</v>
      </c>
      <c r="S1403" s="11">
        <f t="shared" si="21"/>
        <v>115.5</v>
      </c>
    </row>
    <row r="1404" spans="1:19" x14ac:dyDescent="0.25">
      <c r="A1404" t="s">
        <v>51</v>
      </c>
      <c r="B1404" t="s">
        <v>81</v>
      </c>
      <c r="D1404" t="s">
        <v>67</v>
      </c>
      <c r="E1404" t="s">
        <v>115</v>
      </c>
      <c r="F1404" t="s">
        <v>61</v>
      </c>
      <c r="G1404" t="s">
        <v>128</v>
      </c>
      <c r="H1404" t="s">
        <v>62</v>
      </c>
      <c r="I1404" t="s">
        <v>131</v>
      </c>
      <c r="J1404" t="s">
        <v>56</v>
      </c>
      <c r="K1404" t="s">
        <v>57</v>
      </c>
      <c r="M1404" s="11">
        <v>110.15</v>
      </c>
      <c r="N1404" s="11">
        <v>28.662750631207832</v>
      </c>
      <c r="P1404" s="11">
        <v>110.15</v>
      </c>
      <c r="Q1404" s="11">
        <v>28.662750631207832</v>
      </c>
      <c r="R1404" s="11">
        <f t="array" ref="R1404">INDEX(Reformat[School-age FT],MATCH(1,(Reformat[Zone]=B1404)*(Reformat[Provider Type]=E1404)*(Reformat[Provider Rating]=I1404),0))</f>
        <v>25.62</v>
      </c>
      <c r="S1404" s="11">
        <f t="shared" si="21"/>
        <v>128.1</v>
      </c>
    </row>
    <row r="1405" spans="1:19" x14ac:dyDescent="0.25">
      <c r="A1405" t="s">
        <v>51</v>
      </c>
      <c r="B1405" t="s">
        <v>81</v>
      </c>
      <c r="D1405" t="s">
        <v>67</v>
      </c>
      <c r="E1405" t="s">
        <v>115</v>
      </c>
      <c r="F1405" t="s">
        <v>61</v>
      </c>
      <c r="G1405" t="s">
        <v>129</v>
      </c>
      <c r="H1405" t="s">
        <v>62</v>
      </c>
      <c r="I1405" t="s">
        <v>131</v>
      </c>
      <c r="J1405" t="s">
        <v>58</v>
      </c>
      <c r="K1405" t="s">
        <v>57</v>
      </c>
      <c r="M1405" s="11">
        <v>86.95</v>
      </c>
      <c r="N1405" s="11">
        <v>22.62574822862933</v>
      </c>
      <c r="P1405" s="11">
        <v>86.95</v>
      </c>
      <c r="Q1405" s="11">
        <v>22.62574822862933</v>
      </c>
      <c r="R1405" s="11">
        <f t="array" ref="R1405">INDEX(Reformat[School-age PT],MATCH(1,(Reformat[Zone]=B1405)*(Reformat[Provider Type]=E1405)*(Reformat[Provider Rating]=I1405),0))</f>
        <v>20.58</v>
      </c>
      <c r="S1405" s="11">
        <f t="shared" si="21"/>
        <v>102.89999999999999</v>
      </c>
    </row>
    <row r="1406" spans="1:19" x14ac:dyDescent="0.25">
      <c r="A1406" t="s">
        <v>51</v>
      </c>
      <c r="B1406" t="s">
        <v>81</v>
      </c>
      <c r="D1406" t="s">
        <v>67</v>
      </c>
      <c r="E1406" t="s">
        <v>115</v>
      </c>
      <c r="F1406" t="s">
        <v>54</v>
      </c>
      <c r="G1406" t="s">
        <v>122</v>
      </c>
      <c r="H1406" t="s">
        <v>63</v>
      </c>
      <c r="I1406" t="s">
        <v>132</v>
      </c>
      <c r="J1406" t="s">
        <v>56</v>
      </c>
      <c r="K1406" t="s">
        <v>57</v>
      </c>
      <c r="M1406" s="11">
        <v>159.9</v>
      </c>
      <c r="N1406" s="11">
        <v>41.6084777660475</v>
      </c>
      <c r="P1406" s="11">
        <v>159.9</v>
      </c>
      <c r="Q1406" s="11">
        <v>41.6084777660475</v>
      </c>
      <c r="R1406" s="11">
        <f t="array" ref="R1406">INDEX(Reformat[Infant FT],MATCH(1,(Reformat[Zone]=B1406)*(Reformat[Provider Type]=E1406)*(Reformat[Provider Rating]=I1406),0))</f>
        <v>39.06</v>
      </c>
      <c r="S1406" s="11">
        <f t="shared" si="21"/>
        <v>195.3</v>
      </c>
    </row>
    <row r="1407" spans="1:19" x14ac:dyDescent="0.25">
      <c r="A1407" t="s">
        <v>51</v>
      </c>
      <c r="B1407" t="s">
        <v>81</v>
      </c>
      <c r="D1407" t="s">
        <v>67</v>
      </c>
      <c r="E1407" t="s">
        <v>115</v>
      </c>
      <c r="F1407" t="s">
        <v>54</v>
      </c>
      <c r="G1407" t="s">
        <v>123</v>
      </c>
      <c r="H1407" t="s">
        <v>63</v>
      </c>
      <c r="I1407" t="s">
        <v>132</v>
      </c>
      <c r="J1407" t="s">
        <v>58</v>
      </c>
      <c r="K1407" t="s">
        <v>57</v>
      </c>
      <c r="M1407" s="11">
        <v>138.05000000000001</v>
      </c>
      <c r="N1407" s="11">
        <v>35.922766451550075</v>
      </c>
      <c r="P1407" s="11">
        <v>138.05000000000001</v>
      </c>
      <c r="Q1407" s="11">
        <v>35.922766451550075</v>
      </c>
      <c r="R1407" s="11">
        <f t="array" ref="R1407">INDEX(Reformat[Infant PT],MATCH(1,(Reformat[Zone]=B1407)*(Reformat[Provider Type]=E1407)*(Reformat[Provider Rating]=I1407),0))</f>
        <v>34.380000000000003</v>
      </c>
      <c r="S1407" s="11">
        <f t="shared" si="21"/>
        <v>171.9</v>
      </c>
    </row>
    <row r="1408" spans="1:19" x14ac:dyDescent="0.25">
      <c r="A1408" t="s">
        <v>51</v>
      </c>
      <c r="B1408" t="s">
        <v>81</v>
      </c>
      <c r="D1408" t="s">
        <v>67</v>
      </c>
      <c r="E1408" t="s">
        <v>115</v>
      </c>
      <c r="F1408" t="s">
        <v>59</v>
      </c>
      <c r="G1408" t="s">
        <v>124</v>
      </c>
      <c r="H1408" t="s">
        <v>63</v>
      </c>
      <c r="I1408" t="s">
        <v>132</v>
      </c>
      <c r="J1408" t="s">
        <v>56</v>
      </c>
      <c r="K1408" t="s">
        <v>57</v>
      </c>
      <c r="M1408" s="11">
        <v>151.64999999999998</v>
      </c>
      <c r="N1408" s="11">
        <v>39.461698894440914</v>
      </c>
      <c r="P1408" s="11">
        <v>151.64999999999998</v>
      </c>
      <c r="Q1408" s="11">
        <v>39.461698894440914</v>
      </c>
      <c r="R1408" s="11">
        <f t="array" ref="R1408">INDEX(Reformat[Toddler FT],MATCH(1,(Reformat[Zone]=B1408)*(Reformat[Provider Type]=E1408)*(Reformat[Provider Rating]=I1408),0))</f>
        <v>35.28</v>
      </c>
      <c r="S1408" s="11">
        <f t="shared" si="21"/>
        <v>176.4</v>
      </c>
    </row>
    <row r="1409" spans="1:19" x14ac:dyDescent="0.25">
      <c r="A1409" t="s">
        <v>51</v>
      </c>
      <c r="B1409" t="s">
        <v>81</v>
      </c>
      <c r="D1409" t="s">
        <v>67</v>
      </c>
      <c r="E1409" t="s">
        <v>115</v>
      </c>
      <c r="F1409" t="s">
        <v>59</v>
      </c>
      <c r="G1409" t="s">
        <v>125</v>
      </c>
      <c r="H1409" t="s">
        <v>63</v>
      </c>
      <c r="I1409" t="s">
        <v>132</v>
      </c>
      <c r="J1409" t="s">
        <v>58</v>
      </c>
      <c r="K1409" t="s">
        <v>57</v>
      </c>
      <c r="M1409" s="11">
        <v>128.05000000000001</v>
      </c>
      <c r="N1409" s="11">
        <v>33.320610243542106</v>
      </c>
      <c r="P1409" s="11">
        <v>128.05000000000001</v>
      </c>
      <c r="Q1409" s="11">
        <v>33.320610243542106</v>
      </c>
      <c r="R1409" s="11">
        <f t="array" ref="R1409">INDEX(Reformat[Toddler PT],MATCH(1,(Reformat[Zone]=B1409)*(Reformat[Provider Type]=E1409)*(Reformat[Provider Rating]=I1409),0))</f>
        <v>30.24</v>
      </c>
      <c r="S1409" s="11">
        <f t="shared" si="21"/>
        <v>151.19999999999999</v>
      </c>
    </row>
    <row r="1410" spans="1:19" x14ac:dyDescent="0.25">
      <c r="A1410" t="s">
        <v>51</v>
      </c>
      <c r="B1410" t="s">
        <v>81</v>
      </c>
      <c r="D1410" t="s">
        <v>67</v>
      </c>
      <c r="E1410" t="s">
        <v>115</v>
      </c>
      <c r="F1410" t="s">
        <v>60</v>
      </c>
      <c r="G1410" t="s">
        <v>126</v>
      </c>
      <c r="H1410" t="s">
        <v>63</v>
      </c>
      <c r="I1410" t="s">
        <v>132</v>
      </c>
      <c r="J1410" t="s">
        <v>56</v>
      </c>
      <c r="K1410" t="s">
        <v>57</v>
      </c>
      <c r="M1410" s="11">
        <v>140</v>
      </c>
      <c r="N1410" s="11">
        <v>36.43018691211163</v>
      </c>
      <c r="P1410" s="11">
        <v>140</v>
      </c>
      <c r="Q1410" s="11">
        <v>36.43018691211163</v>
      </c>
      <c r="R1410" s="11">
        <f t="array" ref="R1410">INDEX(Reformat[Preschool FT],MATCH(1,(Reformat[Zone]=B1410)*(Reformat[Provider Type]=E1410)*(Reformat[Provider Rating]=I1410),0))</f>
        <v>31.14</v>
      </c>
      <c r="S1410" s="11">
        <f t="shared" si="21"/>
        <v>155.69999999999999</v>
      </c>
    </row>
    <row r="1411" spans="1:19" x14ac:dyDescent="0.25">
      <c r="A1411" t="s">
        <v>51</v>
      </c>
      <c r="B1411" t="s">
        <v>81</v>
      </c>
      <c r="D1411" t="s">
        <v>67</v>
      </c>
      <c r="E1411" t="s">
        <v>115</v>
      </c>
      <c r="F1411" t="s">
        <v>60</v>
      </c>
      <c r="G1411" t="s">
        <v>127</v>
      </c>
      <c r="H1411" t="s">
        <v>63</v>
      </c>
      <c r="I1411" t="s">
        <v>132</v>
      </c>
      <c r="J1411" t="s">
        <v>58</v>
      </c>
      <c r="K1411" t="s">
        <v>57</v>
      </c>
      <c r="M1411" s="11">
        <v>111.19999999999999</v>
      </c>
      <c r="N1411" s="11">
        <v>28.935977033048662</v>
      </c>
      <c r="P1411" s="11">
        <v>111.19999999999999</v>
      </c>
      <c r="Q1411" s="11">
        <v>28.935977033048662</v>
      </c>
      <c r="R1411" s="11">
        <f t="array" ref="R1411">INDEX(Reformat[Preschool PT],MATCH(1,(Reformat[Zone]=B1411)*(Reformat[Provider Type]=E1411)*(Reformat[Provider Rating]=I1411),0))</f>
        <v>24.84</v>
      </c>
      <c r="S1411" s="11">
        <f t="shared" ref="S1411:S1474" si="22">R1411*5</f>
        <v>124.2</v>
      </c>
    </row>
    <row r="1412" spans="1:19" x14ac:dyDescent="0.25">
      <c r="A1412" t="s">
        <v>51</v>
      </c>
      <c r="B1412" t="s">
        <v>81</v>
      </c>
      <c r="D1412" t="s">
        <v>67</v>
      </c>
      <c r="E1412" t="s">
        <v>115</v>
      </c>
      <c r="F1412" t="s">
        <v>61</v>
      </c>
      <c r="G1412" t="s">
        <v>128</v>
      </c>
      <c r="H1412" t="s">
        <v>63</v>
      </c>
      <c r="I1412" t="s">
        <v>132</v>
      </c>
      <c r="J1412" t="s">
        <v>56</v>
      </c>
      <c r="K1412" t="s">
        <v>57</v>
      </c>
      <c r="M1412" s="11">
        <v>122.4</v>
      </c>
      <c r="N1412" s="11">
        <v>31.850391986017598</v>
      </c>
      <c r="P1412" s="11">
        <v>122.4</v>
      </c>
      <c r="Q1412" s="11">
        <v>31.850391986017598</v>
      </c>
      <c r="R1412" s="11">
        <f t="array" ref="R1412">INDEX(Reformat[School-age FT],MATCH(1,(Reformat[Zone]=B1412)*(Reformat[Provider Type]=E1412)*(Reformat[Provider Rating]=I1412),0))</f>
        <v>27.18</v>
      </c>
      <c r="S1412" s="11">
        <f t="shared" si="22"/>
        <v>135.9</v>
      </c>
    </row>
    <row r="1413" spans="1:19" x14ac:dyDescent="0.25">
      <c r="A1413" t="s">
        <v>51</v>
      </c>
      <c r="B1413" t="s">
        <v>81</v>
      </c>
      <c r="D1413" t="s">
        <v>67</v>
      </c>
      <c r="E1413" t="s">
        <v>115</v>
      </c>
      <c r="F1413" t="s">
        <v>61</v>
      </c>
      <c r="G1413" t="s">
        <v>129</v>
      </c>
      <c r="H1413" t="s">
        <v>63</v>
      </c>
      <c r="I1413" t="s">
        <v>132</v>
      </c>
      <c r="J1413" t="s">
        <v>58</v>
      </c>
      <c r="K1413" t="s">
        <v>57</v>
      </c>
      <c r="M1413" s="11">
        <v>96.6</v>
      </c>
      <c r="N1413" s="11">
        <v>25.136828969357023</v>
      </c>
      <c r="P1413" s="11">
        <v>96.6</v>
      </c>
      <c r="Q1413" s="11">
        <v>25.136828969357023</v>
      </c>
      <c r="R1413" s="11">
        <f t="array" ref="R1413">INDEX(Reformat[School-age PT],MATCH(1,(Reformat[Zone]=B1413)*(Reformat[Provider Type]=E1413)*(Reformat[Provider Rating]=I1413),0))</f>
        <v>22.32</v>
      </c>
      <c r="S1413" s="11">
        <f t="shared" si="22"/>
        <v>111.6</v>
      </c>
    </row>
    <row r="1414" spans="1:19" x14ac:dyDescent="0.25">
      <c r="A1414" t="s">
        <v>51</v>
      </c>
      <c r="B1414" t="s">
        <v>81</v>
      </c>
      <c r="D1414" t="s">
        <v>67</v>
      </c>
      <c r="E1414" t="s">
        <v>115</v>
      </c>
      <c r="F1414" t="s">
        <v>54</v>
      </c>
      <c r="G1414" t="s">
        <v>122</v>
      </c>
      <c r="H1414" t="s">
        <v>64</v>
      </c>
      <c r="I1414" t="s">
        <v>133</v>
      </c>
      <c r="J1414" t="s">
        <v>56</v>
      </c>
      <c r="K1414" t="s">
        <v>57</v>
      </c>
      <c r="M1414" s="11">
        <v>177.65</v>
      </c>
      <c r="N1414" s="11">
        <v>46.227305035261651</v>
      </c>
      <c r="P1414" s="11">
        <v>177.65</v>
      </c>
      <c r="Q1414" s="11">
        <v>46.227305035261651</v>
      </c>
      <c r="R1414" s="11">
        <f t="array" ref="R1414">INDEX(Reformat[Infant FT],MATCH(1,(Reformat[Zone]=B1414)*(Reformat[Provider Type]=E1414)*(Reformat[Provider Rating]=I1414),0))</f>
        <v>43.4</v>
      </c>
      <c r="S1414" s="11">
        <f t="shared" si="22"/>
        <v>217</v>
      </c>
    </row>
    <row r="1415" spans="1:19" x14ac:dyDescent="0.25">
      <c r="A1415" t="s">
        <v>51</v>
      </c>
      <c r="B1415" t="s">
        <v>81</v>
      </c>
      <c r="D1415" t="s">
        <v>67</v>
      </c>
      <c r="E1415" t="s">
        <v>115</v>
      </c>
      <c r="F1415" t="s">
        <v>54</v>
      </c>
      <c r="G1415" t="s">
        <v>123</v>
      </c>
      <c r="H1415" t="s">
        <v>64</v>
      </c>
      <c r="I1415" t="s">
        <v>133</v>
      </c>
      <c r="J1415" t="s">
        <v>58</v>
      </c>
      <c r="K1415" t="s">
        <v>57</v>
      </c>
      <c r="M1415" s="11">
        <v>153.35000000000002</v>
      </c>
      <c r="N1415" s="11">
        <v>39.904065449802282</v>
      </c>
      <c r="P1415" s="11">
        <v>153.35000000000002</v>
      </c>
      <c r="Q1415" s="11">
        <v>39.904065449802282</v>
      </c>
      <c r="R1415" s="11">
        <f t="array" ref="R1415">INDEX(Reformat[Infant PT],MATCH(1,(Reformat[Zone]=B1415)*(Reformat[Provider Type]=E1415)*(Reformat[Provider Rating]=I1415),0))</f>
        <v>38.200000000000003</v>
      </c>
      <c r="S1415" s="11">
        <f t="shared" si="22"/>
        <v>191</v>
      </c>
    </row>
    <row r="1416" spans="1:19" x14ac:dyDescent="0.25">
      <c r="A1416" t="s">
        <v>51</v>
      </c>
      <c r="B1416" t="s">
        <v>81</v>
      </c>
      <c r="D1416" t="s">
        <v>67</v>
      </c>
      <c r="E1416" t="s">
        <v>115</v>
      </c>
      <c r="F1416" t="s">
        <v>59</v>
      </c>
      <c r="G1416" t="s">
        <v>124</v>
      </c>
      <c r="H1416" t="s">
        <v>64</v>
      </c>
      <c r="I1416" t="s">
        <v>133</v>
      </c>
      <c r="J1416" t="s">
        <v>56</v>
      </c>
      <c r="K1416" t="s">
        <v>57</v>
      </c>
      <c r="M1416" s="11">
        <v>168.45</v>
      </c>
      <c r="N1416" s="11">
        <v>43.83332132389431</v>
      </c>
      <c r="P1416" s="11">
        <v>168.45</v>
      </c>
      <c r="Q1416" s="11">
        <v>43.83332132389431</v>
      </c>
      <c r="R1416" s="11">
        <f t="array" ref="R1416">INDEX(Reformat[Toddler FT],MATCH(1,(Reformat[Zone]=B1416)*(Reformat[Provider Type]=E1416)*(Reformat[Provider Rating]=I1416),0))</f>
        <v>39.200000000000003</v>
      </c>
      <c r="S1416" s="11">
        <f t="shared" si="22"/>
        <v>196</v>
      </c>
    </row>
    <row r="1417" spans="1:19" x14ac:dyDescent="0.25">
      <c r="A1417" t="s">
        <v>51</v>
      </c>
      <c r="B1417" t="s">
        <v>81</v>
      </c>
      <c r="D1417" t="s">
        <v>67</v>
      </c>
      <c r="E1417" t="s">
        <v>115</v>
      </c>
      <c r="F1417" t="s">
        <v>59</v>
      </c>
      <c r="G1417" t="s">
        <v>125</v>
      </c>
      <c r="H1417" t="s">
        <v>64</v>
      </c>
      <c r="I1417" t="s">
        <v>133</v>
      </c>
      <c r="J1417" t="s">
        <v>58</v>
      </c>
      <c r="K1417" t="s">
        <v>57</v>
      </c>
      <c r="M1417" s="11">
        <v>142.25</v>
      </c>
      <c r="N1417" s="11">
        <v>37.015672058913424</v>
      </c>
      <c r="P1417" s="11">
        <v>142.25</v>
      </c>
      <c r="Q1417" s="11">
        <v>37.015672058913424</v>
      </c>
      <c r="R1417" s="11">
        <f t="array" ref="R1417">INDEX(Reformat[Toddler PT],MATCH(1,(Reformat[Zone]=B1417)*(Reformat[Provider Type]=E1417)*(Reformat[Provider Rating]=I1417),0))</f>
        <v>33.6</v>
      </c>
      <c r="S1417" s="11">
        <f t="shared" si="22"/>
        <v>168</v>
      </c>
    </row>
    <row r="1418" spans="1:19" x14ac:dyDescent="0.25">
      <c r="A1418" t="s">
        <v>51</v>
      </c>
      <c r="B1418" t="s">
        <v>81</v>
      </c>
      <c r="D1418" t="s">
        <v>67</v>
      </c>
      <c r="E1418" t="s">
        <v>115</v>
      </c>
      <c r="F1418" t="s">
        <v>60</v>
      </c>
      <c r="G1418" t="s">
        <v>126</v>
      </c>
      <c r="H1418" t="s">
        <v>64</v>
      </c>
      <c r="I1418" t="s">
        <v>133</v>
      </c>
      <c r="J1418" t="s">
        <v>56</v>
      </c>
      <c r="K1418" t="s">
        <v>57</v>
      </c>
      <c r="M1418" s="11">
        <v>155.55000000000001</v>
      </c>
      <c r="N1418" s="11">
        <v>40.476539815564031</v>
      </c>
      <c r="P1418" s="11">
        <v>155.55000000000001</v>
      </c>
      <c r="Q1418" s="11">
        <v>40.476539815564031</v>
      </c>
      <c r="R1418" s="11">
        <f t="array" ref="R1418">INDEX(Reformat[Preschool FT],MATCH(1,(Reformat[Zone]=B1418)*(Reformat[Provider Type]=E1418)*(Reformat[Provider Rating]=I1418),0))</f>
        <v>34.6</v>
      </c>
      <c r="S1418" s="11">
        <f t="shared" si="22"/>
        <v>173</v>
      </c>
    </row>
    <row r="1419" spans="1:19" x14ac:dyDescent="0.25">
      <c r="A1419" t="s">
        <v>51</v>
      </c>
      <c r="B1419" t="s">
        <v>81</v>
      </c>
      <c r="D1419" t="s">
        <v>67</v>
      </c>
      <c r="E1419" t="s">
        <v>115</v>
      </c>
      <c r="F1419" t="s">
        <v>60</v>
      </c>
      <c r="G1419" t="s">
        <v>127</v>
      </c>
      <c r="H1419" t="s">
        <v>64</v>
      </c>
      <c r="I1419" t="s">
        <v>133</v>
      </c>
      <c r="J1419" t="s">
        <v>58</v>
      </c>
      <c r="K1419" t="s">
        <v>57</v>
      </c>
      <c r="M1419" s="11">
        <v>123.55000000000001</v>
      </c>
      <c r="N1419" s="11">
        <v>32.149639949938518</v>
      </c>
      <c r="P1419" s="11">
        <v>123.55000000000001</v>
      </c>
      <c r="Q1419" s="11">
        <v>32.149639949938518</v>
      </c>
      <c r="R1419" s="11">
        <f t="array" ref="R1419">INDEX(Reformat[Preschool PT],MATCH(1,(Reformat[Zone]=B1419)*(Reformat[Provider Type]=E1419)*(Reformat[Provider Rating]=I1419),0))</f>
        <v>27.6</v>
      </c>
      <c r="S1419" s="11">
        <f t="shared" si="22"/>
        <v>138</v>
      </c>
    </row>
    <row r="1420" spans="1:19" x14ac:dyDescent="0.25">
      <c r="A1420" t="s">
        <v>51</v>
      </c>
      <c r="B1420" t="s">
        <v>81</v>
      </c>
      <c r="D1420" t="s">
        <v>67</v>
      </c>
      <c r="E1420" t="s">
        <v>115</v>
      </c>
      <c r="F1420" t="s">
        <v>61</v>
      </c>
      <c r="G1420" t="s">
        <v>128</v>
      </c>
      <c r="H1420" t="s">
        <v>64</v>
      </c>
      <c r="I1420" t="s">
        <v>133</v>
      </c>
      <c r="J1420" t="s">
        <v>56</v>
      </c>
      <c r="K1420" t="s">
        <v>57</v>
      </c>
      <c r="M1420" s="11">
        <v>135.95000000000002</v>
      </c>
      <c r="N1420" s="11">
        <v>35.376313647868407</v>
      </c>
      <c r="P1420" s="11">
        <v>135.95000000000002</v>
      </c>
      <c r="Q1420" s="11">
        <v>35.376313647868407</v>
      </c>
      <c r="R1420" s="11">
        <f t="array" ref="R1420">INDEX(Reformat[School-age FT],MATCH(1,(Reformat[Zone]=B1420)*(Reformat[Provider Type]=E1420)*(Reformat[Provider Rating]=I1420),0))</f>
        <v>30.2</v>
      </c>
      <c r="S1420" s="11">
        <f t="shared" si="22"/>
        <v>151</v>
      </c>
    </row>
    <row r="1421" spans="1:19" x14ac:dyDescent="0.25">
      <c r="A1421" t="s">
        <v>51</v>
      </c>
      <c r="B1421" t="s">
        <v>81</v>
      </c>
      <c r="D1421" t="s">
        <v>67</v>
      </c>
      <c r="E1421" t="s">
        <v>115</v>
      </c>
      <c r="F1421" t="s">
        <v>61</v>
      </c>
      <c r="G1421" t="s">
        <v>129</v>
      </c>
      <c r="H1421" t="s">
        <v>64</v>
      </c>
      <c r="I1421" t="s">
        <v>133</v>
      </c>
      <c r="J1421" t="s">
        <v>58</v>
      </c>
      <c r="K1421" t="s">
        <v>57</v>
      </c>
      <c r="M1421" s="11">
        <v>107.30000000000001</v>
      </c>
      <c r="N1421" s="11">
        <v>27.921136111925559</v>
      </c>
      <c r="P1421" s="11">
        <v>107.30000000000001</v>
      </c>
      <c r="Q1421" s="11">
        <v>27.921136111925559</v>
      </c>
      <c r="R1421" s="11">
        <f t="array" ref="R1421">INDEX(Reformat[School-age PT],MATCH(1,(Reformat[Zone]=B1421)*(Reformat[Provider Type]=E1421)*(Reformat[Provider Rating]=I1421),0))</f>
        <v>24.8</v>
      </c>
      <c r="S1421" s="11">
        <f t="shared" si="22"/>
        <v>124</v>
      </c>
    </row>
    <row r="1422" spans="1:19" x14ac:dyDescent="0.25">
      <c r="A1422" t="s">
        <v>51</v>
      </c>
      <c r="B1422" t="s">
        <v>81</v>
      </c>
      <c r="D1422" t="s">
        <v>67</v>
      </c>
      <c r="E1422" t="s">
        <v>115</v>
      </c>
      <c r="F1422" t="s">
        <v>60</v>
      </c>
      <c r="G1422" t="s">
        <v>126</v>
      </c>
      <c r="H1422" t="s">
        <v>65</v>
      </c>
      <c r="I1422" t="s">
        <v>134</v>
      </c>
      <c r="J1422" t="s">
        <v>56</v>
      </c>
      <c r="K1422" t="s">
        <v>57</v>
      </c>
      <c r="M1422" s="11">
        <v>113.14999999999999</v>
      </c>
      <c r="N1422" s="11">
        <v>29.443397493610217</v>
      </c>
      <c r="P1422" s="11">
        <v>113.14999999999999</v>
      </c>
      <c r="Q1422" s="11">
        <v>29.443397493610217</v>
      </c>
      <c r="R1422" s="11">
        <f t="array" ref="R1422">INDEX(Reformat[Preschool FT],MATCH(1,(Reformat[Zone]=B1422)*(Reformat[Provider Type]=E1422)*(Reformat[Provider Rating]=I1422),0))</f>
        <v>29.82</v>
      </c>
      <c r="S1422" s="11">
        <f t="shared" si="22"/>
        <v>149.1</v>
      </c>
    </row>
    <row r="1423" spans="1:19" x14ac:dyDescent="0.25">
      <c r="A1423" t="s">
        <v>51</v>
      </c>
      <c r="B1423" t="s">
        <v>81</v>
      </c>
      <c r="D1423" t="s">
        <v>67</v>
      </c>
      <c r="E1423" t="s">
        <v>115</v>
      </c>
      <c r="F1423" t="s">
        <v>60</v>
      </c>
      <c r="G1423" t="s">
        <v>127</v>
      </c>
      <c r="H1423" t="s">
        <v>65</v>
      </c>
      <c r="I1423" t="s">
        <v>134</v>
      </c>
      <c r="J1423" t="s">
        <v>58</v>
      </c>
      <c r="K1423" t="s">
        <v>57</v>
      </c>
      <c r="M1423" s="11">
        <v>85.55</v>
      </c>
      <c r="N1423" s="11">
        <v>22.261446359508213</v>
      </c>
      <c r="P1423" s="11">
        <v>85.55</v>
      </c>
      <c r="Q1423" s="11">
        <v>22.261446359508213</v>
      </c>
      <c r="R1423" s="11">
        <f t="array" ref="R1423">INDEX(Reformat[Preschool PT],MATCH(1,(Reformat[Zone]=B1423)*(Reformat[Provider Type]=E1423)*(Reformat[Provider Rating]=I1423),0))</f>
        <v>23.1</v>
      </c>
      <c r="S1423" s="11">
        <f t="shared" si="22"/>
        <v>115.5</v>
      </c>
    </row>
    <row r="1424" spans="1:19" x14ac:dyDescent="0.25">
      <c r="A1424" t="s">
        <v>51</v>
      </c>
      <c r="B1424" t="s">
        <v>81</v>
      </c>
      <c r="D1424" t="s">
        <v>68</v>
      </c>
      <c r="E1424" t="s">
        <v>68</v>
      </c>
      <c r="F1424" t="s">
        <v>54</v>
      </c>
      <c r="G1424" t="s">
        <v>122</v>
      </c>
      <c r="H1424" t="s">
        <v>69</v>
      </c>
      <c r="I1424" t="s">
        <v>69</v>
      </c>
      <c r="J1424" t="s">
        <v>56</v>
      </c>
      <c r="K1424" t="s">
        <v>57</v>
      </c>
      <c r="M1424" s="11">
        <v>75.849999999999994</v>
      </c>
      <c r="N1424" s="11">
        <v>19.737354837740479</v>
      </c>
      <c r="P1424" s="11">
        <v>75.849999999999994</v>
      </c>
      <c r="Q1424" s="11">
        <v>19.737354837740479</v>
      </c>
      <c r="R1424" s="11">
        <f t="array" ref="R1424">INDEX(Reformat[Infant FT],MATCH(1,(Reformat[Zone]=B1424)*(Reformat[Provider Type]=E1424)*(Reformat[Provider Rating]=I1424),0))</f>
        <v>15.17</v>
      </c>
      <c r="S1424" s="11">
        <f t="shared" si="22"/>
        <v>75.849999999999994</v>
      </c>
    </row>
    <row r="1425" spans="1:19" x14ac:dyDescent="0.25">
      <c r="A1425" t="s">
        <v>51</v>
      </c>
      <c r="B1425" t="s">
        <v>81</v>
      </c>
      <c r="D1425" t="s">
        <v>68</v>
      </c>
      <c r="E1425" t="s">
        <v>68</v>
      </c>
      <c r="F1425" t="s">
        <v>54</v>
      </c>
      <c r="G1425" t="s">
        <v>123</v>
      </c>
      <c r="H1425" t="s">
        <v>69</v>
      </c>
      <c r="I1425" t="s">
        <v>69</v>
      </c>
      <c r="J1425" t="s">
        <v>58</v>
      </c>
      <c r="K1425" t="s">
        <v>57</v>
      </c>
      <c r="M1425" s="11">
        <v>75.849999999999994</v>
      </c>
      <c r="N1425" s="11">
        <v>19.737354837740479</v>
      </c>
      <c r="P1425" s="11">
        <v>75.849999999999994</v>
      </c>
      <c r="Q1425" s="11">
        <v>19.737354837740479</v>
      </c>
      <c r="R1425" s="11">
        <f t="array" ref="R1425">INDEX(Reformat[Infant PT],MATCH(1,(Reformat[Zone]=B1425)*(Reformat[Provider Type]=E1425)*(Reformat[Provider Rating]=I1425),0))</f>
        <v>15.17</v>
      </c>
      <c r="S1425" s="11">
        <f t="shared" si="22"/>
        <v>75.849999999999994</v>
      </c>
    </row>
    <row r="1426" spans="1:19" x14ac:dyDescent="0.25">
      <c r="A1426" t="s">
        <v>51</v>
      </c>
      <c r="B1426" t="s">
        <v>81</v>
      </c>
      <c r="D1426" t="s">
        <v>68</v>
      </c>
      <c r="E1426" t="s">
        <v>68</v>
      </c>
      <c r="F1426" t="s">
        <v>59</v>
      </c>
      <c r="G1426" t="s">
        <v>124</v>
      </c>
      <c r="H1426" t="s">
        <v>69</v>
      </c>
      <c r="I1426" t="s">
        <v>69</v>
      </c>
      <c r="J1426" t="s">
        <v>56</v>
      </c>
      <c r="K1426" t="s">
        <v>57</v>
      </c>
      <c r="M1426" s="11">
        <v>65.95</v>
      </c>
      <c r="N1426" s="11">
        <v>17.161220191812586</v>
      </c>
      <c r="P1426" s="11">
        <v>65.95</v>
      </c>
      <c r="Q1426" s="11">
        <v>17.161220191812586</v>
      </c>
      <c r="R1426" s="11">
        <f t="array" ref="R1426">INDEX(Reformat[Toddler FT],MATCH(1,(Reformat[Zone]=B1426)*(Reformat[Provider Type]=E1426)*(Reformat[Provider Rating]=I1426),0))</f>
        <v>13.19</v>
      </c>
      <c r="S1426" s="11">
        <f t="shared" si="22"/>
        <v>65.95</v>
      </c>
    </row>
    <row r="1427" spans="1:19" x14ac:dyDescent="0.25">
      <c r="A1427" t="s">
        <v>51</v>
      </c>
      <c r="B1427" t="s">
        <v>81</v>
      </c>
      <c r="D1427" t="s">
        <v>68</v>
      </c>
      <c r="E1427" t="s">
        <v>68</v>
      </c>
      <c r="F1427" t="s">
        <v>59</v>
      </c>
      <c r="G1427" t="s">
        <v>125</v>
      </c>
      <c r="H1427" t="s">
        <v>69</v>
      </c>
      <c r="I1427" t="s">
        <v>69</v>
      </c>
      <c r="J1427" t="s">
        <v>58</v>
      </c>
      <c r="K1427" t="s">
        <v>57</v>
      </c>
      <c r="M1427" s="11">
        <v>57.400000000000006</v>
      </c>
      <c r="N1427" s="11">
        <v>14.93637663396577</v>
      </c>
      <c r="P1427" s="11">
        <v>57.400000000000006</v>
      </c>
      <c r="Q1427" s="11">
        <v>14.93637663396577</v>
      </c>
      <c r="R1427" s="11">
        <f t="array" ref="R1427">INDEX(Reformat[Toddler PT],MATCH(1,(Reformat[Zone]=B1427)*(Reformat[Provider Type]=E1427)*(Reformat[Provider Rating]=I1427),0))</f>
        <v>11.48</v>
      </c>
      <c r="S1427" s="11">
        <f t="shared" si="22"/>
        <v>57.400000000000006</v>
      </c>
    </row>
    <row r="1428" spans="1:19" x14ac:dyDescent="0.25">
      <c r="A1428" t="s">
        <v>51</v>
      </c>
      <c r="B1428" t="s">
        <v>81</v>
      </c>
      <c r="D1428" t="s">
        <v>68</v>
      </c>
      <c r="E1428" t="s">
        <v>68</v>
      </c>
      <c r="F1428" t="s">
        <v>60</v>
      </c>
      <c r="G1428" t="s">
        <v>126</v>
      </c>
      <c r="H1428" t="s">
        <v>69</v>
      </c>
      <c r="I1428" t="s">
        <v>69</v>
      </c>
      <c r="J1428" t="s">
        <v>56</v>
      </c>
      <c r="K1428" t="s">
        <v>57</v>
      </c>
      <c r="M1428" s="11">
        <v>56.5</v>
      </c>
      <c r="N1428" s="11">
        <v>14.70218257524505</v>
      </c>
      <c r="P1428" s="11">
        <v>56.5</v>
      </c>
      <c r="Q1428" s="11">
        <v>14.70218257524505</v>
      </c>
      <c r="R1428" s="11">
        <f t="array" ref="R1428">INDEX(Reformat[Preschool FT],MATCH(1,(Reformat[Zone]=B1428)*(Reformat[Provider Type]=E1428)*(Reformat[Provider Rating]=I1428),0))</f>
        <v>11.3</v>
      </c>
      <c r="S1428" s="11">
        <f t="shared" si="22"/>
        <v>56.5</v>
      </c>
    </row>
    <row r="1429" spans="1:19" x14ac:dyDescent="0.25">
      <c r="A1429" t="s">
        <v>51</v>
      </c>
      <c r="B1429" t="s">
        <v>81</v>
      </c>
      <c r="D1429" t="s">
        <v>68</v>
      </c>
      <c r="E1429" t="s">
        <v>68</v>
      </c>
      <c r="F1429" t="s">
        <v>60</v>
      </c>
      <c r="G1429" t="s">
        <v>127</v>
      </c>
      <c r="H1429" t="s">
        <v>69</v>
      </c>
      <c r="I1429" t="s">
        <v>69</v>
      </c>
      <c r="J1429" t="s">
        <v>58</v>
      </c>
      <c r="K1429" t="s">
        <v>57</v>
      </c>
      <c r="M1429" s="11">
        <v>42.400000000000006</v>
      </c>
      <c r="N1429" s="11">
        <v>11.033142321953809</v>
      </c>
      <c r="P1429" s="11">
        <v>42.400000000000006</v>
      </c>
      <c r="Q1429" s="11">
        <v>11.033142321953809</v>
      </c>
      <c r="R1429" s="11">
        <f t="array" ref="R1429">INDEX(Reformat[Preschool PT],MATCH(1,(Reformat[Zone]=B1429)*(Reformat[Provider Type]=E1429)*(Reformat[Provider Rating]=I1429),0))</f>
        <v>8.48</v>
      </c>
      <c r="S1429" s="11">
        <f t="shared" si="22"/>
        <v>42.400000000000006</v>
      </c>
    </row>
    <row r="1430" spans="1:19" x14ac:dyDescent="0.25">
      <c r="A1430" t="s">
        <v>51</v>
      </c>
      <c r="B1430" t="s">
        <v>81</v>
      </c>
      <c r="D1430" t="s">
        <v>68</v>
      </c>
      <c r="E1430" t="s">
        <v>68</v>
      </c>
      <c r="F1430" t="s">
        <v>61</v>
      </c>
      <c r="G1430" t="s">
        <v>128</v>
      </c>
      <c r="H1430" t="s">
        <v>69</v>
      </c>
      <c r="I1430" t="s">
        <v>69</v>
      </c>
      <c r="J1430" t="s">
        <v>56</v>
      </c>
      <c r="K1430" t="s">
        <v>57</v>
      </c>
      <c r="M1430" s="11">
        <v>47.1</v>
      </c>
      <c r="N1430" s="11">
        <v>12.256155739717556</v>
      </c>
      <c r="P1430" s="11">
        <v>47.1</v>
      </c>
      <c r="Q1430" s="11">
        <v>12.256155739717556</v>
      </c>
      <c r="R1430" s="11">
        <f t="array" ref="R1430">INDEX(Reformat[School-age FT],MATCH(1,(Reformat[Zone]=B1430)*(Reformat[Provider Type]=E1430)*(Reformat[Provider Rating]=I1430),0))</f>
        <v>9.42</v>
      </c>
      <c r="S1430" s="11">
        <f t="shared" si="22"/>
        <v>47.1</v>
      </c>
    </row>
    <row r="1431" spans="1:19" x14ac:dyDescent="0.25">
      <c r="A1431" t="s">
        <v>51</v>
      </c>
      <c r="B1431" t="s">
        <v>81</v>
      </c>
      <c r="D1431" t="s">
        <v>68</v>
      </c>
      <c r="E1431" t="s">
        <v>68</v>
      </c>
      <c r="F1431" t="s">
        <v>61</v>
      </c>
      <c r="G1431" t="s">
        <v>129</v>
      </c>
      <c r="H1431" t="s">
        <v>69</v>
      </c>
      <c r="I1431" t="s">
        <v>69</v>
      </c>
      <c r="J1431" t="s">
        <v>58</v>
      </c>
      <c r="K1431" t="s">
        <v>57</v>
      </c>
      <c r="M1431" s="11">
        <v>32.950000000000003</v>
      </c>
      <c r="N1431" s="11">
        <v>8.574104705386274</v>
      </c>
      <c r="P1431" s="11">
        <v>32.950000000000003</v>
      </c>
      <c r="Q1431" s="11">
        <v>8.574104705386274</v>
      </c>
      <c r="R1431" s="11">
        <f t="array" ref="R1431">INDEX(Reformat[School-age PT],MATCH(1,(Reformat[Zone]=B1431)*(Reformat[Provider Type]=E1431)*(Reformat[Provider Rating]=I1431),0))</f>
        <v>6.59</v>
      </c>
      <c r="S1431" s="11">
        <f t="shared" si="22"/>
        <v>32.950000000000003</v>
      </c>
    </row>
    <row r="1432" spans="1:19" x14ac:dyDescent="0.25">
      <c r="A1432" t="s">
        <v>51</v>
      </c>
      <c r="B1432" t="s">
        <v>82</v>
      </c>
      <c r="D1432" t="s">
        <v>53</v>
      </c>
      <c r="E1432" t="s">
        <v>113</v>
      </c>
      <c r="F1432" t="s">
        <v>54</v>
      </c>
      <c r="G1432" t="s">
        <v>122</v>
      </c>
      <c r="H1432" t="s">
        <v>55</v>
      </c>
      <c r="I1432" t="s">
        <v>130</v>
      </c>
      <c r="J1432" t="s">
        <v>56</v>
      </c>
      <c r="K1432" t="s">
        <v>57</v>
      </c>
      <c r="M1432" s="11">
        <v>108.5</v>
      </c>
      <c r="N1432" s="11">
        <v>1.2814225979136211</v>
      </c>
      <c r="P1432" s="11">
        <v>108.5</v>
      </c>
      <c r="Q1432" s="11">
        <v>1.2814225979136211</v>
      </c>
      <c r="R1432" s="11">
        <f t="array" ref="R1432">INDEX(Reformat[Infant FT],MATCH(1,(Reformat[Zone]=B1432)*(Reformat[Provider Type]=E1432)*(Reformat[Provider Rating]=I1432),0))</f>
        <v>29.8</v>
      </c>
      <c r="S1432" s="11">
        <f t="shared" si="22"/>
        <v>149</v>
      </c>
    </row>
    <row r="1433" spans="1:19" x14ac:dyDescent="0.25">
      <c r="A1433" t="s">
        <v>51</v>
      </c>
      <c r="B1433" t="s">
        <v>82</v>
      </c>
      <c r="D1433" t="s">
        <v>53</v>
      </c>
      <c r="E1433" t="s">
        <v>113</v>
      </c>
      <c r="F1433" t="s">
        <v>54</v>
      </c>
      <c r="G1433" t="s">
        <v>123</v>
      </c>
      <c r="H1433" t="s">
        <v>55</v>
      </c>
      <c r="I1433" t="s">
        <v>130</v>
      </c>
      <c r="J1433" t="s">
        <v>58</v>
      </c>
      <c r="K1433" t="s">
        <v>57</v>
      </c>
      <c r="M1433" s="11">
        <v>95.75</v>
      </c>
      <c r="N1433" s="11">
        <v>1.130840679725615</v>
      </c>
      <c r="P1433" s="11">
        <v>95.75</v>
      </c>
      <c r="Q1433" s="11">
        <v>1.130840679725615</v>
      </c>
      <c r="R1433" s="11">
        <f t="array" ref="R1433">INDEX(Reformat[Infant PT],MATCH(1,(Reformat[Zone]=B1433)*(Reformat[Provider Type]=E1433)*(Reformat[Provider Rating]=I1433),0))</f>
        <v>26.8</v>
      </c>
      <c r="S1433" s="11">
        <f t="shared" si="22"/>
        <v>134</v>
      </c>
    </row>
    <row r="1434" spans="1:19" x14ac:dyDescent="0.25">
      <c r="A1434" t="s">
        <v>51</v>
      </c>
      <c r="B1434" t="s">
        <v>82</v>
      </c>
      <c r="D1434" t="s">
        <v>53</v>
      </c>
      <c r="E1434" t="s">
        <v>113</v>
      </c>
      <c r="F1434" t="s">
        <v>59</v>
      </c>
      <c r="G1434" t="s">
        <v>124</v>
      </c>
      <c r="H1434" t="s">
        <v>55</v>
      </c>
      <c r="I1434" t="s">
        <v>130</v>
      </c>
      <c r="J1434" t="s">
        <v>56</v>
      </c>
      <c r="K1434" t="s">
        <v>57</v>
      </c>
      <c r="M1434" s="11">
        <v>99.9</v>
      </c>
      <c r="N1434" s="11">
        <v>1.1798536178024954</v>
      </c>
      <c r="P1434" s="11">
        <v>99.9</v>
      </c>
      <c r="Q1434" s="11">
        <v>1.1798536178024954</v>
      </c>
      <c r="R1434" s="11">
        <f t="array" ref="R1434">INDEX(Reformat[Toddler FT],MATCH(1,(Reformat[Zone]=B1434)*(Reformat[Provider Type]=E1434)*(Reformat[Provider Rating]=I1434),0))</f>
        <v>27</v>
      </c>
      <c r="S1434" s="11">
        <f t="shared" si="22"/>
        <v>135</v>
      </c>
    </row>
    <row r="1435" spans="1:19" x14ac:dyDescent="0.25">
      <c r="A1435" t="s">
        <v>51</v>
      </c>
      <c r="B1435" t="s">
        <v>82</v>
      </c>
      <c r="D1435" t="s">
        <v>53</v>
      </c>
      <c r="E1435" t="s">
        <v>113</v>
      </c>
      <c r="F1435" t="s">
        <v>59</v>
      </c>
      <c r="G1435" t="s">
        <v>125</v>
      </c>
      <c r="H1435" t="s">
        <v>55</v>
      </c>
      <c r="I1435" t="s">
        <v>130</v>
      </c>
      <c r="J1435" t="s">
        <v>58</v>
      </c>
      <c r="K1435" t="s">
        <v>57</v>
      </c>
      <c r="M1435" s="11">
        <v>87.85</v>
      </c>
      <c r="N1435" s="11">
        <v>1.0375389421816739</v>
      </c>
      <c r="P1435" s="11">
        <v>87.85</v>
      </c>
      <c r="Q1435" s="11">
        <v>1.0375389421816739</v>
      </c>
      <c r="R1435" s="11">
        <f t="array" ref="R1435">INDEX(Reformat[Toddler PT],MATCH(1,(Reformat[Zone]=B1435)*(Reformat[Provider Type]=E1435)*(Reformat[Provider Rating]=I1435),0))</f>
        <v>24.2</v>
      </c>
      <c r="S1435" s="11">
        <f t="shared" si="22"/>
        <v>121</v>
      </c>
    </row>
    <row r="1436" spans="1:19" x14ac:dyDescent="0.25">
      <c r="A1436" t="s">
        <v>51</v>
      </c>
      <c r="B1436" t="s">
        <v>82</v>
      </c>
      <c r="D1436" t="s">
        <v>53</v>
      </c>
      <c r="E1436" t="s">
        <v>113</v>
      </c>
      <c r="F1436" t="s">
        <v>60</v>
      </c>
      <c r="G1436" t="s">
        <v>126</v>
      </c>
      <c r="H1436" t="s">
        <v>55</v>
      </c>
      <c r="I1436" t="s">
        <v>130</v>
      </c>
      <c r="J1436" t="s">
        <v>56</v>
      </c>
      <c r="K1436" t="s">
        <v>57</v>
      </c>
      <c r="M1436" s="11">
        <v>92.85</v>
      </c>
      <c r="N1436" s="11">
        <v>1.0965906748044214</v>
      </c>
      <c r="P1436" s="11">
        <v>92.85</v>
      </c>
      <c r="Q1436" s="11">
        <v>1.0965906748044214</v>
      </c>
      <c r="R1436" s="11">
        <f t="array" ref="R1436">INDEX(Reformat[Preschool FT],MATCH(1,(Reformat[Zone]=B1436)*(Reformat[Provider Type]=E1436)*(Reformat[Provider Rating]=I1436),0))</f>
        <v>24.6</v>
      </c>
      <c r="S1436" s="11">
        <f t="shared" si="22"/>
        <v>123</v>
      </c>
    </row>
    <row r="1437" spans="1:19" x14ac:dyDescent="0.25">
      <c r="A1437" t="s">
        <v>51</v>
      </c>
      <c r="B1437" t="s">
        <v>82</v>
      </c>
      <c r="D1437" t="s">
        <v>53</v>
      </c>
      <c r="E1437" t="s">
        <v>113</v>
      </c>
      <c r="F1437" t="s">
        <v>60</v>
      </c>
      <c r="G1437" t="s">
        <v>127</v>
      </c>
      <c r="H1437" t="s">
        <v>55</v>
      </c>
      <c r="I1437" t="s">
        <v>130</v>
      </c>
      <c r="J1437" t="s">
        <v>58</v>
      </c>
      <c r="K1437" t="s">
        <v>57</v>
      </c>
      <c r="M1437" s="11">
        <v>70.900000000000006</v>
      </c>
      <c r="N1437" s="11">
        <v>0.83735356859055987</v>
      </c>
      <c r="P1437" s="11">
        <v>70.900000000000006</v>
      </c>
      <c r="Q1437" s="11">
        <v>0.83735356859055987</v>
      </c>
      <c r="R1437" s="11">
        <f t="array" ref="R1437">INDEX(Reformat[Preschool PT],MATCH(1,(Reformat[Zone]=B1437)*(Reformat[Provider Type]=E1437)*(Reformat[Provider Rating]=I1437),0))</f>
        <v>19.600000000000001</v>
      </c>
      <c r="S1437" s="11">
        <f t="shared" si="22"/>
        <v>98</v>
      </c>
    </row>
    <row r="1438" spans="1:19" x14ac:dyDescent="0.25">
      <c r="A1438" t="s">
        <v>51</v>
      </c>
      <c r="B1438" t="s">
        <v>82</v>
      </c>
      <c r="D1438" t="s">
        <v>53</v>
      </c>
      <c r="E1438" t="s">
        <v>113</v>
      </c>
      <c r="F1438" t="s">
        <v>61</v>
      </c>
      <c r="G1438" t="s">
        <v>128</v>
      </c>
      <c r="H1438" t="s">
        <v>55</v>
      </c>
      <c r="I1438" t="s">
        <v>130</v>
      </c>
      <c r="J1438" t="s">
        <v>56</v>
      </c>
      <c r="K1438" t="s">
        <v>57</v>
      </c>
      <c r="M1438" s="11">
        <v>87.8</v>
      </c>
      <c r="N1438" s="11">
        <v>1.0369484248554464</v>
      </c>
      <c r="P1438" s="11">
        <v>87.8</v>
      </c>
      <c r="Q1438" s="11">
        <v>1.0369484248554464</v>
      </c>
      <c r="R1438" s="11">
        <f t="array" ref="R1438">INDEX(Reformat[School-age FT],MATCH(1,(Reformat[Zone]=B1438)*(Reformat[Provider Type]=E1438)*(Reformat[Provider Rating]=I1438),0))</f>
        <v>23.4</v>
      </c>
      <c r="S1438" s="11">
        <f t="shared" si="22"/>
        <v>117</v>
      </c>
    </row>
    <row r="1439" spans="1:19" x14ac:dyDescent="0.25">
      <c r="A1439" t="s">
        <v>51</v>
      </c>
      <c r="B1439" t="s">
        <v>82</v>
      </c>
      <c r="D1439" t="s">
        <v>53</v>
      </c>
      <c r="E1439" t="s">
        <v>113</v>
      </c>
      <c r="F1439" t="s">
        <v>61</v>
      </c>
      <c r="G1439" t="s">
        <v>129</v>
      </c>
      <c r="H1439" t="s">
        <v>55</v>
      </c>
      <c r="I1439" t="s">
        <v>130</v>
      </c>
      <c r="J1439" t="s">
        <v>58</v>
      </c>
      <c r="K1439" t="s">
        <v>57</v>
      </c>
      <c r="M1439" s="11">
        <v>68.349999999999994</v>
      </c>
      <c r="N1439" s="11">
        <v>0.80723718495295849</v>
      </c>
      <c r="P1439" s="11">
        <v>68.349999999999994</v>
      </c>
      <c r="Q1439" s="11">
        <v>0.80723718495295849</v>
      </c>
      <c r="R1439" s="11">
        <f t="array" ref="R1439">INDEX(Reformat[School-age PT],MATCH(1,(Reformat[Zone]=B1439)*(Reformat[Provider Type]=E1439)*(Reformat[Provider Rating]=I1439),0))</f>
        <v>18</v>
      </c>
      <c r="S1439" s="11">
        <f t="shared" si="22"/>
        <v>90</v>
      </c>
    </row>
    <row r="1440" spans="1:19" x14ac:dyDescent="0.25">
      <c r="A1440" t="s">
        <v>51</v>
      </c>
      <c r="B1440" t="s">
        <v>82</v>
      </c>
      <c r="D1440" t="s">
        <v>53</v>
      </c>
      <c r="E1440" t="s">
        <v>113</v>
      </c>
      <c r="F1440" t="s">
        <v>54</v>
      </c>
      <c r="G1440" t="s">
        <v>122</v>
      </c>
      <c r="H1440" t="s">
        <v>62</v>
      </c>
      <c r="I1440" t="s">
        <v>131</v>
      </c>
      <c r="J1440" t="s">
        <v>56</v>
      </c>
      <c r="K1440" t="s">
        <v>57</v>
      </c>
      <c r="M1440" s="11">
        <v>114.60000000000001</v>
      </c>
      <c r="N1440" s="11">
        <v>1.3534657117133733</v>
      </c>
      <c r="P1440" s="11">
        <v>114.60000000000001</v>
      </c>
      <c r="Q1440" s="11">
        <v>1.3534657117133733</v>
      </c>
      <c r="R1440" s="11">
        <f t="array" ref="R1440">INDEX(Reformat[Infant FT],MATCH(1,(Reformat[Zone]=B1440)*(Reformat[Provider Type]=E1440)*(Reformat[Provider Rating]=I1440),0))</f>
        <v>31.29</v>
      </c>
      <c r="S1440" s="11">
        <f t="shared" si="22"/>
        <v>156.44999999999999</v>
      </c>
    </row>
    <row r="1441" spans="1:19" x14ac:dyDescent="0.25">
      <c r="A1441" t="s">
        <v>51</v>
      </c>
      <c r="B1441" t="s">
        <v>82</v>
      </c>
      <c r="D1441" t="s">
        <v>53</v>
      </c>
      <c r="E1441" t="s">
        <v>113</v>
      </c>
      <c r="F1441" t="s">
        <v>54</v>
      </c>
      <c r="G1441" t="s">
        <v>123</v>
      </c>
      <c r="H1441" t="s">
        <v>62</v>
      </c>
      <c r="I1441" t="s">
        <v>131</v>
      </c>
      <c r="J1441" t="s">
        <v>58</v>
      </c>
      <c r="K1441" t="s">
        <v>57</v>
      </c>
      <c r="M1441" s="11">
        <v>102.85</v>
      </c>
      <c r="N1441" s="11">
        <v>1.2146941400499165</v>
      </c>
      <c r="P1441" s="11">
        <v>102.85</v>
      </c>
      <c r="Q1441" s="11">
        <v>1.2146941400499165</v>
      </c>
      <c r="R1441" s="11">
        <f t="array" ref="R1441">INDEX(Reformat[Infant PT],MATCH(1,(Reformat[Zone]=B1441)*(Reformat[Provider Type]=E1441)*(Reformat[Provider Rating]=I1441),0))</f>
        <v>28.14</v>
      </c>
      <c r="S1441" s="11">
        <f t="shared" si="22"/>
        <v>140.69999999999999</v>
      </c>
    </row>
    <row r="1442" spans="1:19" x14ac:dyDescent="0.25">
      <c r="A1442" t="s">
        <v>51</v>
      </c>
      <c r="B1442" t="s">
        <v>82</v>
      </c>
      <c r="D1442" t="s">
        <v>53</v>
      </c>
      <c r="E1442" t="s">
        <v>113</v>
      </c>
      <c r="F1442" t="s">
        <v>59</v>
      </c>
      <c r="G1442" t="s">
        <v>124</v>
      </c>
      <c r="H1442" t="s">
        <v>62</v>
      </c>
      <c r="I1442" t="s">
        <v>131</v>
      </c>
      <c r="J1442" t="s">
        <v>56</v>
      </c>
      <c r="K1442" t="s">
        <v>57</v>
      </c>
      <c r="M1442" s="11">
        <v>106.7</v>
      </c>
      <c r="N1442" s="11">
        <v>1.2601639741694322</v>
      </c>
      <c r="P1442" s="11">
        <v>106.7</v>
      </c>
      <c r="Q1442" s="11">
        <v>1.2601639741694322</v>
      </c>
      <c r="R1442" s="11">
        <f t="array" ref="R1442">INDEX(Reformat[Toddler FT],MATCH(1,(Reformat[Zone]=B1442)*(Reformat[Provider Type]=E1442)*(Reformat[Provider Rating]=I1442),0))</f>
        <v>28.35</v>
      </c>
      <c r="S1442" s="11">
        <f t="shared" si="22"/>
        <v>141.75</v>
      </c>
    </row>
    <row r="1443" spans="1:19" x14ac:dyDescent="0.25">
      <c r="A1443" t="s">
        <v>51</v>
      </c>
      <c r="B1443" t="s">
        <v>82</v>
      </c>
      <c r="D1443" t="s">
        <v>53</v>
      </c>
      <c r="E1443" t="s">
        <v>113</v>
      </c>
      <c r="F1443" t="s">
        <v>59</v>
      </c>
      <c r="G1443" t="s">
        <v>125</v>
      </c>
      <c r="H1443" t="s">
        <v>62</v>
      </c>
      <c r="I1443" t="s">
        <v>131</v>
      </c>
      <c r="J1443" t="s">
        <v>58</v>
      </c>
      <c r="K1443" t="s">
        <v>57</v>
      </c>
      <c r="M1443" s="11">
        <v>95.45</v>
      </c>
      <c r="N1443" s="11">
        <v>1.1272975757682502</v>
      </c>
      <c r="P1443" s="11">
        <v>95.45</v>
      </c>
      <c r="Q1443" s="11">
        <v>1.1272975757682502</v>
      </c>
      <c r="R1443" s="11">
        <f t="array" ref="R1443">INDEX(Reformat[Toddler PT],MATCH(1,(Reformat[Zone]=B1443)*(Reformat[Provider Type]=E1443)*(Reformat[Provider Rating]=I1443),0))</f>
        <v>25.41</v>
      </c>
      <c r="S1443" s="11">
        <f t="shared" si="22"/>
        <v>127.05</v>
      </c>
    </row>
    <row r="1444" spans="1:19" x14ac:dyDescent="0.25">
      <c r="A1444" t="s">
        <v>51</v>
      </c>
      <c r="B1444" t="s">
        <v>82</v>
      </c>
      <c r="D1444" t="s">
        <v>53</v>
      </c>
      <c r="E1444" t="s">
        <v>113</v>
      </c>
      <c r="F1444" t="s">
        <v>60</v>
      </c>
      <c r="G1444" t="s">
        <v>126</v>
      </c>
      <c r="H1444" t="s">
        <v>62</v>
      </c>
      <c r="I1444" t="s">
        <v>131</v>
      </c>
      <c r="J1444" t="s">
        <v>56</v>
      </c>
      <c r="K1444" t="s">
        <v>57</v>
      </c>
      <c r="M1444" s="11">
        <v>100.1</v>
      </c>
      <c r="N1444" s="11">
        <v>1.1822156871074052</v>
      </c>
      <c r="P1444" s="11">
        <v>100.1</v>
      </c>
      <c r="Q1444" s="11">
        <v>1.1822156871074052</v>
      </c>
      <c r="R1444" s="11">
        <f t="array" ref="R1444">INDEX(Reformat[Preschool FT],MATCH(1,(Reformat[Zone]=B1444)*(Reformat[Provider Type]=E1444)*(Reformat[Provider Rating]=I1444),0))</f>
        <v>25.83</v>
      </c>
      <c r="S1444" s="11">
        <f t="shared" si="22"/>
        <v>129.14999999999998</v>
      </c>
    </row>
    <row r="1445" spans="1:19" x14ac:dyDescent="0.25">
      <c r="A1445" t="s">
        <v>51</v>
      </c>
      <c r="B1445" t="s">
        <v>82</v>
      </c>
      <c r="D1445" t="s">
        <v>53</v>
      </c>
      <c r="E1445" t="s">
        <v>113</v>
      </c>
      <c r="F1445" t="s">
        <v>60</v>
      </c>
      <c r="G1445" t="s">
        <v>127</v>
      </c>
      <c r="H1445" t="s">
        <v>62</v>
      </c>
      <c r="I1445" t="s">
        <v>131</v>
      </c>
      <c r="J1445" t="s">
        <v>58</v>
      </c>
      <c r="K1445" t="s">
        <v>57</v>
      </c>
      <c r="M1445" s="11">
        <v>79.400000000000006</v>
      </c>
      <c r="N1445" s="11">
        <v>0.93774151404923067</v>
      </c>
      <c r="P1445" s="11">
        <v>79.400000000000006</v>
      </c>
      <c r="Q1445" s="11">
        <v>0.93774151404923067</v>
      </c>
      <c r="R1445" s="11">
        <f t="array" ref="R1445">INDEX(Reformat[Preschool PT],MATCH(1,(Reformat[Zone]=B1445)*(Reformat[Provider Type]=E1445)*(Reformat[Provider Rating]=I1445),0))</f>
        <v>20.58</v>
      </c>
      <c r="S1445" s="11">
        <f t="shared" si="22"/>
        <v>102.89999999999999</v>
      </c>
    </row>
    <row r="1446" spans="1:19" x14ac:dyDescent="0.25">
      <c r="A1446" t="s">
        <v>51</v>
      </c>
      <c r="B1446" t="s">
        <v>82</v>
      </c>
      <c r="D1446" t="s">
        <v>53</v>
      </c>
      <c r="E1446" t="s">
        <v>113</v>
      </c>
      <c r="F1446" t="s">
        <v>61</v>
      </c>
      <c r="G1446" t="s">
        <v>128</v>
      </c>
      <c r="H1446" t="s">
        <v>62</v>
      </c>
      <c r="I1446" t="s">
        <v>131</v>
      </c>
      <c r="J1446" t="s">
        <v>56</v>
      </c>
      <c r="K1446" t="s">
        <v>57</v>
      </c>
      <c r="M1446" s="11">
        <v>95.399999999999991</v>
      </c>
      <c r="N1446" s="11">
        <v>1.1267070584420225</v>
      </c>
      <c r="P1446" s="11">
        <v>95.399999999999991</v>
      </c>
      <c r="Q1446" s="11">
        <v>1.1267070584420225</v>
      </c>
      <c r="R1446" s="11">
        <f t="array" ref="R1446">INDEX(Reformat[School-age FT],MATCH(1,(Reformat[Zone]=B1446)*(Reformat[Provider Type]=E1446)*(Reformat[Provider Rating]=I1446),0))</f>
        <v>24.57</v>
      </c>
      <c r="S1446" s="11">
        <f t="shared" si="22"/>
        <v>122.85</v>
      </c>
    </row>
    <row r="1447" spans="1:19" x14ac:dyDescent="0.25">
      <c r="A1447" t="s">
        <v>51</v>
      </c>
      <c r="B1447" t="s">
        <v>82</v>
      </c>
      <c r="D1447" t="s">
        <v>53</v>
      </c>
      <c r="E1447" t="s">
        <v>113</v>
      </c>
      <c r="F1447" t="s">
        <v>61</v>
      </c>
      <c r="G1447" t="s">
        <v>129</v>
      </c>
      <c r="H1447" t="s">
        <v>62</v>
      </c>
      <c r="I1447" t="s">
        <v>131</v>
      </c>
      <c r="J1447" t="s">
        <v>58</v>
      </c>
      <c r="K1447" t="s">
        <v>57</v>
      </c>
      <c r="M1447" s="11">
        <v>73.8</v>
      </c>
      <c r="N1447" s="11">
        <v>0.87160357351175333</v>
      </c>
      <c r="P1447" s="11">
        <v>73.8</v>
      </c>
      <c r="Q1447" s="11">
        <v>0.87160357351175333</v>
      </c>
      <c r="R1447" s="11">
        <f t="array" ref="R1447">INDEX(Reformat[School-age PT],MATCH(1,(Reformat[Zone]=B1447)*(Reformat[Provider Type]=E1447)*(Reformat[Provider Rating]=I1447),0))</f>
        <v>18.899999999999999</v>
      </c>
      <c r="S1447" s="11">
        <f t="shared" si="22"/>
        <v>94.5</v>
      </c>
    </row>
    <row r="1448" spans="1:19" x14ac:dyDescent="0.25">
      <c r="A1448" t="s">
        <v>51</v>
      </c>
      <c r="B1448" t="s">
        <v>82</v>
      </c>
      <c r="D1448" t="s">
        <v>53</v>
      </c>
      <c r="E1448" t="s">
        <v>113</v>
      </c>
      <c r="F1448" t="s">
        <v>54</v>
      </c>
      <c r="G1448" t="s">
        <v>122</v>
      </c>
      <c r="H1448" t="s">
        <v>63</v>
      </c>
      <c r="I1448" t="s">
        <v>132</v>
      </c>
      <c r="J1448" t="s">
        <v>56</v>
      </c>
      <c r="K1448" t="s">
        <v>57</v>
      </c>
      <c r="M1448" s="11">
        <v>127.35</v>
      </c>
      <c r="N1448" s="11">
        <v>1.5040476299013792</v>
      </c>
      <c r="P1448" s="11">
        <v>127.35</v>
      </c>
      <c r="Q1448" s="11">
        <v>1.5040476299013792</v>
      </c>
      <c r="R1448" s="11">
        <f t="array" ref="R1448">INDEX(Reformat[Infant FT],MATCH(1,(Reformat[Zone]=B1448)*(Reformat[Provider Type]=E1448)*(Reformat[Provider Rating]=I1448),0))</f>
        <v>31.92</v>
      </c>
      <c r="S1448" s="11">
        <f t="shared" si="22"/>
        <v>159.60000000000002</v>
      </c>
    </row>
    <row r="1449" spans="1:19" x14ac:dyDescent="0.25">
      <c r="A1449" t="s">
        <v>51</v>
      </c>
      <c r="B1449" t="s">
        <v>82</v>
      </c>
      <c r="D1449" t="s">
        <v>53</v>
      </c>
      <c r="E1449" t="s">
        <v>113</v>
      </c>
      <c r="F1449" t="s">
        <v>54</v>
      </c>
      <c r="G1449" t="s">
        <v>123</v>
      </c>
      <c r="H1449" t="s">
        <v>63</v>
      </c>
      <c r="I1449" t="s">
        <v>132</v>
      </c>
      <c r="J1449" t="s">
        <v>58</v>
      </c>
      <c r="K1449" t="s">
        <v>57</v>
      </c>
      <c r="M1449" s="11">
        <v>114.3</v>
      </c>
      <c r="N1449" s="11">
        <v>1.3499226077560083</v>
      </c>
      <c r="P1449" s="11">
        <v>114.3</v>
      </c>
      <c r="Q1449" s="11">
        <v>1.3499226077560083</v>
      </c>
      <c r="R1449" s="11">
        <f t="array" ref="R1449">INDEX(Reformat[Infant PT],MATCH(1,(Reformat[Zone]=B1449)*(Reformat[Provider Type]=E1449)*(Reformat[Provider Rating]=I1449),0))</f>
        <v>28.71</v>
      </c>
      <c r="S1449" s="11">
        <f t="shared" si="22"/>
        <v>143.55000000000001</v>
      </c>
    </row>
    <row r="1450" spans="1:19" x14ac:dyDescent="0.25">
      <c r="A1450" t="s">
        <v>51</v>
      </c>
      <c r="B1450" t="s">
        <v>82</v>
      </c>
      <c r="D1450" t="s">
        <v>53</v>
      </c>
      <c r="E1450" t="s">
        <v>113</v>
      </c>
      <c r="F1450" t="s">
        <v>59</v>
      </c>
      <c r="G1450" t="s">
        <v>124</v>
      </c>
      <c r="H1450" t="s">
        <v>63</v>
      </c>
      <c r="I1450" t="s">
        <v>132</v>
      </c>
      <c r="J1450" t="s">
        <v>56</v>
      </c>
      <c r="K1450" t="s">
        <v>57</v>
      </c>
      <c r="M1450" s="11">
        <v>118.55000000000001</v>
      </c>
      <c r="N1450" s="11">
        <v>1.4001165804853437</v>
      </c>
      <c r="P1450" s="11">
        <v>118.55000000000001</v>
      </c>
      <c r="Q1450" s="11">
        <v>1.4001165804853437</v>
      </c>
      <c r="R1450" s="11">
        <f t="array" ref="R1450">INDEX(Reformat[Toddler FT],MATCH(1,(Reformat[Zone]=B1450)*(Reformat[Provider Type]=E1450)*(Reformat[Provider Rating]=I1450),0))</f>
        <v>28.92</v>
      </c>
      <c r="S1450" s="11">
        <f t="shared" si="22"/>
        <v>144.60000000000002</v>
      </c>
    </row>
    <row r="1451" spans="1:19" x14ac:dyDescent="0.25">
      <c r="A1451" t="s">
        <v>51</v>
      </c>
      <c r="B1451" t="s">
        <v>82</v>
      </c>
      <c r="D1451" t="s">
        <v>53</v>
      </c>
      <c r="E1451" t="s">
        <v>113</v>
      </c>
      <c r="F1451" t="s">
        <v>59</v>
      </c>
      <c r="G1451" t="s">
        <v>125</v>
      </c>
      <c r="H1451" t="s">
        <v>63</v>
      </c>
      <c r="I1451" t="s">
        <v>132</v>
      </c>
      <c r="J1451" t="s">
        <v>58</v>
      </c>
      <c r="K1451" t="s">
        <v>57</v>
      </c>
      <c r="M1451" s="11">
        <v>106.05000000000001</v>
      </c>
      <c r="N1451" s="11">
        <v>1.2524872489284751</v>
      </c>
      <c r="P1451" s="11">
        <v>106.05000000000001</v>
      </c>
      <c r="Q1451" s="11">
        <v>1.2524872489284751</v>
      </c>
      <c r="R1451" s="11">
        <f t="array" ref="R1451">INDEX(Reformat[Toddler PT],MATCH(1,(Reformat[Zone]=B1451)*(Reformat[Provider Type]=E1451)*(Reformat[Provider Rating]=I1451),0))</f>
        <v>25.92</v>
      </c>
      <c r="S1451" s="11">
        <f t="shared" si="22"/>
        <v>129.60000000000002</v>
      </c>
    </row>
    <row r="1452" spans="1:19" x14ac:dyDescent="0.25">
      <c r="A1452" t="s">
        <v>51</v>
      </c>
      <c r="B1452" t="s">
        <v>82</v>
      </c>
      <c r="D1452" t="s">
        <v>53</v>
      </c>
      <c r="E1452" t="s">
        <v>113</v>
      </c>
      <c r="F1452" t="s">
        <v>60</v>
      </c>
      <c r="G1452" t="s">
        <v>126</v>
      </c>
      <c r="H1452" t="s">
        <v>63</v>
      </c>
      <c r="I1452" t="s">
        <v>132</v>
      </c>
      <c r="J1452" t="s">
        <v>56</v>
      </c>
      <c r="K1452" t="s">
        <v>57</v>
      </c>
      <c r="M1452" s="11">
        <v>111.19999999999999</v>
      </c>
      <c r="N1452" s="11">
        <v>1.3133105335299047</v>
      </c>
      <c r="P1452" s="11">
        <v>111.19999999999999</v>
      </c>
      <c r="Q1452" s="11">
        <v>1.3133105335299047</v>
      </c>
      <c r="R1452" s="11">
        <f t="array" ref="R1452">INDEX(Reformat[Preschool FT],MATCH(1,(Reformat[Zone]=B1452)*(Reformat[Provider Type]=E1452)*(Reformat[Provider Rating]=I1452),0))</f>
        <v>26.35</v>
      </c>
      <c r="S1452" s="11">
        <f t="shared" si="22"/>
        <v>131.75</v>
      </c>
    </row>
    <row r="1453" spans="1:19" x14ac:dyDescent="0.25">
      <c r="A1453" t="s">
        <v>51</v>
      </c>
      <c r="B1453" t="s">
        <v>82</v>
      </c>
      <c r="D1453" t="s">
        <v>53</v>
      </c>
      <c r="E1453" t="s">
        <v>113</v>
      </c>
      <c r="F1453" t="s">
        <v>60</v>
      </c>
      <c r="G1453" t="s">
        <v>127</v>
      </c>
      <c r="H1453" t="s">
        <v>63</v>
      </c>
      <c r="I1453" t="s">
        <v>132</v>
      </c>
      <c r="J1453" t="s">
        <v>58</v>
      </c>
      <c r="K1453" t="s">
        <v>57</v>
      </c>
      <c r="M1453" s="11">
        <v>88.2</v>
      </c>
      <c r="N1453" s="11">
        <v>1.0416725634652664</v>
      </c>
      <c r="P1453" s="11">
        <v>88.2</v>
      </c>
      <c r="Q1453" s="11">
        <v>1.0416725634652664</v>
      </c>
      <c r="R1453" s="11">
        <f t="array" ref="R1453">INDEX(Reformat[Preschool PT],MATCH(1,(Reformat[Zone]=B1453)*(Reformat[Provider Type]=E1453)*(Reformat[Provider Rating]=I1453),0))</f>
        <v>21</v>
      </c>
      <c r="S1453" s="11">
        <f t="shared" si="22"/>
        <v>105</v>
      </c>
    </row>
    <row r="1454" spans="1:19" x14ac:dyDescent="0.25">
      <c r="A1454" t="s">
        <v>51</v>
      </c>
      <c r="B1454" t="s">
        <v>82</v>
      </c>
      <c r="D1454" t="s">
        <v>53</v>
      </c>
      <c r="E1454" t="s">
        <v>113</v>
      </c>
      <c r="F1454" t="s">
        <v>61</v>
      </c>
      <c r="G1454" t="s">
        <v>128</v>
      </c>
      <c r="H1454" t="s">
        <v>63</v>
      </c>
      <c r="I1454" t="s">
        <v>132</v>
      </c>
      <c r="J1454" t="s">
        <v>56</v>
      </c>
      <c r="K1454" t="s">
        <v>57</v>
      </c>
      <c r="M1454" s="11">
        <v>106</v>
      </c>
      <c r="N1454" s="11">
        <v>1.2518967316022473</v>
      </c>
      <c r="P1454" s="11">
        <v>106</v>
      </c>
      <c r="Q1454" s="11">
        <v>1.2518967316022473</v>
      </c>
      <c r="R1454" s="11">
        <f t="array" ref="R1454">INDEX(Reformat[School-age FT],MATCH(1,(Reformat[Zone]=B1454)*(Reformat[Provider Type]=E1454)*(Reformat[Provider Rating]=I1454),0))</f>
        <v>25.07</v>
      </c>
      <c r="S1454" s="11">
        <f t="shared" si="22"/>
        <v>125.35</v>
      </c>
    </row>
    <row r="1455" spans="1:19" x14ac:dyDescent="0.25">
      <c r="A1455" t="s">
        <v>51</v>
      </c>
      <c r="B1455" t="s">
        <v>82</v>
      </c>
      <c r="D1455" t="s">
        <v>53</v>
      </c>
      <c r="E1455" t="s">
        <v>113</v>
      </c>
      <c r="F1455" t="s">
        <v>61</v>
      </c>
      <c r="G1455" t="s">
        <v>129</v>
      </c>
      <c r="H1455" t="s">
        <v>63</v>
      </c>
      <c r="I1455" t="s">
        <v>132</v>
      </c>
      <c r="J1455" t="s">
        <v>58</v>
      </c>
      <c r="K1455" t="s">
        <v>57</v>
      </c>
      <c r="M1455" s="11">
        <v>82</v>
      </c>
      <c r="N1455" s="11">
        <v>0.96844841501305934</v>
      </c>
      <c r="P1455" s="11">
        <v>82</v>
      </c>
      <c r="Q1455" s="11">
        <v>0.96844841501305934</v>
      </c>
      <c r="R1455" s="11">
        <f t="array" ref="R1455">INDEX(Reformat[School-age PT],MATCH(1,(Reformat[Zone]=B1455)*(Reformat[Provider Type]=E1455)*(Reformat[Provider Rating]=I1455),0))</f>
        <v>19.440000000000001</v>
      </c>
      <c r="S1455" s="11">
        <f t="shared" si="22"/>
        <v>97.2</v>
      </c>
    </row>
    <row r="1456" spans="1:19" x14ac:dyDescent="0.25">
      <c r="A1456" t="s">
        <v>51</v>
      </c>
      <c r="B1456" t="s">
        <v>82</v>
      </c>
      <c r="D1456" t="s">
        <v>53</v>
      </c>
      <c r="E1456" t="s">
        <v>113</v>
      </c>
      <c r="F1456" t="s">
        <v>54</v>
      </c>
      <c r="G1456" t="s">
        <v>122</v>
      </c>
      <c r="H1456" t="s">
        <v>64</v>
      </c>
      <c r="I1456" t="s">
        <v>133</v>
      </c>
      <c r="J1456" t="s">
        <v>56</v>
      </c>
      <c r="K1456" t="s">
        <v>57</v>
      </c>
      <c r="M1456" s="11">
        <v>141.44999999999999</v>
      </c>
      <c r="N1456" s="11">
        <v>1.6705735158975272</v>
      </c>
      <c r="P1456" s="11">
        <v>141.44999999999999</v>
      </c>
      <c r="Q1456" s="11">
        <v>1.6705735158975272</v>
      </c>
      <c r="R1456" s="11">
        <f t="array" ref="R1456">INDEX(Reformat[Infant FT],MATCH(1,(Reformat[Zone]=B1456)*(Reformat[Provider Type]=E1456)*(Reformat[Provider Rating]=I1456),0))</f>
        <v>35</v>
      </c>
      <c r="S1456" s="11">
        <f t="shared" si="22"/>
        <v>175</v>
      </c>
    </row>
    <row r="1457" spans="1:19" x14ac:dyDescent="0.25">
      <c r="A1457" t="s">
        <v>51</v>
      </c>
      <c r="B1457" t="s">
        <v>82</v>
      </c>
      <c r="D1457" t="s">
        <v>53</v>
      </c>
      <c r="E1457" t="s">
        <v>113</v>
      </c>
      <c r="F1457" t="s">
        <v>54</v>
      </c>
      <c r="G1457" t="s">
        <v>123</v>
      </c>
      <c r="H1457" t="s">
        <v>64</v>
      </c>
      <c r="I1457" t="s">
        <v>133</v>
      </c>
      <c r="J1457" t="s">
        <v>58</v>
      </c>
      <c r="K1457" t="s">
        <v>57</v>
      </c>
      <c r="M1457" s="11">
        <v>126.95</v>
      </c>
      <c r="N1457" s="11">
        <v>1.4993234912915596</v>
      </c>
      <c r="P1457" s="11">
        <v>126.95</v>
      </c>
      <c r="Q1457" s="11">
        <v>1.4993234912915596</v>
      </c>
      <c r="R1457" s="11">
        <f t="array" ref="R1457">INDEX(Reformat[Infant PT],MATCH(1,(Reformat[Zone]=B1457)*(Reformat[Provider Type]=E1457)*(Reformat[Provider Rating]=I1457),0))</f>
        <v>31.8</v>
      </c>
      <c r="S1457" s="11">
        <f t="shared" si="22"/>
        <v>159</v>
      </c>
    </row>
    <row r="1458" spans="1:19" x14ac:dyDescent="0.25">
      <c r="A1458" t="s">
        <v>51</v>
      </c>
      <c r="B1458" t="s">
        <v>82</v>
      </c>
      <c r="D1458" t="s">
        <v>53</v>
      </c>
      <c r="E1458" t="s">
        <v>113</v>
      </c>
      <c r="F1458" t="s">
        <v>59</v>
      </c>
      <c r="G1458" t="s">
        <v>124</v>
      </c>
      <c r="H1458" t="s">
        <v>64</v>
      </c>
      <c r="I1458" t="s">
        <v>133</v>
      </c>
      <c r="J1458" t="s">
        <v>56</v>
      </c>
      <c r="K1458" t="s">
        <v>57</v>
      </c>
      <c r="M1458" s="11">
        <v>131.69999999999999</v>
      </c>
      <c r="N1458" s="11">
        <v>1.5554226372831694</v>
      </c>
      <c r="P1458" s="11">
        <v>131.69999999999999</v>
      </c>
      <c r="Q1458" s="11">
        <v>1.5554226372831694</v>
      </c>
      <c r="R1458" s="11">
        <f t="array" ref="R1458">INDEX(Reformat[Toddler FT],MATCH(1,(Reformat[Zone]=B1458)*(Reformat[Provider Type]=E1458)*(Reformat[Provider Rating]=I1458),0))</f>
        <v>31.6</v>
      </c>
      <c r="S1458" s="11">
        <f t="shared" si="22"/>
        <v>158</v>
      </c>
    </row>
    <row r="1459" spans="1:19" x14ac:dyDescent="0.25">
      <c r="A1459" t="s">
        <v>51</v>
      </c>
      <c r="B1459" t="s">
        <v>82</v>
      </c>
      <c r="D1459" t="s">
        <v>53</v>
      </c>
      <c r="E1459" t="s">
        <v>113</v>
      </c>
      <c r="F1459" t="s">
        <v>59</v>
      </c>
      <c r="G1459" t="s">
        <v>125</v>
      </c>
      <c r="H1459" t="s">
        <v>64</v>
      </c>
      <c r="I1459" t="s">
        <v>133</v>
      </c>
      <c r="J1459" t="s">
        <v>58</v>
      </c>
      <c r="K1459" t="s">
        <v>57</v>
      </c>
      <c r="M1459" s="11">
        <v>117.8</v>
      </c>
      <c r="N1459" s="11">
        <v>1.3912588205919316</v>
      </c>
      <c r="P1459" s="11">
        <v>117.8</v>
      </c>
      <c r="Q1459" s="11">
        <v>1.3912588205919316</v>
      </c>
      <c r="R1459" s="11">
        <f t="array" ref="R1459">INDEX(Reformat[Toddler PT],MATCH(1,(Reformat[Zone]=B1459)*(Reformat[Provider Type]=E1459)*(Reformat[Provider Rating]=I1459),0))</f>
        <v>28.6</v>
      </c>
      <c r="S1459" s="11">
        <f t="shared" si="22"/>
        <v>143</v>
      </c>
    </row>
    <row r="1460" spans="1:19" x14ac:dyDescent="0.25">
      <c r="A1460" t="s">
        <v>51</v>
      </c>
      <c r="B1460" t="s">
        <v>82</v>
      </c>
      <c r="D1460" t="s">
        <v>53</v>
      </c>
      <c r="E1460" t="s">
        <v>113</v>
      </c>
      <c r="F1460" t="s">
        <v>60</v>
      </c>
      <c r="G1460" t="s">
        <v>126</v>
      </c>
      <c r="H1460" t="s">
        <v>64</v>
      </c>
      <c r="I1460" t="s">
        <v>133</v>
      </c>
      <c r="J1460" t="s">
        <v>56</v>
      </c>
      <c r="K1460" t="s">
        <v>57</v>
      </c>
      <c r="M1460" s="11">
        <v>123.55000000000001</v>
      </c>
      <c r="N1460" s="11">
        <v>1.4591683131080913</v>
      </c>
      <c r="P1460" s="11">
        <v>123.55000000000001</v>
      </c>
      <c r="Q1460" s="11">
        <v>1.4591683131080913</v>
      </c>
      <c r="R1460" s="11">
        <f t="array" ref="R1460">INDEX(Reformat[Preschool FT],MATCH(1,(Reformat[Zone]=B1460)*(Reformat[Provider Type]=E1460)*(Reformat[Provider Rating]=I1460),0))</f>
        <v>28.8</v>
      </c>
      <c r="S1460" s="11">
        <f t="shared" si="22"/>
        <v>144</v>
      </c>
    </row>
    <row r="1461" spans="1:19" x14ac:dyDescent="0.25">
      <c r="A1461" t="s">
        <v>51</v>
      </c>
      <c r="B1461" t="s">
        <v>82</v>
      </c>
      <c r="D1461" t="s">
        <v>53</v>
      </c>
      <c r="E1461" t="s">
        <v>113</v>
      </c>
      <c r="F1461" t="s">
        <v>60</v>
      </c>
      <c r="G1461" t="s">
        <v>127</v>
      </c>
      <c r="H1461" t="s">
        <v>64</v>
      </c>
      <c r="I1461" t="s">
        <v>133</v>
      </c>
      <c r="J1461" t="s">
        <v>58</v>
      </c>
      <c r="K1461" t="s">
        <v>57</v>
      </c>
      <c r="M1461" s="11">
        <v>98</v>
      </c>
      <c r="N1461" s="11">
        <v>1.1574139594058515</v>
      </c>
      <c r="P1461" s="11">
        <v>98</v>
      </c>
      <c r="Q1461" s="11">
        <v>1.1574139594058515</v>
      </c>
      <c r="R1461" s="11">
        <f t="array" ref="R1461">INDEX(Reformat[Preschool PT],MATCH(1,(Reformat[Zone]=B1461)*(Reformat[Provider Type]=E1461)*(Reformat[Provider Rating]=I1461),0))</f>
        <v>23.2</v>
      </c>
      <c r="S1461" s="11">
        <f t="shared" si="22"/>
        <v>116</v>
      </c>
    </row>
    <row r="1462" spans="1:19" x14ac:dyDescent="0.25">
      <c r="A1462" t="s">
        <v>51</v>
      </c>
      <c r="B1462" t="s">
        <v>82</v>
      </c>
      <c r="D1462" t="s">
        <v>53</v>
      </c>
      <c r="E1462" t="s">
        <v>113</v>
      </c>
      <c r="F1462" t="s">
        <v>61</v>
      </c>
      <c r="G1462" t="s">
        <v>128</v>
      </c>
      <c r="H1462" t="s">
        <v>64</v>
      </c>
      <c r="I1462" t="s">
        <v>133</v>
      </c>
      <c r="J1462" t="s">
        <v>56</v>
      </c>
      <c r="K1462" t="s">
        <v>57</v>
      </c>
      <c r="M1462" s="11">
        <v>117.75</v>
      </c>
      <c r="N1462" s="11">
        <v>1.3906683032657041</v>
      </c>
      <c r="P1462" s="11">
        <v>117.75</v>
      </c>
      <c r="Q1462" s="11">
        <v>1.3906683032657041</v>
      </c>
      <c r="R1462" s="11">
        <f t="array" ref="R1462">INDEX(Reformat[School-age FT],MATCH(1,(Reformat[Zone]=B1462)*(Reformat[Provider Type]=E1462)*(Reformat[Provider Rating]=I1462),0))</f>
        <v>27.4</v>
      </c>
      <c r="S1462" s="11">
        <f t="shared" si="22"/>
        <v>137</v>
      </c>
    </row>
    <row r="1463" spans="1:19" x14ac:dyDescent="0.25">
      <c r="A1463" t="s">
        <v>51</v>
      </c>
      <c r="B1463" t="s">
        <v>82</v>
      </c>
      <c r="D1463" t="s">
        <v>53</v>
      </c>
      <c r="E1463" t="s">
        <v>113</v>
      </c>
      <c r="F1463" t="s">
        <v>61</v>
      </c>
      <c r="G1463" t="s">
        <v>129</v>
      </c>
      <c r="H1463" t="s">
        <v>64</v>
      </c>
      <c r="I1463" t="s">
        <v>133</v>
      </c>
      <c r="J1463" t="s">
        <v>58</v>
      </c>
      <c r="K1463" t="s">
        <v>57</v>
      </c>
      <c r="M1463" s="11">
        <v>90.649999999999991</v>
      </c>
      <c r="N1463" s="11">
        <v>1.0706079124504124</v>
      </c>
      <c r="P1463" s="11">
        <v>90.649999999999991</v>
      </c>
      <c r="Q1463" s="11">
        <v>1.0706079124504124</v>
      </c>
      <c r="R1463" s="11">
        <f t="array" ref="R1463">INDEX(Reformat[School-age PT],MATCH(1,(Reformat[Zone]=B1463)*(Reformat[Provider Type]=E1463)*(Reformat[Provider Rating]=I1463),0))</f>
        <v>21.6</v>
      </c>
      <c r="S1463" s="11">
        <f t="shared" si="22"/>
        <v>108</v>
      </c>
    </row>
    <row r="1464" spans="1:19" x14ac:dyDescent="0.25">
      <c r="A1464" t="s">
        <v>51</v>
      </c>
      <c r="B1464" t="s">
        <v>82</v>
      </c>
      <c r="D1464" t="s">
        <v>53</v>
      </c>
      <c r="E1464" t="s">
        <v>113</v>
      </c>
      <c r="F1464" t="s">
        <v>60</v>
      </c>
      <c r="G1464" t="s">
        <v>126</v>
      </c>
      <c r="H1464" t="s">
        <v>65</v>
      </c>
      <c r="I1464" t="s">
        <v>134</v>
      </c>
      <c r="J1464" t="s">
        <v>56</v>
      </c>
      <c r="K1464" t="s">
        <v>57</v>
      </c>
      <c r="M1464" s="11">
        <v>97.5</v>
      </c>
      <c r="N1464" s="11">
        <v>1.1515087861435767</v>
      </c>
      <c r="P1464" s="11">
        <v>97.5</v>
      </c>
      <c r="Q1464" s="11">
        <v>1.1515087861435767</v>
      </c>
      <c r="R1464" s="11">
        <f t="array" ref="R1464">INDEX(Reformat[Preschool FT],MATCH(1,(Reformat[Zone]=B1464)*(Reformat[Provider Type]=E1464)*(Reformat[Provider Rating]=I1464),0))</f>
        <v>25.83</v>
      </c>
      <c r="S1464" s="11">
        <f t="shared" si="22"/>
        <v>129.14999999999998</v>
      </c>
    </row>
    <row r="1465" spans="1:19" x14ac:dyDescent="0.25">
      <c r="A1465" t="s">
        <v>51</v>
      </c>
      <c r="B1465" t="s">
        <v>82</v>
      </c>
      <c r="D1465" t="s">
        <v>53</v>
      </c>
      <c r="E1465" t="s">
        <v>113</v>
      </c>
      <c r="F1465" t="s">
        <v>60</v>
      </c>
      <c r="G1465" t="s">
        <v>127</v>
      </c>
      <c r="H1465" t="s">
        <v>65</v>
      </c>
      <c r="I1465" t="s">
        <v>134</v>
      </c>
      <c r="J1465" t="s">
        <v>58</v>
      </c>
      <c r="K1465" t="s">
        <v>57</v>
      </c>
      <c r="M1465" s="11">
        <v>83.65</v>
      </c>
      <c r="N1465" s="11">
        <v>0.98793548677856602</v>
      </c>
      <c r="P1465" s="11">
        <v>83.65</v>
      </c>
      <c r="Q1465" s="11">
        <v>0.98793548677856602</v>
      </c>
      <c r="R1465" s="11">
        <f t="array" ref="R1465">INDEX(Reformat[Preschool PT],MATCH(1,(Reformat[Zone]=B1465)*(Reformat[Provider Type]=E1465)*(Reformat[Provider Rating]=I1465),0))</f>
        <v>20.58</v>
      </c>
      <c r="S1465" s="11">
        <f t="shared" si="22"/>
        <v>102.89999999999999</v>
      </c>
    </row>
    <row r="1466" spans="1:19" x14ac:dyDescent="0.25">
      <c r="A1466" t="s">
        <v>51</v>
      </c>
      <c r="B1466" t="s">
        <v>82</v>
      </c>
      <c r="D1466" t="s">
        <v>66</v>
      </c>
      <c r="E1466" t="s">
        <v>114</v>
      </c>
      <c r="F1466" t="s">
        <v>54</v>
      </c>
      <c r="G1466" t="s">
        <v>122</v>
      </c>
      <c r="H1466" t="s">
        <v>55</v>
      </c>
      <c r="I1466" t="s">
        <v>130</v>
      </c>
      <c r="J1466" t="s">
        <v>56</v>
      </c>
      <c r="K1466" t="s">
        <v>57</v>
      </c>
      <c r="M1466" s="11">
        <v>95.45</v>
      </c>
      <c r="N1466" s="11">
        <v>1.1272975757682502</v>
      </c>
      <c r="P1466" s="11">
        <v>95.45</v>
      </c>
      <c r="Q1466" s="11">
        <v>1.1272975757682502</v>
      </c>
      <c r="R1466" s="11">
        <f t="array" ref="R1466">INDEX(Reformat[Infant FT],MATCH(1,(Reformat[Zone]=B1466)*(Reformat[Provider Type]=E1466)*(Reformat[Provider Rating]=I1466),0))</f>
        <v>26.6</v>
      </c>
      <c r="S1466" s="11">
        <f t="shared" si="22"/>
        <v>133</v>
      </c>
    </row>
    <row r="1467" spans="1:19" x14ac:dyDescent="0.25">
      <c r="A1467" t="s">
        <v>51</v>
      </c>
      <c r="B1467" t="s">
        <v>82</v>
      </c>
      <c r="D1467" t="s">
        <v>66</v>
      </c>
      <c r="E1467" t="s">
        <v>114</v>
      </c>
      <c r="F1467" t="s">
        <v>54</v>
      </c>
      <c r="G1467" t="s">
        <v>123</v>
      </c>
      <c r="H1467" t="s">
        <v>55</v>
      </c>
      <c r="I1467" t="s">
        <v>130</v>
      </c>
      <c r="J1467" t="s">
        <v>58</v>
      </c>
      <c r="K1467" t="s">
        <v>57</v>
      </c>
      <c r="M1467" s="11">
        <v>85.8</v>
      </c>
      <c r="N1467" s="11">
        <v>1.0133277318063474</v>
      </c>
      <c r="P1467" s="11">
        <v>85.8</v>
      </c>
      <c r="Q1467" s="11">
        <v>1.0133277318063474</v>
      </c>
      <c r="R1467" s="11">
        <f t="array" ref="R1467">INDEX(Reformat[Infant PT],MATCH(1,(Reformat[Zone]=B1467)*(Reformat[Provider Type]=E1467)*(Reformat[Provider Rating]=I1467),0))</f>
        <v>24.2</v>
      </c>
      <c r="S1467" s="11">
        <f t="shared" si="22"/>
        <v>121</v>
      </c>
    </row>
    <row r="1468" spans="1:19" x14ac:dyDescent="0.25">
      <c r="A1468" t="s">
        <v>51</v>
      </c>
      <c r="B1468" t="s">
        <v>82</v>
      </c>
      <c r="D1468" t="s">
        <v>66</v>
      </c>
      <c r="E1468" t="s">
        <v>114</v>
      </c>
      <c r="F1468" t="s">
        <v>59</v>
      </c>
      <c r="G1468" t="s">
        <v>124</v>
      </c>
      <c r="H1468" t="s">
        <v>55</v>
      </c>
      <c r="I1468" t="s">
        <v>130</v>
      </c>
      <c r="J1468" t="s">
        <v>56</v>
      </c>
      <c r="K1468" t="s">
        <v>57</v>
      </c>
      <c r="M1468" s="11">
        <v>90.850000000000009</v>
      </c>
      <c r="N1468" s="11">
        <v>1.0729699817553224</v>
      </c>
      <c r="P1468" s="11">
        <v>90.850000000000009</v>
      </c>
      <c r="Q1468" s="11">
        <v>1.0729699817553224</v>
      </c>
      <c r="R1468" s="11">
        <f t="array" ref="R1468">INDEX(Reformat[Toddler FT],MATCH(1,(Reformat[Zone]=B1468)*(Reformat[Provider Type]=E1468)*(Reformat[Provider Rating]=I1468),0))</f>
        <v>24.6</v>
      </c>
      <c r="S1468" s="11">
        <f t="shared" si="22"/>
        <v>123</v>
      </c>
    </row>
    <row r="1469" spans="1:19" x14ac:dyDescent="0.25">
      <c r="A1469" t="s">
        <v>51</v>
      </c>
      <c r="B1469" t="s">
        <v>82</v>
      </c>
      <c r="D1469" t="s">
        <v>66</v>
      </c>
      <c r="E1469" t="s">
        <v>114</v>
      </c>
      <c r="F1469" t="s">
        <v>59</v>
      </c>
      <c r="G1469" t="s">
        <v>125</v>
      </c>
      <c r="H1469" t="s">
        <v>55</v>
      </c>
      <c r="I1469" t="s">
        <v>130</v>
      </c>
      <c r="J1469" t="s">
        <v>58</v>
      </c>
      <c r="K1469" t="s">
        <v>57</v>
      </c>
      <c r="M1469" s="11">
        <v>81.199999999999989</v>
      </c>
      <c r="N1469" s="11">
        <v>0.95900013779341953</v>
      </c>
      <c r="P1469" s="11">
        <v>81.199999999999989</v>
      </c>
      <c r="Q1469" s="11">
        <v>0.95900013779341953</v>
      </c>
      <c r="R1469" s="11">
        <f t="array" ref="R1469">INDEX(Reformat[Toddler PT],MATCH(1,(Reformat[Zone]=B1469)*(Reformat[Provider Type]=E1469)*(Reformat[Provider Rating]=I1469),0))</f>
        <v>22.2</v>
      </c>
      <c r="S1469" s="11">
        <f t="shared" si="22"/>
        <v>111</v>
      </c>
    </row>
    <row r="1470" spans="1:19" x14ac:dyDescent="0.25">
      <c r="A1470" t="s">
        <v>51</v>
      </c>
      <c r="B1470" t="s">
        <v>82</v>
      </c>
      <c r="D1470" t="s">
        <v>66</v>
      </c>
      <c r="E1470" t="s">
        <v>114</v>
      </c>
      <c r="F1470" t="s">
        <v>60</v>
      </c>
      <c r="G1470" t="s">
        <v>126</v>
      </c>
      <c r="H1470" t="s">
        <v>55</v>
      </c>
      <c r="I1470" t="s">
        <v>130</v>
      </c>
      <c r="J1470" t="s">
        <v>56</v>
      </c>
      <c r="K1470" t="s">
        <v>57</v>
      </c>
      <c r="M1470" s="11">
        <v>86.15</v>
      </c>
      <c r="N1470" s="11">
        <v>1.0174613530899399</v>
      </c>
      <c r="P1470" s="11">
        <v>86.15</v>
      </c>
      <c r="Q1470" s="11">
        <v>1.0174613530899399</v>
      </c>
      <c r="R1470" s="11">
        <f t="array" ref="R1470">INDEX(Reformat[Preschool FT],MATCH(1,(Reformat[Zone]=B1470)*(Reformat[Provider Type]=E1470)*(Reformat[Provider Rating]=I1470),0))</f>
        <v>23</v>
      </c>
      <c r="S1470" s="11">
        <f t="shared" si="22"/>
        <v>115</v>
      </c>
    </row>
    <row r="1471" spans="1:19" x14ac:dyDescent="0.25">
      <c r="A1471" t="s">
        <v>51</v>
      </c>
      <c r="B1471" t="s">
        <v>82</v>
      </c>
      <c r="D1471" t="s">
        <v>66</v>
      </c>
      <c r="E1471" t="s">
        <v>114</v>
      </c>
      <c r="F1471" t="s">
        <v>60</v>
      </c>
      <c r="G1471" t="s">
        <v>127</v>
      </c>
      <c r="H1471" t="s">
        <v>55</v>
      </c>
      <c r="I1471" t="s">
        <v>130</v>
      </c>
      <c r="J1471" t="s">
        <v>58</v>
      </c>
      <c r="K1471" t="s">
        <v>57</v>
      </c>
      <c r="M1471" s="11">
        <v>72.75</v>
      </c>
      <c r="N1471" s="11">
        <v>0.85920270966097645</v>
      </c>
      <c r="P1471" s="11">
        <v>72.75</v>
      </c>
      <c r="Q1471" s="11">
        <v>0.85920270966097645</v>
      </c>
      <c r="R1471" s="11">
        <f t="array" ref="R1471">INDEX(Reformat[Preschool PT],MATCH(1,(Reformat[Zone]=B1471)*(Reformat[Provider Type]=E1471)*(Reformat[Provider Rating]=I1471),0))</f>
        <v>19.399999999999999</v>
      </c>
      <c r="S1471" s="11">
        <f t="shared" si="22"/>
        <v>97</v>
      </c>
    </row>
    <row r="1472" spans="1:19" x14ac:dyDescent="0.25">
      <c r="A1472" t="s">
        <v>51</v>
      </c>
      <c r="B1472" t="s">
        <v>82</v>
      </c>
      <c r="D1472" t="s">
        <v>66</v>
      </c>
      <c r="E1472" t="s">
        <v>114</v>
      </c>
      <c r="F1472" t="s">
        <v>61</v>
      </c>
      <c r="G1472" t="s">
        <v>128</v>
      </c>
      <c r="H1472" t="s">
        <v>55</v>
      </c>
      <c r="I1472" t="s">
        <v>130</v>
      </c>
      <c r="J1472" t="s">
        <v>56</v>
      </c>
      <c r="K1472" t="s">
        <v>57</v>
      </c>
      <c r="M1472" s="11">
        <v>77.649999999999991</v>
      </c>
      <c r="N1472" s="11">
        <v>0.91707340763126888</v>
      </c>
      <c r="P1472" s="11">
        <v>77.649999999999991</v>
      </c>
      <c r="Q1472" s="11">
        <v>0.91707340763126888</v>
      </c>
      <c r="R1472" s="11">
        <f t="array" ref="R1472">INDEX(Reformat[School-age FT],MATCH(1,(Reformat[Zone]=B1472)*(Reformat[Provider Type]=E1472)*(Reformat[Provider Rating]=I1472),0))</f>
        <v>20.8</v>
      </c>
      <c r="S1472" s="11">
        <f t="shared" si="22"/>
        <v>104</v>
      </c>
    </row>
    <row r="1473" spans="1:19" x14ac:dyDescent="0.25">
      <c r="A1473" t="s">
        <v>51</v>
      </c>
      <c r="B1473" t="s">
        <v>82</v>
      </c>
      <c r="D1473" t="s">
        <v>66</v>
      </c>
      <c r="E1473" t="s">
        <v>114</v>
      </c>
      <c r="F1473" t="s">
        <v>61</v>
      </c>
      <c r="G1473" t="s">
        <v>129</v>
      </c>
      <c r="H1473" t="s">
        <v>55</v>
      </c>
      <c r="I1473" t="s">
        <v>130</v>
      </c>
      <c r="J1473" t="s">
        <v>58</v>
      </c>
      <c r="K1473" t="s">
        <v>57</v>
      </c>
      <c r="M1473" s="11">
        <v>65.199999999999989</v>
      </c>
      <c r="N1473" s="11">
        <v>0.77003459340062752</v>
      </c>
      <c r="P1473" s="11">
        <v>65.199999999999989</v>
      </c>
      <c r="Q1473" s="11">
        <v>0.77003459340062752</v>
      </c>
      <c r="R1473" s="11">
        <f t="array" ref="R1473">INDEX(Reformat[School-age PT],MATCH(1,(Reformat[Zone]=B1473)*(Reformat[Provider Type]=E1473)*(Reformat[Provider Rating]=I1473),0))</f>
        <v>18</v>
      </c>
      <c r="S1473" s="11">
        <f t="shared" si="22"/>
        <v>90</v>
      </c>
    </row>
    <row r="1474" spans="1:19" x14ac:dyDescent="0.25">
      <c r="A1474" t="s">
        <v>51</v>
      </c>
      <c r="B1474" t="s">
        <v>82</v>
      </c>
      <c r="D1474" t="s">
        <v>66</v>
      </c>
      <c r="E1474" t="s">
        <v>114</v>
      </c>
      <c r="F1474" t="s">
        <v>54</v>
      </c>
      <c r="G1474" t="s">
        <v>122</v>
      </c>
      <c r="H1474" t="s">
        <v>62</v>
      </c>
      <c r="I1474" t="s">
        <v>131</v>
      </c>
      <c r="J1474" t="s">
        <v>56</v>
      </c>
      <c r="K1474" t="s">
        <v>57</v>
      </c>
      <c r="M1474" s="11">
        <v>102.55000000000001</v>
      </c>
      <c r="N1474" s="11">
        <v>1.2111510360925517</v>
      </c>
      <c r="P1474" s="11">
        <v>102.55000000000001</v>
      </c>
      <c r="Q1474" s="11">
        <v>1.2111510360925517</v>
      </c>
      <c r="R1474" s="11">
        <f t="array" ref="R1474">INDEX(Reformat[Infant FT],MATCH(1,(Reformat[Zone]=B1474)*(Reformat[Provider Type]=E1474)*(Reformat[Provider Rating]=I1474),0))</f>
        <v>27.93</v>
      </c>
      <c r="S1474" s="11">
        <f t="shared" si="22"/>
        <v>139.65</v>
      </c>
    </row>
    <row r="1475" spans="1:19" x14ac:dyDescent="0.25">
      <c r="A1475" t="s">
        <v>51</v>
      </c>
      <c r="B1475" t="s">
        <v>82</v>
      </c>
      <c r="D1475" t="s">
        <v>66</v>
      </c>
      <c r="E1475" t="s">
        <v>114</v>
      </c>
      <c r="F1475" t="s">
        <v>54</v>
      </c>
      <c r="G1475" t="s">
        <v>123</v>
      </c>
      <c r="H1475" t="s">
        <v>62</v>
      </c>
      <c r="I1475" t="s">
        <v>131</v>
      </c>
      <c r="J1475" t="s">
        <v>58</v>
      </c>
      <c r="K1475" t="s">
        <v>57</v>
      </c>
      <c r="M1475" s="11">
        <v>93.5</v>
      </c>
      <c r="N1475" s="11">
        <v>1.1042674000453787</v>
      </c>
      <c r="P1475" s="11">
        <v>93.5</v>
      </c>
      <c r="Q1475" s="11">
        <v>1.1042674000453787</v>
      </c>
      <c r="R1475" s="11">
        <f t="array" ref="R1475">INDEX(Reformat[Infant PT],MATCH(1,(Reformat[Zone]=B1475)*(Reformat[Provider Type]=E1475)*(Reformat[Provider Rating]=I1475),0))</f>
        <v>25.41</v>
      </c>
      <c r="S1475" s="11">
        <f t="shared" ref="S1475:S1538" si="23">R1475*5</f>
        <v>127.05</v>
      </c>
    </row>
    <row r="1476" spans="1:19" x14ac:dyDescent="0.25">
      <c r="A1476" t="s">
        <v>51</v>
      </c>
      <c r="B1476" t="s">
        <v>82</v>
      </c>
      <c r="D1476" t="s">
        <v>66</v>
      </c>
      <c r="E1476" t="s">
        <v>114</v>
      </c>
      <c r="F1476" t="s">
        <v>59</v>
      </c>
      <c r="G1476" t="s">
        <v>124</v>
      </c>
      <c r="H1476" t="s">
        <v>62</v>
      </c>
      <c r="I1476" t="s">
        <v>131</v>
      </c>
      <c r="J1476" t="s">
        <v>56</v>
      </c>
      <c r="K1476" t="s">
        <v>57</v>
      </c>
      <c r="M1476" s="11">
        <v>98.25</v>
      </c>
      <c r="N1476" s="11">
        <v>1.1603665460369887</v>
      </c>
      <c r="P1476" s="11">
        <v>98.25</v>
      </c>
      <c r="Q1476" s="11">
        <v>1.1603665460369887</v>
      </c>
      <c r="R1476" s="11">
        <f t="array" ref="R1476">INDEX(Reformat[Toddler FT],MATCH(1,(Reformat[Zone]=B1476)*(Reformat[Provider Type]=E1476)*(Reformat[Provider Rating]=I1476),0))</f>
        <v>25.83</v>
      </c>
      <c r="S1476" s="11">
        <f t="shared" si="23"/>
        <v>129.14999999999998</v>
      </c>
    </row>
    <row r="1477" spans="1:19" x14ac:dyDescent="0.25">
      <c r="A1477" t="s">
        <v>51</v>
      </c>
      <c r="B1477" t="s">
        <v>82</v>
      </c>
      <c r="D1477" t="s">
        <v>66</v>
      </c>
      <c r="E1477" t="s">
        <v>114</v>
      </c>
      <c r="F1477" t="s">
        <v>59</v>
      </c>
      <c r="G1477" t="s">
        <v>125</v>
      </c>
      <c r="H1477" t="s">
        <v>62</v>
      </c>
      <c r="I1477" t="s">
        <v>131</v>
      </c>
      <c r="J1477" t="s">
        <v>58</v>
      </c>
      <c r="K1477" t="s">
        <v>57</v>
      </c>
      <c r="M1477" s="11">
        <v>89.05</v>
      </c>
      <c r="N1477" s="11">
        <v>1.0517113580111332</v>
      </c>
      <c r="P1477" s="11">
        <v>89.05</v>
      </c>
      <c r="Q1477" s="11">
        <v>1.0517113580111332</v>
      </c>
      <c r="R1477" s="11">
        <f t="array" ref="R1477">INDEX(Reformat[Toddler PT],MATCH(1,(Reformat[Zone]=B1477)*(Reformat[Provider Type]=E1477)*(Reformat[Provider Rating]=I1477),0))</f>
        <v>23.31</v>
      </c>
      <c r="S1477" s="11">
        <f t="shared" si="23"/>
        <v>116.55</v>
      </c>
    </row>
    <row r="1478" spans="1:19" x14ac:dyDescent="0.25">
      <c r="A1478" t="s">
        <v>51</v>
      </c>
      <c r="B1478" t="s">
        <v>82</v>
      </c>
      <c r="D1478" t="s">
        <v>66</v>
      </c>
      <c r="E1478" t="s">
        <v>114</v>
      </c>
      <c r="F1478" t="s">
        <v>60</v>
      </c>
      <c r="G1478" t="s">
        <v>126</v>
      </c>
      <c r="H1478" t="s">
        <v>62</v>
      </c>
      <c r="I1478" t="s">
        <v>131</v>
      </c>
      <c r="J1478" t="s">
        <v>56</v>
      </c>
      <c r="K1478" t="s">
        <v>57</v>
      </c>
      <c r="M1478" s="11">
        <v>93.800000000000011</v>
      </c>
      <c r="N1478" s="11">
        <v>1.1078105040027435</v>
      </c>
      <c r="P1478" s="11">
        <v>93.800000000000011</v>
      </c>
      <c r="Q1478" s="11">
        <v>1.1078105040027435</v>
      </c>
      <c r="R1478" s="11">
        <f t="array" ref="R1478">INDEX(Reformat[Preschool FT],MATCH(1,(Reformat[Zone]=B1478)*(Reformat[Provider Type]=E1478)*(Reformat[Provider Rating]=I1478),0))</f>
        <v>24.15</v>
      </c>
      <c r="S1478" s="11">
        <f t="shared" si="23"/>
        <v>120.75</v>
      </c>
    </row>
    <row r="1479" spans="1:19" x14ac:dyDescent="0.25">
      <c r="A1479" t="s">
        <v>51</v>
      </c>
      <c r="B1479" t="s">
        <v>82</v>
      </c>
      <c r="D1479" t="s">
        <v>66</v>
      </c>
      <c r="E1479" t="s">
        <v>114</v>
      </c>
      <c r="F1479" t="s">
        <v>60</v>
      </c>
      <c r="G1479" t="s">
        <v>127</v>
      </c>
      <c r="H1479" t="s">
        <v>62</v>
      </c>
      <c r="I1479" t="s">
        <v>131</v>
      </c>
      <c r="J1479" t="s">
        <v>58</v>
      </c>
      <c r="K1479" t="s">
        <v>57</v>
      </c>
      <c r="M1479" s="11">
        <v>81.199999999999989</v>
      </c>
      <c r="N1479" s="11">
        <v>0.95900013779341953</v>
      </c>
      <c r="P1479" s="11">
        <v>81.199999999999989</v>
      </c>
      <c r="Q1479" s="11">
        <v>0.95900013779341953</v>
      </c>
      <c r="R1479" s="11">
        <f t="array" ref="R1479">INDEX(Reformat[Preschool PT],MATCH(1,(Reformat[Zone]=B1479)*(Reformat[Provider Type]=E1479)*(Reformat[Provider Rating]=I1479),0))</f>
        <v>20.37</v>
      </c>
      <c r="S1479" s="11">
        <f t="shared" si="23"/>
        <v>101.85000000000001</v>
      </c>
    </row>
    <row r="1480" spans="1:19" x14ac:dyDescent="0.25">
      <c r="A1480" t="s">
        <v>51</v>
      </c>
      <c r="B1480" t="s">
        <v>82</v>
      </c>
      <c r="D1480" t="s">
        <v>66</v>
      </c>
      <c r="E1480" t="s">
        <v>114</v>
      </c>
      <c r="F1480" t="s">
        <v>61</v>
      </c>
      <c r="G1480" t="s">
        <v>128</v>
      </c>
      <c r="H1480" t="s">
        <v>62</v>
      </c>
      <c r="I1480" t="s">
        <v>131</v>
      </c>
      <c r="J1480" t="s">
        <v>56</v>
      </c>
      <c r="K1480" t="s">
        <v>57</v>
      </c>
      <c r="M1480" s="11">
        <v>85.850000000000009</v>
      </c>
      <c r="N1480" s="11">
        <v>1.0139182491325751</v>
      </c>
      <c r="P1480" s="11">
        <v>85.850000000000009</v>
      </c>
      <c r="Q1480" s="11">
        <v>1.0139182491325751</v>
      </c>
      <c r="R1480" s="11">
        <f t="array" ref="R1480">INDEX(Reformat[School-age FT],MATCH(1,(Reformat[Zone]=B1480)*(Reformat[Provider Type]=E1480)*(Reformat[Provider Rating]=I1480),0))</f>
        <v>21.84</v>
      </c>
      <c r="S1480" s="11">
        <f t="shared" si="23"/>
        <v>109.2</v>
      </c>
    </row>
    <row r="1481" spans="1:19" x14ac:dyDescent="0.25">
      <c r="A1481" t="s">
        <v>51</v>
      </c>
      <c r="B1481" t="s">
        <v>82</v>
      </c>
      <c r="D1481" t="s">
        <v>66</v>
      </c>
      <c r="E1481" t="s">
        <v>114</v>
      </c>
      <c r="F1481" t="s">
        <v>61</v>
      </c>
      <c r="G1481" t="s">
        <v>129</v>
      </c>
      <c r="H1481" t="s">
        <v>62</v>
      </c>
      <c r="I1481" t="s">
        <v>131</v>
      </c>
      <c r="J1481" t="s">
        <v>58</v>
      </c>
      <c r="K1481" t="s">
        <v>57</v>
      </c>
      <c r="M1481" s="11">
        <v>74</v>
      </c>
      <c r="N1481" s="11">
        <v>0.87396564281666334</v>
      </c>
      <c r="P1481" s="11">
        <v>74</v>
      </c>
      <c r="Q1481" s="11">
        <v>0.87396564281666334</v>
      </c>
      <c r="R1481" s="11">
        <f t="array" ref="R1481">INDEX(Reformat[School-age PT],MATCH(1,(Reformat[Zone]=B1481)*(Reformat[Provider Type]=E1481)*(Reformat[Provider Rating]=I1481),0))</f>
        <v>18.899999999999999</v>
      </c>
      <c r="S1481" s="11">
        <f t="shared" si="23"/>
        <v>94.5</v>
      </c>
    </row>
    <row r="1482" spans="1:19" x14ac:dyDescent="0.25">
      <c r="A1482" t="s">
        <v>51</v>
      </c>
      <c r="B1482" t="s">
        <v>82</v>
      </c>
      <c r="D1482" t="s">
        <v>66</v>
      </c>
      <c r="E1482" t="s">
        <v>114</v>
      </c>
      <c r="F1482" t="s">
        <v>54</v>
      </c>
      <c r="G1482" t="s">
        <v>122</v>
      </c>
      <c r="H1482" t="s">
        <v>63</v>
      </c>
      <c r="I1482" t="s">
        <v>132</v>
      </c>
      <c r="J1482" t="s">
        <v>56</v>
      </c>
      <c r="K1482" t="s">
        <v>57</v>
      </c>
      <c r="M1482" s="11">
        <v>113.9</v>
      </c>
      <c r="N1482" s="11">
        <v>1.3451984691461885</v>
      </c>
      <c r="P1482" s="11">
        <v>113.9</v>
      </c>
      <c r="Q1482" s="11">
        <v>1.3451984691461885</v>
      </c>
      <c r="R1482" s="11">
        <f t="array" ref="R1482">INDEX(Reformat[Infant FT],MATCH(1,(Reformat[Zone]=B1482)*(Reformat[Provider Type]=E1482)*(Reformat[Provider Rating]=I1482),0))</f>
        <v>28.49</v>
      </c>
      <c r="S1482" s="11">
        <f t="shared" si="23"/>
        <v>142.44999999999999</v>
      </c>
    </row>
    <row r="1483" spans="1:19" x14ac:dyDescent="0.25">
      <c r="A1483" t="s">
        <v>51</v>
      </c>
      <c r="B1483" t="s">
        <v>82</v>
      </c>
      <c r="D1483" t="s">
        <v>66</v>
      </c>
      <c r="E1483" t="s">
        <v>114</v>
      </c>
      <c r="F1483" t="s">
        <v>54</v>
      </c>
      <c r="G1483" t="s">
        <v>123</v>
      </c>
      <c r="H1483" t="s">
        <v>63</v>
      </c>
      <c r="I1483" t="s">
        <v>132</v>
      </c>
      <c r="J1483" t="s">
        <v>58</v>
      </c>
      <c r="K1483" t="s">
        <v>57</v>
      </c>
      <c r="M1483" s="11">
        <v>103.9</v>
      </c>
      <c r="N1483" s="11">
        <v>1.2270950039006936</v>
      </c>
      <c r="P1483" s="11">
        <v>103.9</v>
      </c>
      <c r="Q1483" s="11">
        <v>1.2270950039006936</v>
      </c>
      <c r="R1483" s="11">
        <f t="array" ref="R1483">INDEX(Reformat[Infant PT],MATCH(1,(Reformat[Zone]=B1483)*(Reformat[Provider Type]=E1483)*(Reformat[Provider Rating]=I1483),0))</f>
        <v>26.1</v>
      </c>
      <c r="S1483" s="11">
        <f t="shared" si="23"/>
        <v>130.5</v>
      </c>
    </row>
    <row r="1484" spans="1:19" x14ac:dyDescent="0.25">
      <c r="A1484" t="s">
        <v>51</v>
      </c>
      <c r="B1484" t="s">
        <v>82</v>
      </c>
      <c r="D1484" t="s">
        <v>66</v>
      </c>
      <c r="E1484" t="s">
        <v>114</v>
      </c>
      <c r="F1484" t="s">
        <v>59</v>
      </c>
      <c r="G1484" t="s">
        <v>124</v>
      </c>
      <c r="H1484" t="s">
        <v>63</v>
      </c>
      <c r="I1484" t="s">
        <v>132</v>
      </c>
      <c r="J1484" t="s">
        <v>56</v>
      </c>
      <c r="K1484" t="s">
        <v>57</v>
      </c>
      <c r="M1484" s="11">
        <v>109.14999999999999</v>
      </c>
      <c r="N1484" s="11">
        <v>1.2890993231545782</v>
      </c>
      <c r="P1484" s="11">
        <v>109.14999999999999</v>
      </c>
      <c r="Q1484" s="11">
        <v>1.2890993231545782</v>
      </c>
      <c r="R1484" s="11">
        <f t="array" ref="R1484">INDEX(Reformat[Toddler FT],MATCH(1,(Reformat[Zone]=B1484)*(Reformat[Provider Type]=E1484)*(Reformat[Provider Rating]=I1484),0))</f>
        <v>26.35</v>
      </c>
      <c r="S1484" s="11">
        <f t="shared" si="23"/>
        <v>131.75</v>
      </c>
    </row>
    <row r="1485" spans="1:19" x14ac:dyDescent="0.25">
      <c r="A1485" t="s">
        <v>51</v>
      </c>
      <c r="B1485" t="s">
        <v>82</v>
      </c>
      <c r="D1485" t="s">
        <v>66</v>
      </c>
      <c r="E1485" t="s">
        <v>114</v>
      </c>
      <c r="F1485" t="s">
        <v>59</v>
      </c>
      <c r="G1485" t="s">
        <v>125</v>
      </c>
      <c r="H1485" t="s">
        <v>63</v>
      </c>
      <c r="I1485" t="s">
        <v>132</v>
      </c>
      <c r="J1485" t="s">
        <v>58</v>
      </c>
      <c r="K1485" t="s">
        <v>57</v>
      </c>
      <c r="M1485" s="11">
        <v>98.949999999999989</v>
      </c>
      <c r="N1485" s="11">
        <v>1.1686337886041733</v>
      </c>
      <c r="P1485" s="11">
        <v>98.949999999999989</v>
      </c>
      <c r="Q1485" s="11">
        <v>1.1686337886041733</v>
      </c>
      <c r="R1485" s="11">
        <f t="array" ref="R1485">INDEX(Reformat[Toddler PT],MATCH(1,(Reformat[Zone]=B1485)*(Reformat[Provider Type]=E1485)*(Reformat[Provider Rating]=I1485),0))</f>
        <v>23.78</v>
      </c>
      <c r="S1485" s="11">
        <f t="shared" si="23"/>
        <v>118.9</v>
      </c>
    </row>
    <row r="1486" spans="1:19" x14ac:dyDescent="0.25">
      <c r="A1486" t="s">
        <v>51</v>
      </c>
      <c r="B1486" t="s">
        <v>82</v>
      </c>
      <c r="D1486" t="s">
        <v>66</v>
      </c>
      <c r="E1486" t="s">
        <v>114</v>
      </c>
      <c r="F1486" t="s">
        <v>60</v>
      </c>
      <c r="G1486" t="s">
        <v>126</v>
      </c>
      <c r="H1486" t="s">
        <v>63</v>
      </c>
      <c r="I1486" t="s">
        <v>132</v>
      </c>
      <c r="J1486" t="s">
        <v>56</v>
      </c>
      <c r="K1486" t="s">
        <v>57</v>
      </c>
      <c r="M1486" s="11">
        <v>104.25</v>
      </c>
      <c r="N1486" s="11">
        <v>1.2312286251842859</v>
      </c>
      <c r="P1486" s="11">
        <v>104.25</v>
      </c>
      <c r="Q1486" s="11">
        <v>1.2312286251842859</v>
      </c>
      <c r="R1486" s="11">
        <f t="array" ref="R1486">INDEX(Reformat[Preschool FT],MATCH(1,(Reformat[Zone]=B1486)*(Reformat[Provider Type]=E1486)*(Reformat[Provider Rating]=I1486),0))</f>
        <v>24.64</v>
      </c>
      <c r="S1486" s="11">
        <f t="shared" si="23"/>
        <v>123.2</v>
      </c>
    </row>
    <row r="1487" spans="1:19" x14ac:dyDescent="0.25">
      <c r="A1487" t="s">
        <v>51</v>
      </c>
      <c r="B1487" t="s">
        <v>82</v>
      </c>
      <c r="D1487" t="s">
        <v>66</v>
      </c>
      <c r="E1487" t="s">
        <v>114</v>
      </c>
      <c r="F1487" t="s">
        <v>60</v>
      </c>
      <c r="G1487" t="s">
        <v>127</v>
      </c>
      <c r="H1487" t="s">
        <v>63</v>
      </c>
      <c r="I1487" t="s">
        <v>132</v>
      </c>
      <c r="J1487" t="s">
        <v>58</v>
      </c>
      <c r="K1487" t="s">
        <v>57</v>
      </c>
      <c r="M1487" s="11">
        <v>90.199999999999989</v>
      </c>
      <c r="N1487" s="11">
        <v>1.0652932565143651</v>
      </c>
      <c r="P1487" s="11">
        <v>90.199999999999989</v>
      </c>
      <c r="Q1487" s="11">
        <v>1.0652932565143651</v>
      </c>
      <c r="R1487" s="11">
        <f t="array" ref="R1487">INDEX(Reformat[Preschool PT],MATCH(1,(Reformat[Zone]=B1487)*(Reformat[Provider Type]=E1487)*(Reformat[Provider Rating]=I1487),0))</f>
        <v>20.78</v>
      </c>
      <c r="S1487" s="11">
        <f t="shared" si="23"/>
        <v>103.9</v>
      </c>
    </row>
    <row r="1488" spans="1:19" x14ac:dyDescent="0.25">
      <c r="A1488" t="s">
        <v>51</v>
      </c>
      <c r="B1488" t="s">
        <v>82</v>
      </c>
      <c r="D1488" t="s">
        <v>66</v>
      </c>
      <c r="E1488" t="s">
        <v>114</v>
      </c>
      <c r="F1488" t="s">
        <v>61</v>
      </c>
      <c r="G1488" t="s">
        <v>128</v>
      </c>
      <c r="H1488" t="s">
        <v>63</v>
      </c>
      <c r="I1488" t="s">
        <v>132</v>
      </c>
      <c r="J1488" t="s">
        <v>56</v>
      </c>
      <c r="K1488" t="s">
        <v>57</v>
      </c>
      <c r="M1488" s="11">
        <v>95.399999999999991</v>
      </c>
      <c r="N1488" s="11">
        <v>1.1267070584420225</v>
      </c>
      <c r="P1488" s="11">
        <v>95.399999999999991</v>
      </c>
      <c r="Q1488" s="11">
        <v>1.1267070584420225</v>
      </c>
      <c r="R1488" s="11">
        <f t="array" ref="R1488">INDEX(Reformat[School-age FT],MATCH(1,(Reformat[Zone]=B1488)*(Reformat[Provider Type]=E1488)*(Reformat[Provider Rating]=I1488),0))</f>
        <v>22.28</v>
      </c>
      <c r="S1488" s="11">
        <f t="shared" si="23"/>
        <v>111.4</v>
      </c>
    </row>
    <row r="1489" spans="1:19" x14ac:dyDescent="0.25">
      <c r="A1489" t="s">
        <v>51</v>
      </c>
      <c r="B1489" t="s">
        <v>82</v>
      </c>
      <c r="D1489" t="s">
        <v>66</v>
      </c>
      <c r="E1489" t="s">
        <v>114</v>
      </c>
      <c r="F1489" t="s">
        <v>61</v>
      </c>
      <c r="G1489" t="s">
        <v>129</v>
      </c>
      <c r="H1489" t="s">
        <v>63</v>
      </c>
      <c r="I1489" t="s">
        <v>132</v>
      </c>
      <c r="J1489" t="s">
        <v>58</v>
      </c>
      <c r="K1489" t="s">
        <v>57</v>
      </c>
      <c r="M1489" s="11">
        <v>82.2</v>
      </c>
      <c r="N1489" s="11">
        <v>0.97081048431796924</v>
      </c>
      <c r="P1489" s="11">
        <v>82.2</v>
      </c>
      <c r="Q1489" s="11">
        <v>0.97081048431796924</v>
      </c>
      <c r="R1489" s="11">
        <f t="array" ref="R1489">INDEX(Reformat[School-age PT],MATCH(1,(Reformat[Zone]=B1489)*(Reformat[Provider Type]=E1489)*(Reformat[Provider Rating]=I1489),0))</f>
        <v>19.440000000000001</v>
      </c>
      <c r="S1489" s="11">
        <f t="shared" si="23"/>
        <v>97.2</v>
      </c>
    </row>
    <row r="1490" spans="1:19" x14ac:dyDescent="0.25">
      <c r="A1490" t="s">
        <v>51</v>
      </c>
      <c r="B1490" t="s">
        <v>82</v>
      </c>
      <c r="D1490" t="s">
        <v>66</v>
      </c>
      <c r="E1490" t="s">
        <v>114</v>
      </c>
      <c r="F1490" t="s">
        <v>54</v>
      </c>
      <c r="G1490" t="s">
        <v>122</v>
      </c>
      <c r="H1490" t="s">
        <v>64</v>
      </c>
      <c r="I1490" t="s">
        <v>133</v>
      </c>
      <c r="J1490" t="s">
        <v>56</v>
      </c>
      <c r="K1490" t="s">
        <v>57</v>
      </c>
      <c r="M1490" s="11">
        <v>126.55</v>
      </c>
      <c r="N1490" s="11">
        <v>1.4945993526817396</v>
      </c>
      <c r="P1490" s="11">
        <v>126.55</v>
      </c>
      <c r="Q1490" s="11">
        <v>1.4945993526817396</v>
      </c>
      <c r="R1490" s="11">
        <f t="array" ref="R1490">INDEX(Reformat[Infant FT],MATCH(1,(Reformat[Zone]=B1490)*(Reformat[Provider Type]=E1490)*(Reformat[Provider Rating]=I1490),0))</f>
        <v>31.6</v>
      </c>
      <c r="S1490" s="11">
        <f t="shared" si="23"/>
        <v>158</v>
      </c>
    </row>
    <row r="1491" spans="1:19" x14ac:dyDescent="0.25">
      <c r="A1491" t="s">
        <v>51</v>
      </c>
      <c r="B1491" t="s">
        <v>82</v>
      </c>
      <c r="D1491" t="s">
        <v>66</v>
      </c>
      <c r="E1491" t="s">
        <v>114</v>
      </c>
      <c r="F1491" t="s">
        <v>54</v>
      </c>
      <c r="G1491" t="s">
        <v>123</v>
      </c>
      <c r="H1491" t="s">
        <v>64</v>
      </c>
      <c r="I1491" t="s">
        <v>133</v>
      </c>
      <c r="J1491" t="s">
        <v>58</v>
      </c>
      <c r="K1491" t="s">
        <v>57</v>
      </c>
      <c r="M1491" s="11">
        <v>115.39999999999999</v>
      </c>
      <c r="N1491" s="11">
        <v>1.3629139889330126</v>
      </c>
      <c r="P1491" s="11">
        <v>115.39999999999999</v>
      </c>
      <c r="Q1491" s="11">
        <v>1.3629139889330126</v>
      </c>
      <c r="R1491" s="11">
        <f t="array" ref="R1491">INDEX(Reformat[Infant PT],MATCH(1,(Reformat[Zone]=B1491)*(Reformat[Provider Type]=E1491)*(Reformat[Provider Rating]=I1491),0))</f>
        <v>29</v>
      </c>
      <c r="S1491" s="11">
        <f t="shared" si="23"/>
        <v>145</v>
      </c>
    </row>
    <row r="1492" spans="1:19" x14ac:dyDescent="0.25">
      <c r="A1492" t="s">
        <v>51</v>
      </c>
      <c r="B1492" t="s">
        <v>82</v>
      </c>
      <c r="D1492" t="s">
        <v>66</v>
      </c>
      <c r="E1492" t="s">
        <v>114</v>
      </c>
      <c r="F1492" t="s">
        <v>59</v>
      </c>
      <c r="G1492" t="s">
        <v>124</v>
      </c>
      <c r="H1492" t="s">
        <v>64</v>
      </c>
      <c r="I1492" t="s">
        <v>133</v>
      </c>
      <c r="J1492" t="s">
        <v>56</v>
      </c>
      <c r="K1492" t="s">
        <v>57</v>
      </c>
      <c r="M1492" s="11">
        <v>121.25</v>
      </c>
      <c r="N1492" s="11">
        <v>1.4320045161016273</v>
      </c>
      <c r="P1492" s="11">
        <v>121.25</v>
      </c>
      <c r="Q1492" s="11">
        <v>1.4320045161016273</v>
      </c>
      <c r="R1492" s="11">
        <f t="array" ref="R1492">INDEX(Reformat[Toddler FT],MATCH(1,(Reformat[Zone]=B1492)*(Reformat[Provider Type]=E1492)*(Reformat[Provider Rating]=I1492),0))</f>
        <v>29</v>
      </c>
      <c r="S1492" s="11">
        <f t="shared" si="23"/>
        <v>145</v>
      </c>
    </row>
    <row r="1493" spans="1:19" x14ac:dyDescent="0.25">
      <c r="A1493" t="s">
        <v>51</v>
      </c>
      <c r="B1493" t="s">
        <v>82</v>
      </c>
      <c r="D1493" t="s">
        <v>66</v>
      </c>
      <c r="E1493" t="s">
        <v>114</v>
      </c>
      <c r="F1493" t="s">
        <v>59</v>
      </c>
      <c r="G1493" t="s">
        <v>125</v>
      </c>
      <c r="H1493" t="s">
        <v>64</v>
      </c>
      <c r="I1493" t="s">
        <v>133</v>
      </c>
      <c r="J1493" t="s">
        <v>58</v>
      </c>
      <c r="K1493" t="s">
        <v>57</v>
      </c>
      <c r="M1493" s="11">
        <v>109.9</v>
      </c>
      <c r="N1493" s="11">
        <v>1.2979570830479905</v>
      </c>
      <c r="P1493" s="11">
        <v>109.9</v>
      </c>
      <c r="Q1493" s="11">
        <v>1.2979570830479905</v>
      </c>
      <c r="R1493" s="11">
        <f t="array" ref="R1493">INDEX(Reformat[Toddler PT],MATCH(1,(Reformat[Zone]=B1493)*(Reformat[Provider Type]=E1493)*(Reformat[Provider Rating]=I1493),0))</f>
        <v>26.4</v>
      </c>
      <c r="S1493" s="11">
        <f t="shared" si="23"/>
        <v>132</v>
      </c>
    </row>
    <row r="1494" spans="1:19" x14ac:dyDescent="0.25">
      <c r="A1494" t="s">
        <v>51</v>
      </c>
      <c r="B1494" t="s">
        <v>82</v>
      </c>
      <c r="D1494" t="s">
        <v>66</v>
      </c>
      <c r="E1494" t="s">
        <v>114</v>
      </c>
      <c r="F1494" t="s">
        <v>60</v>
      </c>
      <c r="G1494" t="s">
        <v>126</v>
      </c>
      <c r="H1494" t="s">
        <v>64</v>
      </c>
      <c r="I1494" t="s">
        <v>133</v>
      </c>
      <c r="J1494" t="s">
        <v>56</v>
      </c>
      <c r="K1494" t="s">
        <v>57</v>
      </c>
      <c r="M1494" s="11">
        <v>115.8</v>
      </c>
      <c r="N1494" s="11">
        <v>1.3676381275428324</v>
      </c>
      <c r="P1494" s="11">
        <v>115.8</v>
      </c>
      <c r="Q1494" s="11">
        <v>1.3676381275428324</v>
      </c>
      <c r="R1494" s="11">
        <f t="array" ref="R1494">INDEX(Reformat[Preschool FT],MATCH(1,(Reformat[Zone]=B1494)*(Reformat[Provider Type]=E1494)*(Reformat[Provider Rating]=I1494),0))</f>
        <v>27</v>
      </c>
      <c r="S1494" s="11">
        <f t="shared" si="23"/>
        <v>135</v>
      </c>
    </row>
    <row r="1495" spans="1:19" x14ac:dyDescent="0.25">
      <c r="A1495" t="s">
        <v>51</v>
      </c>
      <c r="B1495" t="s">
        <v>82</v>
      </c>
      <c r="D1495" t="s">
        <v>66</v>
      </c>
      <c r="E1495" t="s">
        <v>114</v>
      </c>
      <c r="F1495" t="s">
        <v>60</v>
      </c>
      <c r="G1495" t="s">
        <v>127</v>
      </c>
      <c r="H1495" t="s">
        <v>64</v>
      </c>
      <c r="I1495" t="s">
        <v>133</v>
      </c>
      <c r="J1495" t="s">
        <v>58</v>
      </c>
      <c r="K1495" t="s">
        <v>57</v>
      </c>
      <c r="M1495" s="11">
        <v>100.19999999999999</v>
      </c>
      <c r="N1495" s="11">
        <v>1.1833967217598602</v>
      </c>
      <c r="P1495" s="11">
        <v>100.19999999999999</v>
      </c>
      <c r="Q1495" s="11">
        <v>1.1833967217598602</v>
      </c>
      <c r="R1495" s="11">
        <f t="array" ref="R1495">INDEX(Reformat[Preschool PT],MATCH(1,(Reformat[Zone]=B1495)*(Reformat[Provider Type]=E1495)*(Reformat[Provider Rating]=I1495),0))</f>
        <v>23</v>
      </c>
      <c r="S1495" s="11">
        <f t="shared" si="23"/>
        <v>115</v>
      </c>
    </row>
    <row r="1496" spans="1:19" x14ac:dyDescent="0.25">
      <c r="A1496" t="s">
        <v>51</v>
      </c>
      <c r="B1496" t="s">
        <v>82</v>
      </c>
      <c r="D1496" t="s">
        <v>66</v>
      </c>
      <c r="E1496" t="s">
        <v>114</v>
      </c>
      <c r="F1496" t="s">
        <v>61</v>
      </c>
      <c r="G1496" t="s">
        <v>128</v>
      </c>
      <c r="H1496" t="s">
        <v>64</v>
      </c>
      <c r="I1496" t="s">
        <v>133</v>
      </c>
      <c r="J1496" t="s">
        <v>56</v>
      </c>
      <c r="K1496" t="s">
        <v>57</v>
      </c>
      <c r="M1496" s="11">
        <v>105.95</v>
      </c>
      <c r="N1496" s="11">
        <v>1.2513062142760201</v>
      </c>
      <c r="P1496" s="11">
        <v>105.95</v>
      </c>
      <c r="Q1496" s="11">
        <v>1.2513062142760201</v>
      </c>
      <c r="R1496" s="11">
        <f t="array" ref="R1496">INDEX(Reformat[School-age FT],MATCH(1,(Reformat[Zone]=B1496)*(Reformat[Provider Type]=E1496)*(Reformat[Provider Rating]=I1496),0))</f>
        <v>24.6</v>
      </c>
      <c r="S1496" s="11">
        <f t="shared" si="23"/>
        <v>123</v>
      </c>
    </row>
    <row r="1497" spans="1:19" x14ac:dyDescent="0.25">
      <c r="A1497" t="s">
        <v>51</v>
      </c>
      <c r="B1497" t="s">
        <v>82</v>
      </c>
      <c r="D1497" t="s">
        <v>66</v>
      </c>
      <c r="E1497" t="s">
        <v>114</v>
      </c>
      <c r="F1497" t="s">
        <v>61</v>
      </c>
      <c r="G1497" t="s">
        <v>129</v>
      </c>
      <c r="H1497" t="s">
        <v>64</v>
      </c>
      <c r="I1497" t="s">
        <v>133</v>
      </c>
      <c r="J1497" t="s">
        <v>58</v>
      </c>
      <c r="K1497" t="s">
        <v>57</v>
      </c>
      <c r="M1497" s="11">
        <v>91.300000000000011</v>
      </c>
      <c r="N1497" s="11">
        <v>1.0782846376913697</v>
      </c>
      <c r="P1497" s="11">
        <v>91.300000000000011</v>
      </c>
      <c r="Q1497" s="11">
        <v>1.0782846376913697</v>
      </c>
      <c r="R1497" s="11">
        <f t="array" ref="R1497">INDEX(Reformat[School-age PT],MATCH(1,(Reformat[Zone]=B1497)*(Reformat[Provider Type]=E1497)*(Reformat[Provider Rating]=I1497),0))</f>
        <v>21.6</v>
      </c>
      <c r="S1497" s="11">
        <f t="shared" si="23"/>
        <v>108</v>
      </c>
    </row>
    <row r="1498" spans="1:19" x14ac:dyDescent="0.25">
      <c r="A1498" t="s">
        <v>51</v>
      </c>
      <c r="B1498" t="s">
        <v>82</v>
      </c>
      <c r="D1498" t="s">
        <v>66</v>
      </c>
      <c r="E1498" t="s">
        <v>114</v>
      </c>
      <c r="F1498" t="s">
        <v>60</v>
      </c>
      <c r="G1498" t="s">
        <v>126</v>
      </c>
      <c r="H1498" t="s">
        <v>65</v>
      </c>
      <c r="I1498" t="s">
        <v>134</v>
      </c>
      <c r="J1498" t="s">
        <v>56</v>
      </c>
      <c r="K1498" t="s">
        <v>57</v>
      </c>
      <c r="M1498" s="11">
        <v>90.5</v>
      </c>
      <c r="N1498" s="11">
        <v>1.0688363604717301</v>
      </c>
      <c r="P1498" s="11">
        <v>90.5</v>
      </c>
      <c r="Q1498" s="11">
        <v>1.0688363604717301</v>
      </c>
      <c r="R1498" s="11">
        <f t="array" ref="R1498">INDEX(Reformat[Preschool FT],MATCH(1,(Reformat[Zone]=B1498)*(Reformat[Provider Type]=E1498)*(Reformat[Provider Rating]=I1498),0))</f>
        <v>24.15</v>
      </c>
      <c r="S1498" s="11">
        <f t="shared" si="23"/>
        <v>120.75</v>
      </c>
    </row>
    <row r="1499" spans="1:19" x14ac:dyDescent="0.25">
      <c r="A1499" t="s">
        <v>51</v>
      </c>
      <c r="B1499" t="s">
        <v>82</v>
      </c>
      <c r="D1499" t="s">
        <v>66</v>
      </c>
      <c r="E1499" t="s">
        <v>114</v>
      </c>
      <c r="F1499" t="s">
        <v>60</v>
      </c>
      <c r="G1499" t="s">
        <v>127</v>
      </c>
      <c r="H1499" t="s">
        <v>65</v>
      </c>
      <c r="I1499" t="s">
        <v>134</v>
      </c>
      <c r="J1499" t="s">
        <v>58</v>
      </c>
      <c r="K1499" t="s">
        <v>57</v>
      </c>
      <c r="M1499" s="11">
        <v>76.399999999999991</v>
      </c>
      <c r="N1499" s="11">
        <v>0.90231047447558199</v>
      </c>
      <c r="P1499" s="11">
        <v>76.399999999999991</v>
      </c>
      <c r="Q1499" s="11">
        <v>0.90231047447558199</v>
      </c>
      <c r="R1499" s="11">
        <f t="array" ref="R1499">INDEX(Reformat[Preschool PT],MATCH(1,(Reformat[Zone]=B1499)*(Reformat[Provider Type]=E1499)*(Reformat[Provider Rating]=I1499),0))</f>
        <v>20.37</v>
      </c>
      <c r="S1499" s="11">
        <f t="shared" si="23"/>
        <v>101.85000000000001</v>
      </c>
    </row>
    <row r="1500" spans="1:19" x14ac:dyDescent="0.25">
      <c r="A1500" t="s">
        <v>51</v>
      </c>
      <c r="B1500" t="s">
        <v>82</v>
      </c>
      <c r="D1500" t="s">
        <v>67</v>
      </c>
      <c r="E1500" t="s">
        <v>115</v>
      </c>
      <c r="F1500" t="s">
        <v>54</v>
      </c>
      <c r="G1500" t="s">
        <v>122</v>
      </c>
      <c r="H1500" t="s">
        <v>55</v>
      </c>
      <c r="I1500" t="s">
        <v>130</v>
      </c>
      <c r="J1500" t="s">
        <v>56</v>
      </c>
      <c r="K1500" t="s">
        <v>57</v>
      </c>
      <c r="M1500" s="11">
        <v>92.8</v>
      </c>
      <c r="N1500" s="11">
        <v>1.0960001574781939</v>
      </c>
      <c r="P1500" s="11">
        <v>92.8</v>
      </c>
      <c r="Q1500" s="11">
        <v>1.0960001574781939</v>
      </c>
      <c r="R1500" s="11">
        <f t="array" ref="R1500">INDEX(Reformat[Infant FT],MATCH(1,(Reformat[Zone]=B1500)*(Reformat[Provider Type]=E1500)*(Reformat[Provider Rating]=I1500),0))</f>
        <v>25.6</v>
      </c>
      <c r="S1500" s="11">
        <f t="shared" si="23"/>
        <v>128</v>
      </c>
    </row>
    <row r="1501" spans="1:19" x14ac:dyDescent="0.25">
      <c r="A1501" t="s">
        <v>51</v>
      </c>
      <c r="B1501" t="s">
        <v>82</v>
      </c>
      <c r="D1501" t="s">
        <v>67</v>
      </c>
      <c r="E1501" t="s">
        <v>115</v>
      </c>
      <c r="F1501" t="s">
        <v>54</v>
      </c>
      <c r="G1501" t="s">
        <v>123</v>
      </c>
      <c r="H1501" t="s">
        <v>55</v>
      </c>
      <c r="I1501" t="s">
        <v>130</v>
      </c>
      <c r="J1501" t="s">
        <v>58</v>
      </c>
      <c r="K1501" t="s">
        <v>57</v>
      </c>
      <c r="M1501" s="11">
        <v>85.1</v>
      </c>
      <c r="N1501" s="11">
        <v>1.0050604892391628</v>
      </c>
      <c r="P1501" s="11">
        <v>85.1</v>
      </c>
      <c r="Q1501" s="11">
        <v>1.0050604892391628</v>
      </c>
      <c r="R1501" s="11">
        <f t="array" ref="R1501">INDEX(Reformat[Infant PT],MATCH(1,(Reformat[Zone]=B1501)*(Reformat[Provider Type]=E1501)*(Reformat[Provider Rating]=I1501),0))</f>
        <v>22.8</v>
      </c>
      <c r="S1501" s="11">
        <f t="shared" si="23"/>
        <v>114</v>
      </c>
    </row>
    <row r="1502" spans="1:19" x14ac:dyDescent="0.25">
      <c r="A1502" t="s">
        <v>51</v>
      </c>
      <c r="B1502" t="s">
        <v>82</v>
      </c>
      <c r="D1502" t="s">
        <v>67</v>
      </c>
      <c r="E1502" t="s">
        <v>115</v>
      </c>
      <c r="F1502" t="s">
        <v>59</v>
      </c>
      <c r="G1502" t="s">
        <v>124</v>
      </c>
      <c r="H1502" t="s">
        <v>55</v>
      </c>
      <c r="I1502" t="s">
        <v>130</v>
      </c>
      <c r="J1502" t="s">
        <v>56</v>
      </c>
      <c r="K1502" t="s">
        <v>57</v>
      </c>
      <c r="M1502" s="11">
        <v>88.100000000000009</v>
      </c>
      <c r="N1502" s="11">
        <v>1.0404915288128114</v>
      </c>
      <c r="P1502" s="11">
        <v>88.100000000000009</v>
      </c>
      <c r="Q1502" s="11">
        <v>1.0404915288128114</v>
      </c>
      <c r="R1502" s="11">
        <f t="array" ref="R1502">INDEX(Reformat[Toddler FT],MATCH(1,(Reformat[Zone]=B1502)*(Reformat[Provider Type]=E1502)*(Reformat[Provider Rating]=I1502),0))</f>
        <v>23.6</v>
      </c>
      <c r="S1502" s="11">
        <f t="shared" si="23"/>
        <v>118</v>
      </c>
    </row>
    <row r="1503" spans="1:19" x14ac:dyDescent="0.25">
      <c r="A1503" t="s">
        <v>51</v>
      </c>
      <c r="B1503" t="s">
        <v>82</v>
      </c>
      <c r="D1503" t="s">
        <v>67</v>
      </c>
      <c r="E1503" t="s">
        <v>115</v>
      </c>
      <c r="F1503" t="s">
        <v>59</v>
      </c>
      <c r="G1503" t="s">
        <v>125</v>
      </c>
      <c r="H1503" t="s">
        <v>55</v>
      </c>
      <c r="I1503" t="s">
        <v>130</v>
      </c>
      <c r="J1503" t="s">
        <v>58</v>
      </c>
      <c r="K1503" t="s">
        <v>57</v>
      </c>
      <c r="M1503" s="11">
        <v>74.650000000000006</v>
      </c>
      <c r="N1503" s="11">
        <v>0.88164236805762053</v>
      </c>
      <c r="P1503" s="11">
        <v>74.650000000000006</v>
      </c>
      <c r="Q1503" s="11">
        <v>0.88164236805762053</v>
      </c>
      <c r="R1503" s="11">
        <f t="array" ref="R1503">INDEX(Reformat[Toddler PT],MATCH(1,(Reformat[Zone]=B1503)*(Reformat[Provider Type]=E1503)*(Reformat[Provider Rating]=I1503),0))</f>
        <v>20.6</v>
      </c>
      <c r="S1503" s="11">
        <f t="shared" si="23"/>
        <v>103</v>
      </c>
    </row>
    <row r="1504" spans="1:19" x14ac:dyDescent="0.25">
      <c r="A1504" t="s">
        <v>51</v>
      </c>
      <c r="B1504" t="s">
        <v>82</v>
      </c>
      <c r="D1504" t="s">
        <v>67</v>
      </c>
      <c r="E1504" t="s">
        <v>115</v>
      </c>
      <c r="F1504" t="s">
        <v>60</v>
      </c>
      <c r="G1504" t="s">
        <v>126</v>
      </c>
      <c r="H1504" t="s">
        <v>55</v>
      </c>
      <c r="I1504" t="s">
        <v>130</v>
      </c>
      <c r="J1504" t="s">
        <v>56</v>
      </c>
      <c r="K1504" t="s">
        <v>57</v>
      </c>
      <c r="M1504" s="11">
        <v>81.449999999999989</v>
      </c>
      <c r="N1504" s="11">
        <v>0.96195272442455693</v>
      </c>
      <c r="P1504" s="11">
        <v>81.449999999999989</v>
      </c>
      <c r="Q1504" s="11">
        <v>0.96195272442455693</v>
      </c>
      <c r="R1504" s="11">
        <f t="array" ref="R1504">INDEX(Reformat[Preschool FT],MATCH(1,(Reformat[Zone]=B1504)*(Reformat[Provider Type]=E1504)*(Reformat[Provider Rating]=I1504),0))</f>
        <v>21.2</v>
      </c>
      <c r="S1504" s="11">
        <f t="shared" si="23"/>
        <v>106</v>
      </c>
    </row>
    <row r="1505" spans="1:19" x14ac:dyDescent="0.25">
      <c r="A1505" t="s">
        <v>51</v>
      </c>
      <c r="B1505" t="s">
        <v>82</v>
      </c>
      <c r="D1505" t="s">
        <v>67</v>
      </c>
      <c r="E1505" t="s">
        <v>115</v>
      </c>
      <c r="F1505" t="s">
        <v>60</v>
      </c>
      <c r="G1505" t="s">
        <v>127</v>
      </c>
      <c r="H1505" t="s">
        <v>55</v>
      </c>
      <c r="I1505" t="s">
        <v>130</v>
      </c>
      <c r="J1505" t="s">
        <v>58</v>
      </c>
      <c r="K1505" t="s">
        <v>57</v>
      </c>
      <c r="M1505" s="11">
        <v>65.05</v>
      </c>
      <c r="N1505" s="11">
        <v>0.76826304142194524</v>
      </c>
      <c r="P1505" s="11">
        <v>65.05</v>
      </c>
      <c r="Q1505" s="11">
        <v>0.76826304142194524</v>
      </c>
      <c r="R1505" s="11">
        <f t="array" ref="R1505">INDEX(Reformat[Preschool PT],MATCH(1,(Reformat[Zone]=B1505)*(Reformat[Provider Type]=E1505)*(Reformat[Provider Rating]=I1505),0))</f>
        <v>17.399999999999999</v>
      </c>
      <c r="S1505" s="11">
        <f t="shared" si="23"/>
        <v>87</v>
      </c>
    </row>
    <row r="1506" spans="1:19" x14ac:dyDescent="0.25">
      <c r="A1506" t="s">
        <v>51</v>
      </c>
      <c r="B1506" t="s">
        <v>82</v>
      </c>
      <c r="D1506" t="s">
        <v>67</v>
      </c>
      <c r="E1506" t="s">
        <v>115</v>
      </c>
      <c r="F1506" t="s">
        <v>61</v>
      </c>
      <c r="G1506" t="s">
        <v>128</v>
      </c>
      <c r="H1506" t="s">
        <v>55</v>
      </c>
      <c r="I1506" t="s">
        <v>130</v>
      </c>
      <c r="J1506" t="s">
        <v>56</v>
      </c>
      <c r="K1506" t="s">
        <v>57</v>
      </c>
      <c r="M1506" s="11">
        <v>71.399999999999991</v>
      </c>
      <c r="N1506" s="11">
        <v>0.84325874185283445</v>
      </c>
      <c r="P1506" s="11">
        <v>71.399999999999991</v>
      </c>
      <c r="Q1506" s="11">
        <v>0.84325874185283445</v>
      </c>
      <c r="R1506" s="11">
        <f t="array" ref="R1506">INDEX(Reformat[School-age FT],MATCH(1,(Reformat[Zone]=B1506)*(Reformat[Provider Type]=E1506)*(Reformat[Provider Rating]=I1506),0))</f>
        <v>18.8</v>
      </c>
      <c r="S1506" s="11">
        <f t="shared" si="23"/>
        <v>94</v>
      </c>
    </row>
    <row r="1507" spans="1:19" x14ac:dyDescent="0.25">
      <c r="A1507" t="s">
        <v>51</v>
      </c>
      <c r="B1507" t="s">
        <v>82</v>
      </c>
      <c r="D1507" t="s">
        <v>67</v>
      </c>
      <c r="E1507" t="s">
        <v>115</v>
      </c>
      <c r="F1507" t="s">
        <v>61</v>
      </c>
      <c r="G1507" t="s">
        <v>129</v>
      </c>
      <c r="H1507" t="s">
        <v>55</v>
      </c>
      <c r="I1507" t="s">
        <v>130</v>
      </c>
      <c r="J1507" t="s">
        <v>58</v>
      </c>
      <c r="K1507" t="s">
        <v>57</v>
      </c>
      <c r="M1507" s="11">
        <v>56.7</v>
      </c>
      <c r="N1507" s="11">
        <v>0.66964664794195694</v>
      </c>
      <c r="P1507" s="11">
        <v>56.7</v>
      </c>
      <c r="Q1507" s="11">
        <v>0.66964664794195694</v>
      </c>
      <c r="R1507" s="11">
        <f t="array" ref="R1507">INDEX(Reformat[School-age PT],MATCH(1,(Reformat[Zone]=B1507)*(Reformat[Provider Type]=E1507)*(Reformat[Provider Rating]=I1507),0))</f>
        <v>15.8</v>
      </c>
      <c r="S1507" s="11">
        <f t="shared" si="23"/>
        <v>79</v>
      </c>
    </row>
    <row r="1508" spans="1:19" x14ac:dyDescent="0.25">
      <c r="A1508" t="s">
        <v>51</v>
      </c>
      <c r="B1508" t="s">
        <v>82</v>
      </c>
      <c r="D1508" t="s">
        <v>67</v>
      </c>
      <c r="E1508" t="s">
        <v>115</v>
      </c>
      <c r="F1508" t="s">
        <v>54</v>
      </c>
      <c r="G1508" t="s">
        <v>122</v>
      </c>
      <c r="H1508" t="s">
        <v>62</v>
      </c>
      <c r="I1508" t="s">
        <v>131</v>
      </c>
      <c r="J1508" t="s">
        <v>56</v>
      </c>
      <c r="K1508" t="s">
        <v>57</v>
      </c>
      <c r="M1508" s="11">
        <v>100.05000000000001</v>
      </c>
      <c r="N1508" s="11">
        <v>1.1816251697811779</v>
      </c>
      <c r="P1508" s="11">
        <v>100.05000000000001</v>
      </c>
      <c r="Q1508" s="11">
        <v>1.1816251697811779</v>
      </c>
      <c r="R1508" s="11">
        <f t="array" ref="R1508">INDEX(Reformat[Infant FT],MATCH(1,(Reformat[Zone]=B1508)*(Reformat[Provider Type]=E1508)*(Reformat[Provider Rating]=I1508),0))</f>
        <v>26.88</v>
      </c>
      <c r="S1508" s="11">
        <f t="shared" si="23"/>
        <v>134.4</v>
      </c>
    </row>
    <row r="1509" spans="1:19" x14ac:dyDescent="0.25">
      <c r="A1509" t="s">
        <v>51</v>
      </c>
      <c r="B1509" t="s">
        <v>82</v>
      </c>
      <c r="D1509" t="s">
        <v>67</v>
      </c>
      <c r="E1509" t="s">
        <v>115</v>
      </c>
      <c r="F1509" t="s">
        <v>54</v>
      </c>
      <c r="G1509" t="s">
        <v>123</v>
      </c>
      <c r="H1509" t="s">
        <v>62</v>
      </c>
      <c r="I1509" t="s">
        <v>131</v>
      </c>
      <c r="J1509" t="s">
        <v>58</v>
      </c>
      <c r="K1509" t="s">
        <v>57</v>
      </c>
      <c r="M1509" s="11">
        <v>89.399999999999991</v>
      </c>
      <c r="N1509" s="11">
        <v>1.0558449792947255</v>
      </c>
      <c r="P1509" s="11">
        <v>89.399999999999991</v>
      </c>
      <c r="Q1509" s="11">
        <v>1.0558449792947255</v>
      </c>
      <c r="R1509" s="11">
        <f t="array" ref="R1509">INDEX(Reformat[Infant PT],MATCH(1,(Reformat[Zone]=B1509)*(Reformat[Provider Type]=E1509)*(Reformat[Provider Rating]=I1509),0))</f>
        <v>23.94</v>
      </c>
      <c r="S1509" s="11">
        <f t="shared" si="23"/>
        <v>119.7</v>
      </c>
    </row>
    <row r="1510" spans="1:19" x14ac:dyDescent="0.25">
      <c r="A1510" t="s">
        <v>51</v>
      </c>
      <c r="B1510" t="s">
        <v>82</v>
      </c>
      <c r="D1510" t="s">
        <v>67</v>
      </c>
      <c r="E1510" t="s">
        <v>115</v>
      </c>
      <c r="F1510" t="s">
        <v>59</v>
      </c>
      <c r="G1510" t="s">
        <v>124</v>
      </c>
      <c r="H1510" t="s">
        <v>62</v>
      </c>
      <c r="I1510" t="s">
        <v>131</v>
      </c>
      <c r="J1510" t="s">
        <v>56</v>
      </c>
      <c r="K1510" t="s">
        <v>57</v>
      </c>
      <c r="M1510" s="11">
        <v>95.649999999999991</v>
      </c>
      <c r="N1510" s="11">
        <v>1.12965964507316</v>
      </c>
      <c r="P1510" s="11">
        <v>95.649999999999991</v>
      </c>
      <c r="Q1510" s="11">
        <v>1.12965964507316</v>
      </c>
      <c r="R1510" s="11">
        <f t="array" ref="R1510">INDEX(Reformat[Toddler FT],MATCH(1,(Reformat[Zone]=B1510)*(Reformat[Provider Type]=E1510)*(Reformat[Provider Rating]=I1510),0))</f>
        <v>24.78</v>
      </c>
      <c r="S1510" s="11">
        <f t="shared" si="23"/>
        <v>123.9</v>
      </c>
    </row>
    <row r="1511" spans="1:19" x14ac:dyDescent="0.25">
      <c r="A1511" t="s">
        <v>51</v>
      </c>
      <c r="B1511" t="s">
        <v>82</v>
      </c>
      <c r="D1511" t="s">
        <v>67</v>
      </c>
      <c r="E1511" t="s">
        <v>115</v>
      </c>
      <c r="F1511" t="s">
        <v>59</v>
      </c>
      <c r="G1511" t="s">
        <v>125</v>
      </c>
      <c r="H1511" t="s">
        <v>62</v>
      </c>
      <c r="I1511" t="s">
        <v>131</v>
      </c>
      <c r="J1511" t="s">
        <v>58</v>
      </c>
      <c r="K1511" t="s">
        <v>57</v>
      </c>
      <c r="M1511" s="11">
        <v>82.95</v>
      </c>
      <c r="N1511" s="11">
        <v>0.97966824421138143</v>
      </c>
      <c r="P1511" s="11">
        <v>82.95</v>
      </c>
      <c r="Q1511" s="11">
        <v>0.97966824421138143</v>
      </c>
      <c r="R1511" s="11">
        <f t="array" ref="R1511">INDEX(Reformat[Toddler PT],MATCH(1,(Reformat[Zone]=B1511)*(Reformat[Provider Type]=E1511)*(Reformat[Provider Rating]=I1511),0))</f>
        <v>21.63</v>
      </c>
      <c r="S1511" s="11">
        <f t="shared" si="23"/>
        <v>108.14999999999999</v>
      </c>
    </row>
    <row r="1512" spans="1:19" x14ac:dyDescent="0.25">
      <c r="A1512" t="s">
        <v>51</v>
      </c>
      <c r="B1512" t="s">
        <v>82</v>
      </c>
      <c r="D1512" t="s">
        <v>67</v>
      </c>
      <c r="E1512" t="s">
        <v>115</v>
      </c>
      <c r="F1512" t="s">
        <v>60</v>
      </c>
      <c r="G1512" t="s">
        <v>126</v>
      </c>
      <c r="H1512" t="s">
        <v>62</v>
      </c>
      <c r="I1512" t="s">
        <v>131</v>
      </c>
      <c r="J1512" t="s">
        <v>56</v>
      </c>
      <c r="K1512" t="s">
        <v>57</v>
      </c>
      <c r="M1512" s="11">
        <v>89.399999999999991</v>
      </c>
      <c r="N1512" s="11">
        <v>1.0558449792947255</v>
      </c>
      <c r="P1512" s="11">
        <v>89.399999999999991</v>
      </c>
      <c r="Q1512" s="11">
        <v>1.0558449792947255</v>
      </c>
      <c r="R1512" s="11">
        <f t="array" ref="R1512">INDEX(Reformat[Preschool FT],MATCH(1,(Reformat[Zone]=B1512)*(Reformat[Provider Type]=E1512)*(Reformat[Provider Rating]=I1512),0))</f>
        <v>22.26</v>
      </c>
      <c r="S1512" s="11">
        <f t="shared" si="23"/>
        <v>111.30000000000001</v>
      </c>
    </row>
    <row r="1513" spans="1:19" x14ac:dyDescent="0.25">
      <c r="A1513" t="s">
        <v>51</v>
      </c>
      <c r="B1513" t="s">
        <v>82</v>
      </c>
      <c r="D1513" t="s">
        <v>67</v>
      </c>
      <c r="E1513" t="s">
        <v>115</v>
      </c>
      <c r="F1513" t="s">
        <v>60</v>
      </c>
      <c r="G1513" t="s">
        <v>127</v>
      </c>
      <c r="H1513" t="s">
        <v>62</v>
      </c>
      <c r="I1513" t="s">
        <v>131</v>
      </c>
      <c r="J1513" t="s">
        <v>58</v>
      </c>
      <c r="K1513" t="s">
        <v>57</v>
      </c>
      <c r="M1513" s="11">
        <v>73.8</v>
      </c>
      <c r="N1513" s="11">
        <v>0.87160357351175333</v>
      </c>
      <c r="P1513" s="11">
        <v>73.8</v>
      </c>
      <c r="Q1513" s="11">
        <v>0.87160357351175333</v>
      </c>
      <c r="R1513" s="11">
        <f t="array" ref="R1513">INDEX(Reformat[Preschool PT],MATCH(1,(Reformat[Zone]=B1513)*(Reformat[Provider Type]=E1513)*(Reformat[Provider Rating]=I1513),0))</f>
        <v>18.27</v>
      </c>
      <c r="S1513" s="11">
        <f t="shared" si="23"/>
        <v>91.35</v>
      </c>
    </row>
    <row r="1514" spans="1:19" x14ac:dyDescent="0.25">
      <c r="A1514" t="s">
        <v>51</v>
      </c>
      <c r="B1514" t="s">
        <v>82</v>
      </c>
      <c r="D1514" t="s">
        <v>67</v>
      </c>
      <c r="E1514" t="s">
        <v>115</v>
      </c>
      <c r="F1514" t="s">
        <v>61</v>
      </c>
      <c r="G1514" t="s">
        <v>128</v>
      </c>
      <c r="H1514" t="s">
        <v>62</v>
      </c>
      <c r="I1514" t="s">
        <v>131</v>
      </c>
      <c r="J1514" t="s">
        <v>56</v>
      </c>
      <c r="K1514" t="s">
        <v>57</v>
      </c>
      <c r="M1514" s="11">
        <v>79.95</v>
      </c>
      <c r="N1514" s="11">
        <v>0.94423720463773286</v>
      </c>
      <c r="P1514" s="11">
        <v>79.95</v>
      </c>
      <c r="Q1514" s="11">
        <v>0.94423720463773286</v>
      </c>
      <c r="R1514" s="11">
        <f t="array" ref="R1514">INDEX(Reformat[School-age FT],MATCH(1,(Reformat[Zone]=B1514)*(Reformat[Provider Type]=E1514)*(Reformat[Provider Rating]=I1514),0))</f>
        <v>19.739999999999998</v>
      </c>
      <c r="S1514" s="11">
        <f t="shared" si="23"/>
        <v>98.699999999999989</v>
      </c>
    </row>
    <row r="1515" spans="1:19" x14ac:dyDescent="0.25">
      <c r="A1515" t="s">
        <v>51</v>
      </c>
      <c r="B1515" t="s">
        <v>82</v>
      </c>
      <c r="D1515" t="s">
        <v>67</v>
      </c>
      <c r="E1515" t="s">
        <v>115</v>
      </c>
      <c r="F1515" t="s">
        <v>61</v>
      </c>
      <c r="G1515" t="s">
        <v>129</v>
      </c>
      <c r="H1515" t="s">
        <v>62</v>
      </c>
      <c r="I1515" t="s">
        <v>131</v>
      </c>
      <c r="J1515" t="s">
        <v>58</v>
      </c>
      <c r="K1515" t="s">
        <v>57</v>
      </c>
      <c r="M1515" s="11">
        <v>65.75</v>
      </c>
      <c r="N1515" s="11">
        <v>0.77653028398912993</v>
      </c>
      <c r="P1515" s="11">
        <v>65.75</v>
      </c>
      <c r="Q1515" s="11">
        <v>0.77653028398912993</v>
      </c>
      <c r="R1515" s="11">
        <f t="array" ref="R1515">INDEX(Reformat[School-age PT],MATCH(1,(Reformat[Zone]=B1515)*(Reformat[Provider Type]=E1515)*(Reformat[Provider Rating]=I1515),0))</f>
        <v>16.59</v>
      </c>
      <c r="S1515" s="11">
        <f t="shared" si="23"/>
        <v>82.95</v>
      </c>
    </row>
    <row r="1516" spans="1:19" x14ac:dyDescent="0.25">
      <c r="A1516" t="s">
        <v>51</v>
      </c>
      <c r="B1516" t="s">
        <v>82</v>
      </c>
      <c r="D1516" t="s">
        <v>67</v>
      </c>
      <c r="E1516" t="s">
        <v>115</v>
      </c>
      <c r="F1516" t="s">
        <v>54</v>
      </c>
      <c r="G1516" t="s">
        <v>122</v>
      </c>
      <c r="H1516" t="s">
        <v>63</v>
      </c>
      <c r="I1516" t="s">
        <v>132</v>
      </c>
      <c r="J1516" t="s">
        <v>56</v>
      </c>
      <c r="K1516" t="s">
        <v>57</v>
      </c>
      <c r="M1516" s="11">
        <v>111.15</v>
      </c>
      <c r="N1516" s="11">
        <v>1.3127200162036774</v>
      </c>
      <c r="P1516" s="11">
        <v>111.15</v>
      </c>
      <c r="Q1516" s="11">
        <v>1.3127200162036774</v>
      </c>
      <c r="R1516" s="11">
        <f t="array" ref="R1516">INDEX(Reformat[Infant FT],MATCH(1,(Reformat[Zone]=B1516)*(Reformat[Provider Type]=E1516)*(Reformat[Provider Rating]=I1516),0))</f>
        <v>27.42</v>
      </c>
      <c r="S1516" s="11">
        <f t="shared" si="23"/>
        <v>137.10000000000002</v>
      </c>
    </row>
    <row r="1517" spans="1:19" x14ac:dyDescent="0.25">
      <c r="A1517" t="s">
        <v>51</v>
      </c>
      <c r="B1517" t="s">
        <v>82</v>
      </c>
      <c r="D1517" t="s">
        <v>67</v>
      </c>
      <c r="E1517" t="s">
        <v>115</v>
      </c>
      <c r="F1517" t="s">
        <v>54</v>
      </c>
      <c r="G1517" t="s">
        <v>123</v>
      </c>
      <c r="H1517" t="s">
        <v>63</v>
      </c>
      <c r="I1517" t="s">
        <v>132</v>
      </c>
      <c r="J1517" t="s">
        <v>58</v>
      </c>
      <c r="K1517" t="s">
        <v>57</v>
      </c>
      <c r="M1517" s="11">
        <v>98.149999999999991</v>
      </c>
      <c r="N1517" s="11">
        <v>1.1591855113845337</v>
      </c>
      <c r="P1517" s="11">
        <v>98.149999999999991</v>
      </c>
      <c r="Q1517" s="11">
        <v>1.1591855113845337</v>
      </c>
      <c r="R1517" s="11">
        <f t="array" ref="R1517">INDEX(Reformat[Infant PT],MATCH(1,(Reformat[Zone]=B1517)*(Reformat[Provider Type]=E1517)*(Reformat[Provider Rating]=I1517),0))</f>
        <v>24.48</v>
      </c>
      <c r="S1517" s="11">
        <f t="shared" si="23"/>
        <v>122.4</v>
      </c>
    </row>
    <row r="1518" spans="1:19" x14ac:dyDescent="0.25">
      <c r="A1518" t="s">
        <v>51</v>
      </c>
      <c r="B1518" t="s">
        <v>82</v>
      </c>
      <c r="D1518" t="s">
        <v>67</v>
      </c>
      <c r="E1518" t="s">
        <v>115</v>
      </c>
      <c r="F1518" t="s">
        <v>59</v>
      </c>
      <c r="G1518" t="s">
        <v>124</v>
      </c>
      <c r="H1518" t="s">
        <v>63</v>
      </c>
      <c r="I1518" t="s">
        <v>132</v>
      </c>
      <c r="J1518" t="s">
        <v>56</v>
      </c>
      <c r="K1518" t="s">
        <v>57</v>
      </c>
      <c r="M1518" s="11">
        <v>106.25</v>
      </c>
      <c r="N1518" s="11">
        <v>1.2548493182333849</v>
      </c>
      <c r="P1518" s="11">
        <v>106.25</v>
      </c>
      <c r="Q1518" s="11">
        <v>1.2548493182333849</v>
      </c>
      <c r="R1518" s="11">
        <f t="array" ref="R1518">INDEX(Reformat[Toddler FT],MATCH(1,(Reformat[Zone]=B1518)*(Reformat[Provider Type]=E1518)*(Reformat[Provider Rating]=I1518),0))</f>
        <v>25.28</v>
      </c>
      <c r="S1518" s="11">
        <f t="shared" si="23"/>
        <v>126.4</v>
      </c>
    </row>
    <row r="1519" spans="1:19" x14ac:dyDescent="0.25">
      <c r="A1519" t="s">
        <v>51</v>
      </c>
      <c r="B1519" t="s">
        <v>82</v>
      </c>
      <c r="D1519" t="s">
        <v>67</v>
      </c>
      <c r="E1519" t="s">
        <v>115</v>
      </c>
      <c r="F1519" t="s">
        <v>59</v>
      </c>
      <c r="G1519" t="s">
        <v>125</v>
      </c>
      <c r="H1519" t="s">
        <v>63</v>
      </c>
      <c r="I1519" t="s">
        <v>132</v>
      </c>
      <c r="J1519" t="s">
        <v>58</v>
      </c>
      <c r="K1519" t="s">
        <v>57</v>
      </c>
      <c r="M1519" s="11">
        <v>92.2</v>
      </c>
      <c r="N1519" s="11">
        <v>1.0889139495634643</v>
      </c>
      <c r="P1519" s="11">
        <v>92.2</v>
      </c>
      <c r="Q1519" s="11">
        <v>1.0889139495634643</v>
      </c>
      <c r="R1519" s="11">
        <f t="array" ref="R1519">INDEX(Reformat[Toddler PT],MATCH(1,(Reformat[Zone]=B1519)*(Reformat[Provider Type]=E1519)*(Reformat[Provider Rating]=I1519),0))</f>
        <v>22.14</v>
      </c>
      <c r="S1519" s="11">
        <f t="shared" si="23"/>
        <v>110.7</v>
      </c>
    </row>
    <row r="1520" spans="1:19" x14ac:dyDescent="0.25">
      <c r="A1520" t="s">
        <v>51</v>
      </c>
      <c r="B1520" t="s">
        <v>82</v>
      </c>
      <c r="D1520" t="s">
        <v>67</v>
      </c>
      <c r="E1520" t="s">
        <v>115</v>
      </c>
      <c r="F1520" t="s">
        <v>60</v>
      </c>
      <c r="G1520" t="s">
        <v>126</v>
      </c>
      <c r="H1520" t="s">
        <v>63</v>
      </c>
      <c r="I1520" t="s">
        <v>132</v>
      </c>
      <c r="J1520" t="s">
        <v>56</v>
      </c>
      <c r="K1520" t="s">
        <v>57</v>
      </c>
      <c r="M1520" s="11">
        <v>99.350000000000009</v>
      </c>
      <c r="N1520" s="11">
        <v>1.1733579272139933</v>
      </c>
      <c r="P1520" s="11">
        <v>99.350000000000009</v>
      </c>
      <c r="Q1520" s="11">
        <v>1.1733579272139933</v>
      </c>
      <c r="R1520" s="11">
        <f t="array" ref="R1520">INDEX(Reformat[Preschool FT],MATCH(1,(Reformat[Zone]=B1520)*(Reformat[Provider Type]=E1520)*(Reformat[Provider Rating]=I1520),0))</f>
        <v>22.71</v>
      </c>
      <c r="S1520" s="11">
        <f t="shared" si="23"/>
        <v>113.55000000000001</v>
      </c>
    </row>
    <row r="1521" spans="1:19" x14ac:dyDescent="0.25">
      <c r="A1521" t="s">
        <v>51</v>
      </c>
      <c r="B1521" t="s">
        <v>82</v>
      </c>
      <c r="D1521" t="s">
        <v>67</v>
      </c>
      <c r="E1521" t="s">
        <v>115</v>
      </c>
      <c r="F1521" t="s">
        <v>60</v>
      </c>
      <c r="G1521" t="s">
        <v>127</v>
      </c>
      <c r="H1521" t="s">
        <v>63</v>
      </c>
      <c r="I1521" t="s">
        <v>132</v>
      </c>
      <c r="J1521" t="s">
        <v>58</v>
      </c>
      <c r="K1521" t="s">
        <v>57</v>
      </c>
      <c r="M1521" s="11">
        <v>82</v>
      </c>
      <c r="N1521" s="11">
        <v>0.96844841501305934</v>
      </c>
      <c r="P1521" s="11">
        <v>82</v>
      </c>
      <c r="Q1521" s="11">
        <v>0.96844841501305934</v>
      </c>
      <c r="R1521" s="11">
        <f t="array" ref="R1521">INDEX(Reformat[Preschool PT],MATCH(1,(Reformat[Zone]=B1521)*(Reformat[Provider Type]=E1521)*(Reformat[Provider Rating]=I1521),0))</f>
        <v>18.72</v>
      </c>
      <c r="S1521" s="11">
        <f t="shared" si="23"/>
        <v>93.6</v>
      </c>
    </row>
    <row r="1522" spans="1:19" x14ac:dyDescent="0.25">
      <c r="A1522" t="s">
        <v>51</v>
      </c>
      <c r="B1522" t="s">
        <v>82</v>
      </c>
      <c r="D1522" t="s">
        <v>67</v>
      </c>
      <c r="E1522" t="s">
        <v>115</v>
      </c>
      <c r="F1522" t="s">
        <v>61</v>
      </c>
      <c r="G1522" t="s">
        <v>128</v>
      </c>
      <c r="H1522" t="s">
        <v>63</v>
      </c>
      <c r="I1522" t="s">
        <v>132</v>
      </c>
      <c r="J1522" t="s">
        <v>56</v>
      </c>
      <c r="K1522" t="s">
        <v>57</v>
      </c>
      <c r="M1522" s="11">
        <v>88.800000000000011</v>
      </c>
      <c r="N1522" s="11">
        <v>1.0487587713799962</v>
      </c>
      <c r="P1522" s="11">
        <v>88.800000000000011</v>
      </c>
      <c r="Q1522" s="11">
        <v>1.0487587713799962</v>
      </c>
      <c r="R1522" s="11">
        <f t="array" ref="R1522">INDEX(Reformat[School-age FT],MATCH(1,(Reformat[Zone]=B1522)*(Reformat[Provider Type]=E1522)*(Reformat[Provider Rating]=I1522),0))</f>
        <v>20.16</v>
      </c>
      <c r="S1522" s="11">
        <f t="shared" si="23"/>
        <v>100.8</v>
      </c>
    </row>
    <row r="1523" spans="1:19" x14ac:dyDescent="0.25">
      <c r="A1523" t="s">
        <v>51</v>
      </c>
      <c r="B1523" t="s">
        <v>82</v>
      </c>
      <c r="D1523" t="s">
        <v>67</v>
      </c>
      <c r="E1523" t="s">
        <v>115</v>
      </c>
      <c r="F1523" t="s">
        <v>61</v>
      </c>
      <c r="G1523" t="s">
        <v>129</v>
      </c>
      <c r="H1523" t="s">
        <v>63</v>
      </c>
      <c r="I1523" t="s">
        <v>132</v>
      </c>
      <c r="J1523" t="s">
        <v>58</v>
      </c>
      <c r="K1523" t="s">
        <v>57</v>
      </c>
      <c r="M1523" s="11">
        <v>73.05</v>
      </c>
      <c r="N1523" s="11">
        <v>0.86274581361834124</v>
      </c>
      <c r="P1523" s="11">
        <v>73.05</v>
      </c>
      <c r="Q1523" s="11">
        <v>0.86274581361834124</v>
      </c>
      <c r="R1523" s="11">
        <f t="array" ref="R1523">INDEX(Reformat[School-age PT],MATCH(1,(Reformat[Zone]=B1523)*(Reformat[Provider Type]=E1523)*(Reformat[Provider Rating]=I1523),0))</f>
        <v>17.100000000000001</v>
      </c>
      <c r="S1523" s="11">
        <f t="shared" si="23"/>
        <v>85.5</v>
      </c>
    </row>
    <row r="1524" spans="1:19" x14ac:dyDescent="0.25">
      <c r="A1524" t="s">
        <v>51</v>
      </c>
      <c r="B1524" t="s">
        <v>82</v>
      </c>
      <c r="D1524" t="s">
        <v>67</v>
      </c>
      <c r="E1524" t="s">
        <v>115</v>
      </c>
      <c r="F1524" t="s">
        <v>54</v>
      </c>
      <c r="G1524" t="s">
        <v>122</v>
      </c>
      <c r="H1524" t="s">
        <v>64</v>
      </c>
      <c r="I1524" t="s">
        <v>133</v>
      </c>
      <c r="J1524" t="s">
        <v>56</v>
      </c>
      <c r="K1524" t="s">
        <v>57</v>
      </c>
      <c r="M1524" s="11">
        <v>123.5</v>
      </c>
      <c r="N1524" s="11">
        <v>1.4585777957818638</v>
      </c>
      <c r="P1524" s="11">
        <v>123.5</v>
      </c>
      <c r="Q1524" s="11">
        <v>1.4585777957818638</v>
      </c>
      <c r="R1524" s="11">
        <f t="array" ref="R1524">INDEX(Reformat[Infant FT],MATCH(1,(Reformat[Zone]=B1524)*(Reformat[Provider Type]=E1524)*(Reformat[Provider Rating]=I1524),0))</f>
        <v>30.4</v>
      </c>
      <c r="S1524" s="11">
        <f t="shared" si="23"/>
        <v>152</v>
      </c>
    </row>
    <row r="1525" spans="1:19" x14ac:dyDescent="0.25">
      <c r="A1525" t="s">
        <v>51</v>
      </c>
      <c r="B1525" t="s">
        <v>82</v>
      </c>
      <c r="D1525" t="s">
        <v>67</v>
      </c>
      <c r="E1525" t="s">
        <v>115</v>
      </c>
      <c r="F1525" t="s">
        <v>54</v>
      </c>
      <c r="G1525" t="s">
        <v>123</v>
      </c>
      <c r="H1525" t="s">
        <v>64</v>
      </c>
      <c r="I1525" t="s">
        <v>133</v>
      </c>
      <c r="J1525" t="s">
        <v>58</v>
      </c>
      <c r="K1525" t="s">
        <v>57</v>
      </c>
      <c r="M1525" s="11">
        <v>109.05</v>
      </c>
      <c r="N1525" s="11">
        <v>1.2879182885021234</v>
      </c>
      <c r="P1525" s="11">
        <v>109.05</v>
      </c>
      <c r="Q1525" s="11">
        <v>1.2879182885021234</v>
      </c>
      <c r="R1525" s="11">
        <f t="array" ref="R1525">INDEX(Reformat[Infant PT],MATCH(1,(Reformat[Zone]=B1525)*(Reformat[Provider Type]=E1525)*(Reformat[Provider Rating]=I1525),0))</f>
        <v>27.2</v>
      </c>
      <c r="S1525" s="11">
        <f t="shared" si="23"/>
        <v>136</v>
      </c>
    </row>
    <row r="1526" spans="1:19" x14ac:dyDescent="0.25">
      <c r="A1526" t="s">
        <v>51</v>
      </c>
      <c r="B1526" t="s">
        <v>82</v>
      </c>
      <c r="D1526" t="s">
        <v>67</v>
      </c>
      <c r="E1526" t="s">
        <v>115</v>
      </c>
      <c r="F1526" t="s">
        <v>59</v>
      </c>
      <c r="G1526" t="s">
        <v>124</v>
      </c>
      <c r="H1526" t="s">
        <v>64</v>
      </c>
      <c r="I1526" t="s">
        <v>133</v>
      </c>
      <c r="J1526" t="s">
        <v>56</v>
      </c>
      <c r="K1526" t="s">
        <v>57</v>
      </c>
      <c r="M1526" s="11">
        <v>118.05</v>
      </c>
      <c r="N1526" s="11">
        <v>1.3942114072230689</v>
      </c>
      <c r="P1526" s="11">
        <v>118.05</v>
      </c>
      <c r="Q1526" s="11">
        <v>1.3942114072230689</v>
      </c>
      <c r="R1526" s="11">
        <f t="array" ref="R1526">INDEX(Reformat[Toddler FT],MATCH(1,(Reformat[Zone]=B1526)*(Reformat[Provider Type]=E1526)*(Reformat[Provider Rating]=I1526),0))</f>
        <v>27.8</v>
      </c>
      <c r="S1526" s="11">
        <f t="shared" si="23"/>
        <v>139</v>
      </c>
    </row>
    <row r="1527" spans="1:19" x14ac:dyDescent="0.25">
      <c r="A1527" t="s">
        <v>51</v>
      </c>
      <c r="B1527" t="s">
        <v>82</v>
      </c>
      <c r="D1527" t="s">
        <v>67</v>
      </c>
      <c r="E1527" t="s">
        <v>115</v>
      </c>
      <c r="F1527" t="s">
        <v>59</v>
      </c>
      <c r="G1527" t="s">
        <v>125</v>
      </c>
      <c r="H1527" t="s">
        <v>64</v>
      </c>
      <c r="I1527" t="s">
        <v>133</v>
      </c>
      <c r="J1527" t="s">
        <v>58</v>
      </c>
      <c r="K1527" t="s">
        <v>57</v>
      </c>
      <c r="M1527" s="11">
        <v>102.4</v>
      </c>
      <c r="N1527" s="11">
        <v>1.2093794841138692</v>
      </c>
      <c r="P1527" s="11">
        <v>102.4</v>
      </c>
      <c r="Q1527" s="11">
        <v>1.2093794841138692</v>
      </c>
      <c r="R1527" s="11">
        <f t="array" ref="R1527">INDEX(Reformat[Toddler PT],MATCH(1,(Reformat[Zone]=B1527)*(Reformat[Provider Type]=E1527)*(Reformat[Provider Rating]=I1527),0))</f>
        <v>24.6</v>
      </c>
      <c r="S1527" s="11">
        <f t="shared" si="23"/>
        <v>123</v>
      </c>
    </row>
    <row r="1528" spans="1:19" x14ac:dyDescent="0.25">
      <c r="A1528" t="s">
        <v>51</v>
      </c>
      <c r="B1528" t="s">
        <v>82</v>
      </c>
      <c r="D1528" t="s">
        <v>67</v>
      </c>
      <c r="E1528" t="s">
        <v>115</v>
      </c>
      <c r="F1528" t="s">
        <v>60</v>
      </c>
      <c r="G1528" t="s">
        <v>126</v>
      </c>
      <c r="H1528" t="s">
        <v>64</v>
      </c>
      <c r="I1528" t="s">
        <v>133</v>
      </c>
      <c r="J1528" t="s">
        <v>56</v>
      </c>
      <c r="K1528" t="s">
        <v>57</v>
      </c>
      <c r="M1528" s="11">
        <v>110.35</v>
      </c>
      <c r="N1528" s="11">
        <v>1.3032717389840376</v>
      </c>
      <c r="P1528" s="11">
        <v>110.35</v>
      </c>
      <c r="Q1528" s="11">
        <v>1.3032717389840376</v>
      </c>
      <c r="R1528" s="11">
        <f t="array" ref="R1528">INDEX(Reformat[Preschool FT],MATCH(1,(Reformat[Zone]=B1528)*(Reformat[Provider Type]=E1528)*(Reformat[Provider Rating]=I1528),0))</f>
        <v>25</v>
      </c>
      <c r="S1528" s="11">
        <f t="shared" si="23"/>
        <v>125</v>
      </c>
    </row>
    <row r="1529" spans="1:19" x14ac:dyDescent="0.25">
      <c r="A1529" t="s">
        <v>51</v>
      </c>
      <c r="B1529" t="s">
        <v>82</v>
      </c>
      <c r="D1529" t="s">
        <v>67</v>
      </c>
      <c r="E1529" t="s">
        <v>115</v>
      </c>
      <c r="F1529" t="s">
        <v>60</v>
      </c>
      <c r="G1529" t="s">
        <v>127</v>
      </c>
      <c r="H1529" t="s">
        <v>64</v>
      </c>
      <c r="I1529" t="s">
        <v>133</v>
      </c>
      <c r="J1529" t="s">
        <v>58</v>
      </c>
      <c r="K1529" t="s">
        <v>57</v>
      </c>
      <c r="M1529" s="11">
        <v>91.1</v>
      </c>
      <c r="N1529" s="11">
        <v>1.0759225683864597</v>
      </c>
      <c r="P1529" s="11">
        <v>91.1</v>
      </c>
      <c r="Q1529" s="11">
        <v>1.0759225683864597</v>
      </c>
      <c r="R1529" s="11">
        <f t="array" ref="R1529">INDEX(Reformat[Preschool PT],MATCH(1,(Reformat[Zone]=B1529)*(Reformat[Provider Type]=E1529)*(Reformat[Provider Rating]=I1529),0))</f>
        <v>20.8</v>
      </c>
      <c r="S1529" s="11">
        <f t="shared" si="23"/>
        <v>104</v>
      </c>
    </row>
    <row r="1530" spans="1:19" x14ac:dyDescent="0.25">
      <c r="A1530" t="s">
        <v>51</v>
      </c>
      <c r="B1530" t="s">
        <v>82</v>
      </c>
      <c r="D1530" t="s">
        <v>67</v>
      </c>
      <c r="E1530" t="s">
        <v>115</v>
      </c>
      <c r="F1530" t="s">
        <v>61</v>
      </c>
      <c r="G1530" t="s">
        <v>128</v>
      </c>
      <c r="H1530" t="s">
        <v>64</v>
      </c>
      <c r="I1530" t="s">
        <v>133</v>
      </c>
      <c r="J1530" t="s">
        <v>56</v>
      </c>
      <c r="K1530" t="s">
        <v>57</v>
      </c>
      <c r="M1530" s="11">
        <v>98.65</v>
      </c>
      <c r="N1530" s="11">
        <v>1.1650906846468085</v>
      </c>
      <c r="P1530" s="11">
        <v>98.65</v>
      </c>
      <c r="Q1530" s="11">
        <v>1.1650906846468085</v>
      </c>
      <c r="R1530" s="11">
        <f t="array" ref="R1530">INDEX(Reformat[School-age FT],MATCH(1,(Reformat[Zone]=B1530)*(Reformat[Provider Type]=E1530)*(Reformat[Provider Rating]=I1530),0))</f>
        <v>22.4</v>
      </c>
      <c r="S1530" s="11">
        <f t="shared" si="23"/>
        <v>112</v>
      </c>
    </row>
    <row r="1531" spans="1:19" x14ac:dyDescent="0.25">
      <c r="A1531" t="s">
        <v>51</v>
      </c>
      <c r="B1531" t="s">
        <v>82</v>
      </c>
      <c r="D1531" t="s">
        <v>67</v>
      </c>
      <c r="E1531" t="s">
        <v>115</v>
      </c>
      <c r="F1531" t="s">
        <v>61</v>
      </c>
      <c r="G1531" t="s">
        <v>129</v>
      </c>
      <c r="H1531" t="s">
        <v>64</v>
      </c>
      <c r="I1531" t="s">
        <v>133</v>
      </c>
      <c r="J1531" t="s">
        <v>58</v>
      </c>
      <c r="K1531" t="s">
        <v>57</v>
      </c>
      <c r="M1531" s="11">
        <v>81.150000000000006</v>
      </c>
      <c r="N1531" s="11">
        <v>0.95840962046719236</v>
      </c>
      <c r="P1531" s="11">
        <v>81.150000000000006</v>
      </c>
      <c r="Q1531" s="11">
        <v>0.95840962046719236</v>
      </c>
      <c r="R1531" s="11">
        <f t="array" ref="R1531">INDEX(Reformat[School-age PT],MATCH(1,(Reformat[Zone]=B1531)*(Reformat[Provider Type]=E1531)*(Reformat[Provider Rating]=I1531),0))</f>
        <v>19</v>
      </c>
      <c r="S1531" s="11">
        <f t="shared" si="23"/>
        <v>95</v>
      </c>
    </row>
    <row r="1532" spans="1:19" x14ac:dyDescent="0.25">
      <c r="A1532" t="s">
        <v>51</v>
      </c>
      <c r="B1532" t="s">
        <v>82</v>
      </c>
      <c r="D1532" t="s">
        <v>67</v>
      </c>
      <c r="E1532" t="s">
        <v>115</v>
      </c>
      <c r="F1532" t="s">
        <v>60</v>
      </c>
      <c r="G1532" t="s">
        <v>126</v>
      </c>
      <c r="H1532" t="s">
        <v>65</v>
      </c>
      <c r="I1532" t="s">
        <v>134</v>
      </c>
      <c r="J1532" t="s">
        <v>56</v>
      </c>
      <c r="K1532" t="s">
        <v>57</v>
      </c>
      <c r="M1532" s="11">
        <v>85.55</v>
      </c>
      <c r="N1532" s="11">
        <v>1.0103751451752101</v>
      </c>
      <c r="P1532" s="11">
        <v>85.55</v>
      </c>
      <c r="Q1532" s="11">
        <v>1.0103751451752101</v>
      </c>
      <c r="R1532" s="11">
        <f t="array" ref="R1532">INDEX(Reformat[Preschool FT],MATCH(1,(Reformat[Zone]=B1532)*(Reformat[Provider Type]=E1532)*(Reformat[Provider Rating]=I1532),0))</f>
        <v>22.26</v>
      </c>
      <c r="S1532" s="11">
        <f t="shared" si="23"/>
        <v>111.30000000000001</v>
      </c>
    </row>
    <row r="1533" spans="1:19" x14ac:dyDescent="0.25">
      <c r="A1533" t="s">
        <v>51</v>
      </c>
      <c r="B1533" t="s">
        <v>82</v>
      </c>
      <c r="D1533" t="s">
        <v>67</v>
      </c>
      <c r="E1533" t="s">
        <v>115</v>
      </c>
      <c r="F1533" t="s">
        <v>60</v>
      </c>
      <c r="G1533" t="s">
        <v>127</v>
      </c>
      <c r="H1533" t="s">
        <v>65</v>
      </c>
      <c r="I1533" t="s">
        <v>134</v>
      </c>
      <c r="J1533" t="s">
        <v>58</v>
      </c>
      <c r="K1533" t="s">
        <v>57</v>
      </c>
      <c r="M1533" s="11">
        <v>68.349999999999994</v>
      </c>
      <c r="N1533" s="11">
        <v>0.80723718495295849</v>
      </c>
      <c r="P1533" s="11">
        <v>68.349999999999994</v>
      </c>
      <c r="Q1533" s="11">
        <v>0.80723718495295849</v>
      </c>
      <c r="R1533" s="11">
        <f t="array" ref="R1533">INDEX(Reformat[Preschool PT],MATCH(1,(Reformat[Zone]=B1533)*(Reformat[Provider Type]=E1533)*(Reformat[Provider Rating]=I1533),0))</f>
        <v>18.27</v>
      </c>
      <c r="S1533" s="11">
        <f t="shared" si="23"/>
        <v>91.35</v>
      </c>
    </row>
    <row r="1534" spans="1:19" x14ac:dyDescent="0.25">
      <c r="A1534" t="s">
        <v>51</v>
      </c>
      <c r="B1534" t="s">
        <v>82</v>
      </c>
      <c r="D1534" t="s">
        <v>68</v>
      </c>
      <c r="E1534" t="s">
        <v>68</v>
      </c>
      <c r="F1534" t="s">
        <v>54</v>
      </c>
      <c r="G1534" t="s">
        <v>122</v>
      </c>
      <c r="H1534" t="s">
        <v>69</v>
      </c>
      <c r="I1534" t="s">
        <v>69</v>
      </c>
      <c r="J1534" t="s">
        <v>56</v>
      </c>
      <c r="K1534" t="s">
        <v>57</v>
      </c>
      <c r="M1534" s="11">
        <v>47.35</v>
      </c>
      <c r="N1534" s="11">
        <v>0.55921990793741905</v>
      </c>
      <c r="P1534" s="11">
        <v>47.35</v>
      </c>
      <c r="Q1534" s="11">
        <v>0.55921990793741905</v>
      </c>
      <c r="R1534" s="11">
        <f t="array" ref="R1534">INDEX(Reformat[Infant FT],MATCH(1,(Reformat[Zone]=B1534)*(Reformat[Provider Type]=E1534)*(Reformat[Provider Rating]=I1534),0))</f>
        <v>9.4700000000000006</v>
      </c>
      <c r="S1534" s="11">
        <f t="shared" si="23"/>
        <v>47.35</v>
      </c>
    </row>
    <row r="1535" spans="1:19" x14ac:dyDescent="0.25">
      <c r="A1535" t="s">
        <v>51</v>
      </c>
      <c r="B1535" t="s">
        <v>82</v>
      </c>
      <c r="D1535" t="s">
        <v>68</v>
      </c>
      <c r="E1535" t="s">
        <v>68</v>
      </c>
      <c r="F1535" t="s">
        <v>54</v>
      </c>
      <c r="G1535" t="s">
        <v>123</v>
      </c>
      <c r="H1535" t="s">
        <v>69</v>
      </c>
      <c r="I1535" t="s">
        <v>69</v>
      </c>
      <c r="J1535" t="s">
        <v>58</v>
      </c>
      <c r="K1535" t="s">
        <v>57</v>
      </c>
      <c r="M1535" s="11">
        <v>47.35</v>
      </c>
      <c r="N1535" s="11">
        <v>0.55921990793741905</v>
      </c>
      <c r="P1535" s="11">
        <v>47.35</v>
      </c>
      <c r="Q1535" s="11">
        <v>0.55921990793741905</v>
      </c>
      <c r="R1535" s="11">
        <f t="array" ref="R1535">INDEX(Reformat[Infant PT],MATCH(1,(Reformat[Zone]=B1535)*(Reformat[Provider Type]=E1535)*(Reformat[Provider Rating]=I1535),0))</f>
        <v>9.4700000000000006</v>
      </c>
      <c r="S1535" s="11">
        <f t="shared" si="23"/>
        <v>47.35</v>
      </c>
    </row>
    <row r="1536" spans="1:19" x14ac:dyDescent="0.25">
      <c r="A1536" t="s">
        <v>51</v>
      </c>
      <c r="B1536" t="s">
        <v>82</v>
      </c>
      <c r="D1536" t="s">
        <v>68</v>
      </c>
      <c r="E1536" t="s">
        <v>68</v>
      </c>
      <c r="F1536" t="s">
        <v>59</v>
      </c>
      <c r="G1536" t="s">
        <v>124</v>
      </c>
      <c r="H1536" t="s">
        <v>69</v>
      </c>
      <c r="I1536" t="s">
        <v>69</v>
      </c>
      <c r="J1536" t="s">
        <v>56</v>
      </c>
      <c r="K1536" t="s">
        <v>57</v>
      </c>
      <c r="M1536" s="11">
        <v>47.35</v>
      </c>
      <c r="N1536" s="11">
        <v>0.55921990793741905</v>
      </c>
      <c r="P1536" s="11">
        <v>47.35</v>
      </c>
      <c r="Q1536" s="11">
        <v>0.55921990793741905</v>
      </c>
      <c r="R1536" s="11">
        <f t="array" ref="R1536">INDEX(Reformat[Toddler FT],MATCH(1,(Reformat[Zone]=B1536)*(Reformat[Provider Type]=E1536)*(Reformat[Provider Rating]=I1536),0))</f>
        <v>9.4700000000000006</v>
      </c>
      <c r="S1536" s="11">
        <f t="shared" si="23"/>
        <v>47.35</v>
      </c>
    </row>
    <row r="1537" spans="1:19" x14ac:dyDescent="0.25">
      <c r="A1537" t="s">
        <v>51</v>
      </c>
      <c r="B1537" t="s">
        <v>82</v>
      </c>
      <c r="D1537" t="s">
        <v>68</v>
      </c>
      <c r="E1537" t="s">
        <v>68</v>
      </c>
      <c r="F1537" t="s">
        <v>59</v>
      </c>
      <c r="G1537" t="s">
        <v>125</v>
      </c>
      <c r="H1537" t="s">
        <v>69</v>
      </c>
      <c r="I1537" t="s">
        <v>69</v>
      </c>
      <c r="J1537" t="s">
        <v>58</v>
      </c>
      <c r="K1537" t="s">
        <v>57</v>
      </c>
      <c r="M1537" s="11">
        <v>47.35</v>
      </c>
      <c r="N1537" s="11">
        <v>0.55921990793741905</v>
      </c>
      <c r="P1537" s="11">
        <v>47.35</v>
      </c>
      <c r="Q1537" s="11">
        <v>0.55921990793741905</v>
      </c>
      <c r="R1537" s="11">
        <f t="array" ref="R1537">INDEX(Reformat[Toddler PT],MATCH(1,(Reformat[Zone]=B1537)*(Reformat[Provider Type]=E1537)*(Reformat[Provider Rating]=I1537),0))</f>
        <v>9.4700000000000006</v>
      </c>
      <c r="S1537" s="11">
        <f t="shared" si="23"/>
        <v>47.35</v>
      </c>
    </row>
    <row r="1538" spans="1:19" x14ac:dyDescent="0.25">
      <c r="A1538" t="s">
        <v>51</v>
      </c>
      <c r="B1538" t="s">
        <v>82</v>
      </c>
      <c r="D1538" t="s">
        <v>68</v>
      </c>
      <c r="E1538" t="s">
        <v>68</v>
      </c>
      <c r="F1538" t="s">
        <v>60</v>
      </c>
      <c r="G1538" t="s">
        <v>126</v>
      </c>
      <c r="H1538" t="s">
        <v>69</v>
      </c>
      <c r="I1538" t="s">
        <v>69</v>
      </c>
      <c r="J1538" t="s">
        <v>56</v>
      </c>
      <c r="K1538" t="s">
        <v>57</v>
      </c>
      <c r="M1538" s="11">
        <v>42.1</v>
      </c>
      <c r="N1538" s="11">
        <v>0.4972155886835341</v>
      </c>
      <c r="P1538" s="11">
        <v>42.1</v>
      </c>
      <c r="Q1538" s="11">
        <v>0.4972155886835341</v>
      </c>
      <c r="R1538" s="11">
        <f t="array" ref="R1538">INDEX(Reformat[Preschool FT],MATCH(1,(Reformat[Zone]=B1538)*(Reformat[Provider Type]=E1538)*(Reformat[Provider Rating]=I1538),0))</f>
        <v>8.42</v>
      </c>
      <c r="S1538" s="11">
        <f t="shared" si="23"/>
        <v>42.1</v>
      </c>
    </row>
    <row r="1539" spans="1:19" x14ac:dyDescent="0.25">
      <c r="A1539" t="s">
        <v>51</v>
      </c>
      <c r="B1539" t="s">
        <v>82</v>
      </c>
      <c r="D1539" t="s">
        <v>68</v>
      </c>
      <c r="E1539" t="s">
        <v>68</v>
      </c>
      <c r="F1539" t="s">
        <v>60</v>
      </c>
      <c r="G1539" t="s">
        <v>127</v>
      </c>
      <c r="H1539" t="s">
        <v>69</v>
      </c>
      <c r="I1539" t="s">
        <v>69</v>
      </c>
      <c r="J1539" t="s">
        <v>58</v>
      </c>
      <c r="K1539" t="s">
        <v>57</v>
      </c>
      <c r="M1539" s="11">
        <v>42.1</v>
      </c>
      <c r="N1539" s="11">
        <v>0.4972155886835341</v>
      </c>
      <c r="P1539" s="11">
        <v>42.1</v>
      </c>
      <c r="Q1539" s="11">
        <v>0.4972155886835341</v>
      </c>
      <c r="R1539" s="11">
        <f t="array" ref="R1539">INDEX(Reformat[Preschool PT],MATCH(1,(Reformat[Zone]=B1539)*(Reformat[Provider Type]=E1539)*(Reformat[Provider Rating]=I1539),0))</f>
        <v>8.42</v>
      </c>
      <c r="S1539" s="11">
        <f t="shared" ref="S1539:S1602" si="24">R1539*5</f>
        <v>42.1</v>
      </c>
    </row>
    <row r="1540" spans="1:19" x14ac:dyDescent="0.25">
      <c r="A1540" t="s">
        <v>51</v>
      </c>
      <c r="B1540" t="s">
        <v>82</v>
      </c>
      <c r="D1540" t="s">
        <v>68</v>
      </c>
      <c r="E1540" t="s">
        <v>68</v>
      </c>
      <c r="F1540" t="s">
        <v>61</v>
      </c>
      <c r="G1540" t="s">
        <v>128</v>
      </c>
      <c r="H1540" t="s">
        <v>69</v>
      </c>
      <c r="I1540" t="s">
        <v>69</v>
      </c>
      <c r="J1540" t="s">
        <v>56</v>
      </c>
      <c r="K1540" t="s">
        <v>57</v>
      </c>
      <c r="M1540" s="11">
        <v>42.1</v>
      </c>
      <c r="N1540" s="11">
        <v>0.4972155886835341</v>
      </c>
      <c r="P1540" s="11">
        <v>42.1</v>
      </c>
      <c r="Q1540" s="11">
        <v>0.4972155886835341</v>
      </c>
      <c r="R1540" s="11">
        <f t="array" ref="R1540">INDEX(Reformat[School-age FT],MATCH(1,(Reformat[Zone]=B1540)*(Reformat[Provider Type]=E1540)*(Reformat[Provider Rating]=I1540),0))</f>
        <v>8.42</v>
      </c>
      <c r="S1540" s="11">
        <f t="shared" si="24"/>
        <v>42.1</v>
      </c>
    </row>
    <row r="1541" spans="1:19" x14ac:dyDescent="0.25">
      <c r="A1541" t="s">
        <v>51</v>
      </c>
      <c r="B1541" t="s">
        <v>82</v>
      </c>
      <c r="D1541" t="s">
        <v>68</v>
      </c>
      <c r="E1541" t="s">
        <v>68</v>
      </c>
      <c r="F1541" t="s">
        <v>61</v>
      </c>
      <c r="G1541" t="s">
        <v>129</v>
      </c>
      <c r="H1541" t="s">
        <v>69</v>
      </c>
      <c r="I1541" t="s">
        <v>69</v>
      </c>
      <c r="J1541" t="s">
        <v>58</v>
      </c>
      <c r="K1541" t="s">
        <v>57</v>
      </c>
      <c r="M1541" s="11">
        <v>26.400000000000002</v>
      </c>
      <c r="N1541" s="11">
        <v>0.31179314824810694</v>
      </c>
      <c r="P1541" s="11">
        <v>26.400000000000002</v>
      </c>
      <c r="Q1541" s="11">
        <v>0.31179314824810694</v>
      </c>
      <c r="R1541" s="11">
        <f t="array" ref="R1541">INDEX(Reformat[School-age PT],MATCH(1,(Reformat[Zone]=B1541)*(Reformat[Provider Type]=E1541)*(Reformat[Provider Rating]=I1541),0))</f>
        <v>5.28</v>
      </c>
      <c r="S1541" s="11">
        <f t="shared" si="24"/>
        <v>26.400000000000002</v>
      </c>
    </row>
    <row r="1542" spans="1:19" x14ac:dyDescent="0.25">
      <c r="A1542" t="s">
        <v>51</v>
      </c>
      <c r="B1542" s="14" t="s">
        <v>83</v>
      </c>
      <c r="D1542" t="s">
        <v>53</v>
      </c>
      <c r="E1542" t="s">
        <v>113</v>
      </c>
      <c r="F1542" t="s">
        <v>54</v>
      </c>
      <c r="G1542" t="s">
        <v>122</v>
      </c>
      <c r="H1542" t="s">
        <v>55</v>
      </c>
      <c r="I1542" t="s">
        <v>130</v>
      </c>
      <c r="J1542" t="s">
        <v>56</v>
      </c>
      <c r="K1542" t="s">
        <v>57</v>
      </c>
      <c r="M1542" s="11">
        <v>112.5</v>
      </c>
      <c r="N1542" s="11">
        <v>4.2964350873848574</v>
      </c>
      <c r="P1542" s="11">
        <v>112.5</v>
      </c>
      <c r="Q1542" s="11">
        <v>4.2964350873848574</v>
      </c>
      <c r="R1542" s="11">
        <f t="array" ref="R1542">INDEX(Reformat[Infant FT],MATCH(1,(Reformat[Zone]=B1542)*(Reformat[Provider Type]=E1542)*(Reformat[Provider Rating]=I1542),0))</f>
        <v>32</v>
      </c>
      <c r="S1542" s="11">
        <f t="shared" si="24"/>
        <v>160</v>
      </c>
    </row>
    <row r="1543" spans="1:19" x14ac:dyDescent="0.25">
      <c r="A1543" t="s">
        <v>51</v>
      </c>
      <c r="B1543" t="s">
        <v>83</v>
      </c>
      <c r="D1543" t="s">
        <v>53</v>
      </c>
      <c r="E1543" t="s">
        <v>113</v>
      </c>
      <c r="F1543" t="s">
        <v>54</v>
      </c>
      <c r="G1543" t="s">
        <v>123</v>
      </c>
      <c r="H1543" t="s">
        <v>55</v>
      </c>
      <c r="I1543" t="s">
        <v>130</v>
      </c>
      <c r="J1543" t="s">
        <v>58</v>
      </c>
      <c r="K1543" t="s">
        <v>57</v>
      </c>
      <c r="M1543" s="11">
        <v>96.95</v>
      </c>
      <c r="N1543" s="11">
        <v>3.7025722819729947</v>
      </c>
      <c r="P1543" s="11">
        <v>96.95</v>
      </c>
      <c r="Q1543" s="11">
        <v>3.7025722819729947</v>
      </c>
      <c r="R1543" s="11">
        <f t="array" ref="R1543">INDEX(Reformat[Infant PT],MATCH(1,(Reformat[Zone]=B1543)*(Reformat[Provider Type]=E1543)*(Reformat[Provider Rating]=I1543),0))</f>
        <v>28.6</v>
      </c>
      <c r="S1543" s="11">
        <f t="shared" si="24"/>
        <v>143</v>
      </c>
    </row>
    <row r="1544" spans="1:19" x14ac:dyDescent="0.25">
      <c r="A1544" t="s">
        <v>51</v>
      </c>
      <c r="B1544" t="s">
        <v>83</v>
      </c>
      <c r="D1544" t="s">
        <v>53</v>
      </c>
      <c r="E1544" t="s">
        <v>113</v>
      </c>
      <c r="F1544" t="s">
        <v>59</v>
      </c>
      <c r="G1544" t="s">
        <v>124</v>
      </c>
      <c r="H1544" t="s">
        <v>55</v>
      </c>
      <c r="I1544" t="s">
        <v>130</v>
      </c>
      <c r="J1544" t="s">
        <v>56</v>
      </c>
      <c r="K1544" t="s">
        <v>57</v>
      </c>
      <c r="M1544" s="11">
        <v>102</v>
      </c>
      <c r="N1544" s="11">
        <v>3.8954344792289368</v>
      </c>
      <c r="P1544" s="11">
        <v>102</v>
      </c>
      <c r="Q1544" s="11">
        <v>3.8954344792289368</v>
      </c>
      <c r="R1544" s="11">
        <f t="array" ref="R1544">INDEX(Reformat[Toddler FT],MATCH(1,(Reformat[Zone]=B1544)*(Reformat[Provider Type]=E1544)*(Reformat[Provider Rating]=I1544),0))</f>
        <v>28.8</v>
      </c>
      <c r="S1544" s="11">
        <f t="shared" si="24"/>
        <v>144</v>
      </c>
    </row>
    <row r="1545" spans="1:19" x14ac:dyDescent="0.25">
      <c r="A1545" t="s">
        <v>51</v>
      </c>
      <c r="B1545" t="s">
        <v>83</v>
      </c>
      <c r="D1545" t="s">
        <v>53</v>
      </c>
      <c r="E1545" t="s">
        <v>113</v>
      </c>
      <c r="F1545" t="s">
        <v>59</v>
      </c>
      <c r="G1545" t="s">
        <v>125</v>
      </c>
      <c r="H1545" t="s">
        <v>55</v>
      </c>
      <c r="I1545" t="s">
        <v>130</v>
      </c>
      <c r="J1545" t="s">
        <v>58</v>
      </c>
      <c r="K1545" t="s">
        <v>57</v>
      </c>
      <c r="M1545" s="11">
        <v>87.300000000000011</v>
      </c>
      <c r="N1545" s="11">
        <v>3.3340336278106495</v>
      </c>
      <c r="P1545" s="11">
        <v>87.300000000000011</v>
      </c>
      <c r="Q1545" s="11">
        <v>3.3340336278106495</v>
      </c>
      <c r="R1545" s="11">
        <f t="array" ref="R1545">INDEX(Reformat[Toddler PT],MATCH(1,(Reformat[Zone]=B1545)*(Reformat[Provider Type]=E1545)*(Reformat[Provider Rating]=I1545),0))</f>
        <v>25.4</v>
      </c>
      <c r="S1545" s="11">
        <f t="shared" si="24"/>
        <v>127</v>
      </c>
    </row>
    <row r="1546" spans="1:19" x14ac:dyDescent="0.25">
      <c r="A1546" t="s">
        <v>51</v>
      </c>
      <c r="B1546" t="s">
        <v>83</v>
      </c>
      <c r="D1546" t="s">
        <v>53</v>
      </c>
      <c r="E1546" t="s">
        <v>113</v>
      </c>
      <c r="F1546" t="s">
        <v>60</v>
      </c>
      <c r="G1546" t="s">
        <v>126</v>
      </c>
      <c r="H1546" t="s">
        <v>55</v>
      </c>
      <c r="I1546" t="s">
        <v>130</v>
      </c>
      <c r="J1546" t="s">
        <v>56</v>
      </c>
      <c r="K1546" t="s">
        <v>57</v>
      </c>
      <c r="M1546" s="11">
        <v>93.350000000000009</v>
      </c>
      <c r="N1546" s="11">
        <v>3.5650863591766795</v>
      </c>
      <c r="P1546" s="11">
        <v>93.350000000000009</v>
      </c>
      <c r="Q1546" s="11">
        <v>3.5650863591766795</v>
      </c>
      <c r="R1546" s="11">
        <f t="array" ref="R1546">INDEX(Reformat[Preschool FT],MATCH(1,(Reformat[Zone]=B1546)*(Reformat[Provider Type]=E1546)*(Reformat[Provider Rating]=I1546),0))</f>
        <v>26</v>
      </c>
      <c r="S1546" s="11">
        <f t="shared" si="24"/>
        <v>130</v>
      </c>
    </row>
    <row r="1547" spans="1:19" x14ac:dyDescent="0.25">
      <c r="A1547" t="s">
        <v>51</v>
      </c>
      <c r="B1547" t="s">
        <v>83</v>
      </c>
      <c r="D1547" t="s">
        <v>53</v>
      </c>
      <c r="E1547" t="s">
        <v>113</v>
      </c>
      <c r="F1547" t="s">
        <v>60</v>
      </c>
      <c r="G1547" t="s">
        <v>127</v>
      </c>
      <c r="H1547" t="s">
        <v>55</v>
      </c>
      <c r="I1547" t="s">
        <v>130</v>
      </c>
      <c r="J1547" t="s">
        <v>58</v>
      </c>
      <c r="K1547" t="s">
        <v>57</v>
      </c>
      <c r="M1547" s="11">
        <v>71.050000000000011</v>
      </c>
      <c r="N1547" s="11">
        <v>2.7134374485217259</v>
      </c>
      <c r="P1547" s="11">
        <v>71.050000000000011</v>
      </c>
      <c r="Q1547" s="11">
        <v>2.7134374485217259</v>
      </c>
      <c r="R1547" s="11">
        <f t="array" ref="R1547">INDEX(Reformat[Preschool PT],MATCH(1,(Reformat[Zone]=B1547)*(Reformat[Provider Type]=E1547)*(Reformat[Provider Rating]=I1547),0))</f>
        <v>20</v>
      </c>
      <c r="S1547" s="11">
        <f t="shared" si="24"/>
        <v>100</v>
      </c>
    </row>
    <row r="1548" spans="1:19" x14ac:dyDescent="0.25">
      <c r="A1548" t="s">
        <v>51</v>
      </c>
      <c r="B1548" t="s">
        <v>83</v>
      </c>
      <c r="D1548" t="s">
        <v>53</v>
      </c>
      <c r="E1548" t="s">
        <v>113</v>
      </c>
      <c r="F1548" t="s">
        <v>61</v>
      </c>
      <c r="G1548" t="s">
        <v>128</v>
      </c>
      <c r="H1548" t="s">
        <v>55</v>
      </c>
      <c r="I1548" t="s">
        <v>130</v>
      </c>
      <c r="J1548" t="s">
        <v>56</v>
      </c>
      <c r="K1548" t="s">
        <v>57</v>
      </c>
      <c r="M1548" s="11">
        <v>87.25</v>
      </c>
      <c r="N1548" s="11">
        <v>3.3321241011051446</v>
      </c>
      <c r="P1548" s="11">
        <v>87.25</v>
      </c>
      <c r="Q1548" s="11">
        <v>3.3321241011051446</v>
      </c>
      <c r="R1548" s="11">
        <f t="array" ref="R1548">INDEX(Reformat[School-age FT],MATCH(1,(Reformat[Zone]=B1548)*(Reformat[Provider Type]=E1548)*(Reformat[Provider Rating]=I1548),0))</f>
        <v>24.4</v>
      </c>
      <c r="S1548" s="11">
        <f t="shared" si="24"/>
        <v>122</v>
      </c>
    </row>
    <row r="1549" spans="1:19" x14ac:dyDescent="0.25">
      <c r="A1549" t="s">
        <v>51</v>
      </c>
      <c r="B1549" t="s">
        <v>83</v>
      </c>
      <c r="D1549" t="s">
        <v>53</v>
      </c>
      <c r="E1549" t="s">
        <v>113</v>
      </c>
      <c r="F1549" t="s">
        <v>61</v>
      </c>
      <c r="G1549" t="s">
        <v>129</v>
      </c>
      <c r="H1549" t="s">
        <v>55</v>
      </c>
      <c r="I1549" t="s">
        <v>130</v>
      </c>
      <c r="J1549" t="s">
        <v>58</v>
      </c>
      <c r="K1549" t="s">
        <v>57</v>
      </c>
      <c r="M1549" s="11">
        <v>59.699999999999996</v>
      </c>
      <c r="N1549" s="11">
        <v>2.2799748863722304</v>
      </c>
      <c r="P1549" s="11">
        <v>59.699999999999996</v>
      </c>
      <c r="Q1549" s="11">
        <v>2.2799748863722304</v>
      </c>
      <c r="R1549" s="11">
        <f t="array" ref="R1549">INDEX(Reformat[School-age PT],MATCH(1,(Reformat[Zone]=B1549)*(Reformat[Provider Type]=E1549)*(Reformat[Provider Rating]=I1549),0))</f>
        <v>18.2</v>
      </c>
      <c r="S1549" s="11">
        <f t="shared" si="24"/>
        <v>91</v>
      </c>
    </row>
    <row r="1550" spans="1:19" x14ac:dyDescent="0.25">
      <c r="A1550" t="s">
        <v>51</v>
      </c>
      <c r="B1550" t="s">
        <v>83</v>
      </c>
      <c r="D1550" t="s">
        <v>53</v>
      </c>
      <c r="E1550" t="s">
        <v>113</v>
      </c>
      <c r="F1550" t="s">
        <v>54</v>
      </c>
      <c r="G1550" t="s">
        <v>122</v>
      </c>
      <c r="H1550" t="s">
        <v>62</v>
      </c>
      <c r="I1550" t="s">
        <v>131</v>
      </c>
      <c r="J1550" t="s">
        <v>56</v>
      </c>
      <c r="K1550" t="s">
        <v>57</v>
      </c>
      <c r="M1550" s="11">
        <v>124.60000000000001</v>
      </c>
      <c r="N1550" s="11">
        <v>4.7585405501169173</v>
      </c>
      <c r="P1550" s="11">
        <v>124.60000000000001</v>
      </c>
      <c r="Q1550" s="11">
        <v>4.7585405501169173</v>
      </c>
      <c r="R1550" s="11">
        <f t="array" ref="R1550">INDEX(Reformat[Infant FT],MATCH(1,(Reformat[Zone]=B1550)*(Reformat[Provider Type]=E1550)*(Reformat[Provider Rating]=I1550),0))</f>
        <v>33.6</v>
      </c>
      <c r="S1550" s="11">
        <f t="shared" si="24"/>
        <v>168</v>
      </c>
    </row>
    <row r="1551" spans="1:19" x14ac:dyDescent="0.25">
      <c r="A1551" t="s">
        <v>51</v>
      </c>
      <c r="B1551" t="s">
        <v>83</v>
      </c>
      <c r="D1551" t="s">
        <v>53</v>
      </c>
      <c r="E1551" t="s">
        <v>113</v>
      </c>
      <c r="F1551" t="s">
        <v>54</v>
      </c>
      <c r="G1551" t="s">
        <v>123</v>
      </c>
      <c r="H1551" t="s">
        <v>62</v>
      </c>
      <c r="I1551" t="s">
        <v>131</v>
      </c>
      <c r="J1551" t="s">
        <v>58</v>
      </c>
      <c r="K1551" t="s">
        <v>57</v>
      </c>
      <c r="M1551" s="11">
        <v>109.80000000000001</v>
      </c>
      <c r="N1551" s="11">
        <v>4.1933206452876206</v>
      </c>
      <c r="P1551" s="11">
        <v>109.80000000000001</v>
      </c>
      <c r="Q1551" s="11">
        <v>4.1933206452876206</v>
      </c>
      <c r="R1551" s="11">
        <f t="array" ref="R1551">INDEX(Reformat[Infant PT],MATCH(1,(Reformat[Zone]=B1551)*(Reformat[Provider Type]=E1551)*(Reformat[Provider Rating]=I1551),0))</f>
        <v>30.03</v>
      </c>
      <c r="S1551" s="11">
        <f t="shared" si="24"/>
        <v>150.15</v>
      </c>
    </row>
    <row r="1552" spans="1:19" x14ac:dyDescent="0.25">
      <c r="A1552" t="s">
        <v>51</v>
      </c>
      <c r="B1552" t="s">
        <v>83</v>
      </c>
      <c r="D1552" t="s">
        <v>53</v>
      </c>
      <c r="E1552" t="s">
        <v>113</v>
      </c>
      <c r="F1552" t="s">
        <v>59</v>
      </c>
      <c r="G1552" t="s">
        <v>124</v>
      </c>
      <c r="H1552" t="s">
        <v>62</v>
      </c>
      <c r="I1552" t="s">
        <v>131</v>
      </c>
      <c r="J1552" t="s">
        <v>56</v>
      </c>
      <c r="K1552" t="s">
        <v>57</v>
      </c>
      <c r="M1552" s="11">
        <v>114.65</v>
      </c>
      <c r="N1552" s="11">
        <v>4.3785447357215457</v>
      </c>
      <c r="P1552" s="11">
        <v>114.65</v>
      </c>
      <c r="Q1552" s="11">
        <v>4.3785447357215457</v>
      </c>
      <c r="R1552" s="11">
        <f t="array" ref="R1552">INDEX(Reformat[Toddler FT],MATCH(1,(Reformat[Zone]=B1552)*(Reformat[Provider Type]=E1552)*(Reformat[Provider Rating]=I1552),0))</f>
        <v>30.24</v>
      </c>
      <c r="S1552" s="11">
        <f t="shared" si="24"/>
        <v>151.19999999999999</v>
      </c>
    </row>
    <row r="1553" spans="1:19" x14ac:dyDescent="0.25">
      <c r="A1553" t="s">
        <v>51</v>
      </c>
      <c r="B1553" t="s">
        <v>83</v>
      </c>
      <c r="D1553" t="s">
        <v>53</v>
      </c>
      <c r="E1553" t="s">
        <v>113</v>
      </c>
      <c r="F1553" t="s">
        <v>59</v>
      </c>
      <c r="G1553" t="s">
        <v>125</v>
      </c>
      <c r="H1553" t="s">
        <v>62</v>
      </c>
      <c r="I1553" t="s">
        <v>131</v>
      </c>
      <c r="J1553" t="s">
        <v>58</v>
      </c>
      <c r="K1553" t="s">
        <v>57</v>
      </c>
      <c r="M1553" s="11">
        <v>100.55</v>
      </c>
      <c r="N1553" s="11">
        <v>3.8400582047693099</v>
      </c>
      <c r="P1553" s="11">
        <v>100.55</v>
      </c>
      <c r="Q1553" s="11">
        <v>3.8400582047693099</v>
      </c>
      <c r="R1553" s="11">
        <f t="array" ref="R1553">INDEX(Reformat[Toddler PT],MATCH(1,(Reformat[Zone]=B1553)*(Reformat[Provider Type]=E1553)*(Reformat[Provider Rating]=I1553),0))</f>
        <v>26.67</v>
      </c>
      <c r="S1553" s="11">
        <f t="shared" si="24"/>
        <v>133.35000000000002</v>
      </c>
    </row>
    <row r="1554" spans="1:19" x14ac:dyDescent="0.25">
      <c r="A1554" t="s">
        <v>51</v>
      </c>
      <c r="B1554" t="s">
        <v>83</v>
      </c>
      <c r="D1554" t="s">
        <v>53</v>
      </c>
      <c r="E1554" t="s">
        <v>113</v>
      </c>
      <c r="F1554" t="s">
        <v>60</v>
      </c>
      <c r="G1554" t="s">
        <v>126</v>
      </c>
      <c r="H1554" t="s">
        <v>62</v>
      </c>
      <c r="I1554" t="s">
        <v>131</v>
      </c>
      <c r="J1554" t="s">
        <v>56</v>
      </c>
      <c r="K1554" t="s">
        <v>57</v>
      </c>
      <c r="M1554" s="11">
        <v>106.4</v>
      </c>
      <c r="N1554" s="11">
        <v>4.0634728293133229</v>
      </c>
      <c r="P1554" s="11">
        <v>106.4</v>
      </c>
      <c r="Q1554" s="11">
        <v>4.0634728293133229</v>
      </c>
      <c r="R1554" s="11">
        <f t="array" ref="R1554">INDEX(Reformat[Preschool FT],MATCH(1,(Reformat[Zone]=B1554)*(Reformat[Provider Type]=E1554)*(Reformat[Provider Rating]=I1554),0))</f>
        <v>27.3</v>
      </c>
      <c r="S1554" s="11">
        <f t="shared" si="24"/>
        <v>136.5</v>
      </c>
    </row>
    <row r="1555" spans="1:19" x14ac:dyDescent="0.25">
      <c r="A1555" t="s">
        <v>51</v>
      </c>
      <c r="B1555" t="s">
        <v>83</v>
      </c>
      <c r="D1555" t="s">
        <v>53</v>
      </c>
      <c r="E1555" t="s">
        <v>113</v>
      </c>
      <c r="F1555" t="s">
        <v>60</v>
      </c>
      <c r="G1555" t="s">
        <v>127</v>
      </c>
      <c r="H1555" t="s">
        <v>62</v>
      </c>
      <c r="I1555" t="s">
        <v>131</v>
      </c>
      <c r="J1555" t="s">
        <v>58</v>
      </c>
      <c r="K1555" t="s">
        <v>57</v>
      </c>
      <c r="M1555" s="11">
        <v>80.75</v>
      </c>
      <c r="N1555" s="11">
        <v>3.0838856293895751</v>
      </c>
      <c r="P1555" s="11">
        <v>80.75</v>
      </c>
      <c r="Q1555" s="11">
        <v>3.0838856293895751</v>
      </c>
      <c r="R1555" s="11">
        <f t="array" ref="R1555">INDEX(Reformat[Preschool PT],MATCH(1,(Reformat[Zone]=B1555)*(Reformat[Provider Type]=E1555)*(Reformat[Provider Rating]=I1555),0))</f>
        <v>21</v>
      </c>
      <c r="S1555" s="11">
        <f t="shared" si="24"/>
        <v>105</v>
      </c>
    </row>
    <row r="1556" spans="1:19" x14ac:dyDescent="0.25">
      <c r="A1556" t="s">
        <v>51</v>
      </c>
      <c r="B1556" t="s">
        <v>83</v>
      </c>
      <c r="D1556" t="s">
        <v>53</v>
      </c>
      <c r="E1556" t="s">
        <v>113</v>
      </c>
      <c r="F1556" t="s">
        <v>61</v>
      </c>
      <c r="G1556" t="s">
        <v>128</v>
      </c>
      <c r="H1556" t="s">
        <v>62</v>
      </c>
      <c r="I1556" t="s">
        <v>131</v>
      </c>
      <c r="J1556" t="s">
        <v>56</v>
      </c>
      <c r="K1556" t="s">
        <v>57</v>
      </c>
      <c r="M1556" s="11">
        <v>100.5</v>
      </c>
      <c r="N1556" s="11">
        <v>3.8381486780638054</v>
      </c>
      <c r="P1556" s="11">
        <v>100.5</v>
      </c>
      <c r="Q1556" s="11">
        <v>3.8381486780638054</v>
      </c>
      <c r="R1556" s="11">
        <f t="array" ref="R1556">INDEX(Reformat[School-age FT],MATCH(1,(Reformat[Zone]=B1556)*(Reformat[Provider Type]=E1556)*(Reformat[Provider Rating]=I1556),0))</f>
        <v>25.62</v>
      </c>
      <c r="S1556" s="11">
        <f t="shared" si="24"/>
        <v>128.1</v>
      </c>
    </row>
    <row r="1557" spans="1:19" x14ac:dyDescent="0.25">
      <c r="A1557" t="s">
        <v>51</v>
      </c>
      <c r="B1557" t="s">
        <v>83</v>
      </c>
      <c r="D1557" t="s">
        <v>53</v>
      </c>
      <c r="E1557" t="s">
        <v>113</v>
      </c>
      <c r="F1557" t="s">
        <v>61</v>
      </c>
      <c r="G1557" t="s">
        <v>129</v>
      </c>
      <c r="H1557" t="s">
        <v>62</v>
      </c>
      <c r="I1557" t="s">
        <v>131</v>
      </c>
      <c r="J1557" t="s">
        <v>58</v>
      </c>
      <c r="K1557" t="s">
        <v>57</v>
      </c>
      <c r="M1557" s="11">
        <v>73.5</v>
      </c>
      <c r="N1557" s="11">
        <v>2.8070042570914397</v>
      </c>
      <c r="P1557" s="11">
        <v>73.5</v>
      </c>
      <c r="Q1557" s="11">
        <v>2.8070042570914397</v>
      </c>
      <c r="R1557" s="11">
        <f t="array" ref="R1557">INDEX(Reformat[School-age PT],MATCH(1,(Reformat[Zone]=B1557)*(Reformat[Provider Type]=E1557)*(Reformat[Provider Rating]=I1557),0))</f>
        <v>19.11</v>
      </c>
      <c r="S1557" s="11">
        <f t="shared" si="24"/>
        <v>95.55</v>
      </c>
    </row>
    <row r="1558" spans="1:19" x14ac:dyDescent="0.25">
      <c r="A1558" t="s">
        <v>51</v>
      </c>
      <c r="B1558" t="s">
        <v>83</v>
      </c>
      <c r="D1558" t="s">
        <v>53</v>
      </c>
      <c r="E1558" t="s">
        <v>113</v>
      </c>
      <c r="F1558" t="s">
        <v>54</v>
      </c>
      <c r="G1558" t="s">
        <v>122</v>
      </c>
      <c r="H1558" t="s">
        <v>63</v>
      </c>
      <c r="I1558" t="s">
        <v>132</v>
      </c>
      <c r="J1558" t="s">
        <v>56</v>
      </c>
      <c r="K1558" t="s">
        <v>57</v>
      </c>
      <c r="M1558" s="11">
        <v>138.45000000000002</v>
      </c>
      <c r="N1558" s="11">
        <v>5.2874794475416316</v>
      </c>
      <c r="P1558" s="11">
        <v>138.45000000000002</v>
      </c>
      <c r="Q1558" s="11">
        <v>5.2874794475416316</v>
      </c>
      <c r="R1558" s="11">
        <f t="array" ref="R1558">INDEX(Reformat[Infant FT],MATCH(1,(Reformat[Zone]=B1558)*(Reformat[Provider Type]=E1558)*(Reformat[Provider Rating]=I1558),0))</f>
        <v>34.28</v>
      </c>
      <c r="S1558" s="11">
        <f t="shared" si="24"/>
        <v>171.4</v>
      </c>
    </row>
    <row r="1559" spans="1:19" x14ac:dyDescent="0.25">
      <c r="A1559" t="s">
        <v>51</v>
      </c>
      <c r="B1559" t="s">
        <v>83</v>
      </c>
      <c r="D1559" t="s">
        <v>53</v>
      </c>
      <c r="E1559" t="s">
        <v>113</v>
      </c>
      <c r="F1559" t="s">
        <v>54</v>
      </c>
      <c r="G1559" t="s">
        <v>123</v>
      </c>
      <c r="H1559" t="s">
        <v>63</v>
      </c>
      <c r="I1559" t="s">
        <v>132</v>
      </c>
      <c r="J1559" t="s">
        <v>58</v>
      </c>
      <c r="K1559" t="s">
        <v>57</v>
      </c>
      <c r="M1559" s="11">
        <v>121.95</v>
      </c>
      <c r="N1559" s="11">
        <v>4.6573356347251851</v>
      </c>
      <c r="P1559" s="11">
        <v>121.95</v>
      </c>
      <c r="Q1559" s="11">
        <v>4.6573356347251851</v>
      </c>
      <c r="R1559" s="11">
        <f t="array" ref="R1559">INDEX(Reformat[Infant PT],MATCH(1,(Reformat[Zone]=B1559)*(Reformat[Provider Type]=E1559)*(Reformat[Provider Rating]=I1559),0))</f>
        <v>30.78</v>
      </c>
      <c r="S1559" s="11">
        <f t="shared" si="24"/>
        <v>153.9</v>
      </c>
    </row>
    <row r="1560" spans="1:19" x14ac:dyDescent="0.25">
      <c r="A1560" t="s">
        <v>51</v>
      </c>
      <c r="B1560" t="s">
        <v>83</v>
      </c>
      <c r="D1560" t="s">
        <v>53</v>
      </c>
      <c r="E1560" t="s">
        <v>113</v>
      </c>
      <c r="F1560" t="s">
        <v>59</v>
      </c>
      <c r="G1560" t="s">
        <v>124</v>
      </c>
      <c r="H1560" t="s">
        <v>63</v>
      </c>
      <c r="I1560" t="s">
        <v>132</v>
      </c>
      <c r="J1560" t="s">
        <v>56</v>
      </c>
      <c r="K1560" t="s">
        <v>57</v>
      </c>
      <c r="M1560" s="11">
        <v>127.35</v>
      </c>
      <c r="N1560" s="11">
        <v>4.8635645189196577</v>
      </c>
      <c r="P1560" s="11">
        <v>127.35</v>
      </c>
      <c r="Q1560" s="11">
        <v>4.8635645189196577</v>
      </c>
      <c r="R1560" s="11">
        <f t="array" ref="R1560">INDEX(Reformat[Toddler FT],MATCH(1,(Reformat[Zone]=B1560)*(Reformat[Provider Type]=E1560)*(Reformat[Provider Rating]=I1560),0))</f>
        <v>30.85</v>
      </c>
      <c r="S1560" s="11">
        <f t="shared" si="24"/>
        <v>154.25</v>
      </c>
    </row>
    <row r="1561" spans="1:19" x14ac:dyDescent="0.25">
      <c r="A1561" t="s">
        <v>51</v>
      </c>
      <c r="B1561" t="s">
        <v>83</v>
      </c>
      <c r="D1561" t="s">
        <v>53</v>
      </c>
      <c r="E1561" t="s">
        <v>113</v>
      </c>
      <c r="F1561" t="s">
        <v>59</v>
      </c>
      <c r="G1561" t="s">
        <v>125</v>
      </c>
      <c r="H1561" t="s">
        <v>63</v>
      </c>
      <c r="I1561" t="s">
        <v>132</v>
      </c>
      <c r="J1561" t="s">
        <v>58</v>
      </c>
      <c r="K1561" t="s">
        <v>57</v>
      </c>
      <c r="M1561" s="11">
        <v>111.7</v>
      </c>
      <c r="N1561" s="11">
        <v>4.2658826600967874</v>
      </c>
      <c r="P1561" s="11">
        <v>111.7</v>
      </c>
      <c r="Q1561" s="11">
        <v>4.2658826600967874</v>
      </c>
      <c r="R1561" s="11">
        <f t="array" ref="R1561">INDEX(Reformat[Toddler PT],MATCH(1,(Reformat[Zone]=B1561)*(Reformat[Provider Type]=E1561)*(Reformat[Provider Rating]=I1561),0))</f>
        <v>27.36</v>
      </c>
      <c r="S1561" s="11">
        <f t="shared" si="24"/>
        <v>136.80000000000001</v>
      </c>
    </row>
    <row r="1562" spans="1:19" x14ac:dyDescent="0.25">
      <c r="A1562" t="s">
        <v>51</v>
      </c>
      <c r="B1562" t="s">
        <v>83</v>
      </c>
      <c r="D1562" t="s">
        <v>53</v>
      </c>
      <c r="E1562" t="s">
        <v>113</v>
      </c>
      <c r="F1562" t="s">
        <v>60</v>
      </c>
      <c r="G1562" t="s">
        <v>126</v>
      </c>
      <c r="H1562" t="s">
        <v>63</v>
      </c>
      <c r="I1562" t="s">
        <v>132</v>
      </c>
      <c r="J1562" t="s">
        <v>56</v>
      </c>
      <c r="K1562" t="s">
        <v>57</v>
      </c>
      <c r="M1562" s="11">
        <v>118.2</v>
      </c>
      <c r="N1562" s="11">
        <v>4.5141211318123569</v>
      </c>
      <c r="P1562" s="11">
        <v>118.2</v>
      </c>
      <c r="Q1562" s="11">
        <v>4.5141211318123569</v>
      </c>
      <c r="R1562" s="11">
        <f t="array" ref="R1562">INDEX(Reformat[Preschool FT],MATCH(1,(Reformat[Zone]=B1562)*(Reformat[Provider Type]=E1562)*(Reformat[Provider Rating]=I1562),0))</f>
        <v>27.85</v>
      </c>
      <c r="S1562" s="11">
        <f t="shared" si="24"/>
        <v>139.25</v>
      </c>
    </row>
    <row r="1563" spans="1:19" x14ac:dyDescent="0.25">
      <c r="A1563" t="s">
        <v>51</v>
      </c>
      <c r="B1563" t="s">
        <v>83</v>
      </c>
      <c r="D1563" t="s">
        <v>53</v>
      </c>
      <c r="E1563" t="s">
        <v>113</v>
      </c>
      <c r="F1563" t="s">
        <v>60</v>
      </c>
      <c r="G1563" t="s">
        <v>127</v>
      </c>
      <c r="H1563" t="s">
        <v>63</v>
      </c>
      <c r="I1563" t="s">
        <v>132</v>
      </c>
      <c r="J1563" t="s">
        <v>58</v>
      </c>
      <c r="K1563" t="s">
        <v>57</v>
      </c>
      <c r="M1563" s="11">
        <v>89.7</v>
      </c>
      <c r="N1563" s="11">
        <v>3.4256909096748593</v>
      </c>
      <c r="P1563" s="11">
        <v>89.7</v>
      </c>
      <c r="Q1563" s="11">
        <v>3.4256909096748593</v>
      </c>
      <c r="R1563" s="11">
        <f t="array" ref="R1563">INDEX(Reformat[Preschool PT],MATCH(1,(Reformat[Zone]=B1563)*(Reformat[Provider Type]=E1563)*(Reformat[Provider Rating]=I1563),0))</f>
        <v>21.78</v>
      </c>
      <c r="S1563" s="11">
        <f t="shared" si="24"/>
        <v>108.9</v>
      </c>
    </row>
    <row r="1564" spans="1:19" x14ac:dyDescent="0.25">
      <c r="A1564" t="s">
        <v>51</v>
      </c>
      <c r="B1564" t="s">
        <v>83</v>
      </c>
      <c r="D1564" t="s">
        <v>53</v>
      </c>
      <c r="E1564" t="s">
        <v>113</v>
      </c>
      <c r="F1564" t="s">
        <v>61</v>
      </c>
      <c r="G1564" t="s">
        <v>128</v>
      </c>
      <c r="H1564" t="s">
        <v>63</v>
      </c>
      <c r="I1564" t="s">
        <v>132</v>
      </c>
      <c r="J1564" t="s">
        <v>56</v>
      </c>
      <c r="K1564" t="s">
        <v>57</v>
      </c>
      <c r="M1564" s="11">
        <v>111.64999999999999</v>
      </c>
      <c r="N1564" s="11">
        <v>4.263973133391282</v>
      </c>
      <c r="P1564" s="11">
        <v>111.64999999999999</v>
      </c>
      <c r="Q1564" s="11">
        <v>4.263973133391282</v>
      </c>
      <c r="R1564" s="11">
        <f t="array" ref="R1564">INDEX(Reformat[School-age FT],MATCH(1,(Reformat[Zone]=B1564)*(Reformat[Provider Type]=E1564)*(Reformat[Provider Rating]=I1564),0))</f>
        <v>26.28</v>
      </c>
      <c r="S1564" s="11">
        <f t="shared" si="24"/>
        <v>131.4</v>
      </c>
    </row>
    <row r="1565" spans="1:19" x14ac:dyDescent="0.25">
      <c r="A1565" t="s">
        <v>51</v>
      </c>
      <c r="B1565" t="s">
        <v>83</v>
      </c>
      <c r="D1565" t="s">
        <v>53</v>
      </c>
      <c r="E1565" t="s">
        <v>113</v>
      </c>
      <c r="F1565" t="s">
        <v>61</v>
      </c>
      <c r="G1565" t="s">
        <v>129</v>
      </c>
      <c r="H1565" t="s">
        <v>63</v>
      </c>
      <c r="I1565" t="s">
        <v>132</v>
      </c>
      <c r="J1565" t="s">
        <v>58</v>
      </c>
      <c r="K1565" t="s">
        <v>57</v>
      </c>
      <c r="M1565" s="11">
        <v>81.649999999999991</v>
      </c>
      <c r="N1565" s="11">
        <v>3.1182571100886536</v>
      </c>
      <c r="P1565" s="11">
        <v>81.649999999999991</v>
      </c>
      <c r="Q1565" s="11">
        <v>3.1182571100886536</v>
      </c>
      <c r="R1565" s="11">
        <f t="array" ref="R1565">INDEX(Reformat[School-age PT],MATCH(1,(Reformat[Zone]=B1565)*(Reformat[Provider Type]=E1565)*(Reformat[Provider Rating]=I1565),0))</f>
        <v>20.16</v>
      </c>
      <c r="S1565" s="11">
        <f t="shared" si="24"/>
        <v>100.8</v>
      </c>
    </row>
    <row r="1566" spans="1:19" x14ac:dyDescent="0.25">
      <c r="A1566" t="s">
        <v>51</v>
      </c>
      <c r="B1566" t="s">
        <v>83</v>
      </c>
      <c r="D1566" t="s">
        <v>53</v>
      </c>
      <c r="E1566" t="s">
        <v>113</v>
      </c>
      <c r="F1566" t="s">
        <v>54</v>
      </c>
      <c r="G1566" t="s">
        <v>122</v>
      </c>
      <c r="H1566" t="s">
        <v>64</v>
      </c>
      <c r="I1566" t="s">
        <v>133</v>
      </c>
      <c r="J1566" t="s">
        <v>56</v>
      </c>
      <c r="K1566" t="s">
        <v>57</v>
      </c>
      <c r="M1566" s="11">
        <v>153.80000000000001</v>
      </c>
      <c r="N1566" s="11">
        <v>5.8737041461314758</v>
      </c>
      <c r="P1566" s="11">
        <v>153.80000000000001</v>
      </c>
      <c r="Q1566" s="11">
        <v>5.8737041461314758</v>
      </c>
      <c r="R1566" s="11">
        <f t="array" ref="R1566">INDEX(Reformat[Infant FT],MATCH(1,(Reformat[Zone]=B1566)*(Reformat[Provider Type]=E1566)*(Reformat[Provider Rating]=I1566),0))</f>
        <v>38</v>
      </c>
      <c r="S1566" s="11">
        <f t="shared" si="24"/>
        <v>190</v>
      </c>
    </row>
    <row r="1567" spans="1:19" x14ac:dyDescent="0.25">
      <c r="A1567" t="s">
        <v>51</v>
      </c>
      <c r="B1567" t="s">
        <v>83</v>
      </c>
      <c r="D1567" t="s">
        <v>53</v>
      </c>
      <c r="E1567" t="s">
        <v>113</v>
      </c>
      <c r="F1567" t="s">
        <v>54</v>
      </c>
      <c r="G1567" t="s">
        <v>123</v>
      </c>
      <c r="H1567" t="s">
        <v>64</v>
      </c>
      <c r="I1567" t="s">
        <v>133</v>
      </c>
      <c r="J1567" t="s">
        <v>58</v>
      </c>
      <c r="K1567" t="s">
        <v>57</v>
      </c>
      <c r="M1567" s="11">
        <v>135.5</v>
      </c>
      <c r="N1567" s="11">
        <v>5.1748173719168724</v>
      </c>
      <c r="P1567" s="11">
        <v>135.5</v>
      </c>
      <c r="Q1567" s="11">
        <v>5.1748173719168724</v>
      </c>
      <c r="R1567" s="11">
        <f t="array" ref="R1567">INDEX(Reformat[Infant PT],MATCH(1,(Reformat[Zone]=B1567)*(Reformat[Provider Type]=E1567)*(Reformat[Provider Rating]=I1567),0))</f>
        <v>34.200000000000003</v>
      </c>
      <c r="S1567" s="11">
        <f t="shared" si="24"/>
        <v>171</v>
      </c>
    </row>
    <row r="1568" spans="1:19" x14ac:dyDescent="0.25">
      <c r="A1568" t="s">
        <v>51</v>
      </c>
      <c r="B1568" t="s">
        <v>83</v>
      </c>
      <c r="D1568" t="s">
        <v>53</v>
      </c>
      <c r="E1568" t="s">
        <v>113</v>
      </c>
      <c r="F1568" t="s">
        <v>59</v>
      </c>
      <c r="G1568" t="s">
        <v>124</v>
      </c>
      <c r="H1568" t="s">
        <v>64</v>
      </c>
      <c r="I1568" t="s">
        <v>133</v>
      </c>
      <c r="J1568" t="s">
        <v>56</v>
      </c>
      <c r="K1568" t="s">
        <v>57</v>
      </c>
      <c r="M1568" s="11">
        <v>141.5</v>
      </c>
      <c r="N1568" s="11">
        <v>5.4039605765773979</v>
      </c>
      <c r="P1568" s="11">
        <v>141.5</v>
      </c>
      <c r="Q1568" s="11">
        <v>5.4039605765773979</v>
      </c>
      <c r="R1568" s="11">
        <f t="array" ref="R1568">INDEX(Reformat[Toddler FT],MATCH(1,(Reformat[Zone]=B1568)*(Reformat[Provider Type]=E1568)*(Reformat[Provider Rating]=I1568),0))</f>
        <v>34</v>
      </c>
      <c r="S1568" s="11">
        <f t="shared" si="24"/>
        <v>170</v>
      </c>
    </row>
    <row r="1569" spans="1:19" x14ac:dyDescent="0.25">
      <c r="A1569" t="s">
        <v>51</v>
      </c>
      <c r="B1569" t="s">
        <v>83</v>
      </c>
      <c r="D1569" t="s">
        <v>53</v>
      </c>
      <c r="E1569" t="s">
        <v>113</v>
      </c>
      <c r="F1569" t="s">
        <v>59</v>
      </c>
      <c r="G1569" t="s">
        <v>125</v>
      </c>
      <c r="H1569" t="s">
        <v>64</v>
      </c>
      <c r="I1569" t="s">
        <v>133</v>
      </c>
      <c r="J1569" t="s">
        <v>58</v>
      </c>
      <c r="K1569" t="s">
        <v>57</v>
      </c>
      <c r="M1569" s="11">
        <v>124.1</v>
      </c>
      <c r="N1569" s="11">
        <v>4.7394452830618734</v>
      </c>
      <c r="P1569" s="11">
        <v>124.1</v>
      </c>
      <c r="Q1569" s="11">
        <v>4.7394452830618734</v>
      </c>
      <c r="R1569" s="11">
        <f t="array" ref="R1569">INDEX(Reformat[Toddler PT],MATCH(1,(Reformat[Zone]=B1569)*(Reformat[Provider Type]=E1569)*(Reformat[Provider Rating]=I1569),0))</f>
        <v>30.4</v>
      </c>
      <c r="S1569" s="11">
        <f t="shared" si="24"/>
        <v>152</v>
      </c>
    </row>
    <row r="1570" spans="1:19" x14ac:dyDescent="0.25">
      <c r="A1570" t="s">
        <v>51</v>
      </c>
      <c r="B1570" t="s">
        <v>83</v>
      </c>
      <c r="D1570" t="s">
        <v>53</v>
      </c>
      <c r="E1570" t="s">
        <v>113</v>
      </c>
      <c r="F1570" t="s">
        <v>60</v>
      </c>
      <c r="G1570" t="s">
        <v>126</v>
      </c>
      <c r="H1570" t="s">
        <v>64</v>
      </c>
      <c r="I1570" t="s">
        <v>133</v>
      </c>
      <c r="J1570" t="s">
        <v>56</v>
      </c>
      <c r="K1570" t="s">
        <v>57</v>
      </c>
      <c r="M1570" s="11">
        <v>131.30000000000001</v>
      </c>
      <c r="N1570" s="11">
        <v>5.0144171286545047</v>
      </c>
      <c r="P1570" s="11">
        <v>131.30000000000001</v>
      </c>
      <c r="Q1570" s="11">
        <v>5.0144171286545047</v>
      </c>
      <c r="R1570" s="11">
        <f t="array" ref="R1570">INDEX(Reformat[Preschool FT],MATCH(1,(Reformat[Zone]=B1570)*(Reformat[Provider Type]=E1570)*(Reformat[Provider Rating]=I1570),0))</f>
        <v>30.8</v>
      </c>
      <c r="S1570" s="11">
        <f t="shared" si="24"/>
        <v>154</v>
      </c>
    </row>
    <row r="1571" spans="1:19" x14ac:dyDescent="0.25">
      <c r="A1571" t="s">
        <v>51</v>
      </c>
      <c r="B1571" t="s">
        <v>83</v>
      </c>
      <c r="D1571" t="s">
        <v>53</v>
      </c>
      <c r="E1571" t="s">
        <v>113</v>
      </c>
      <c r="F1571" t="s">
        <v>60</v>
      </c>
      <c r="G1571" t="s">
        <v>127</v>
      </c>
      <c r="H1571" t="s">
        <v>64</v>
      </c>
      <c r="I1571" t="s">
        <v>133</v>
      </c>
      <c r="J1571" t="s">
        <v>58</v>
      </c>
      <c r="K1571" t="s">
        <v>57</v>
      </c>
      <c r="M1571" s="11">
        <v>99.65</v>
      </c>
      <c r="N1571" s="11">
        <v>3.8056867240702315</v>
      </c>
      <c r="P1571" s="11">
        <v>99.65</v>
      </c>
      <c r="Q1571" s="11">
        <v>3.8056867240702315</v>
      </c>
      <c r="R1571" s="11">
        <f t="array" ref="R1571">INDEX(Reformat[Preschool PT],MATCH(1,(Reformat[Zone]=B1571)*(Reformat[Provider Type]=E1571)*(Reformat[Provider Rating]=I1571),0))</f>
        <v>24.2</v>
      </c>
      <c r="S1571" s="11">
        <f t="shared" si="24"/>
        <v>121</v>
      </c>
    </row>
    <row r="1572" spans="1:19" x14ac:dyDescent="0.25">
      <c r="A1572" t="s">
        <v>51</v>
      </c>
      <c r="B1572" t="s">
        <v>83</v>
      </c>
      <c r="D1572" t="s">
        <v>53</v>
      </c>
      <c r="E1572" t="s">
        <v>113</v>
      </c>
      <c r="F1572" t="s">
        <v>61</v>
      </c>
      <c r="G1572" t="s">
        <v>128</v>
      </c>
      <c r="H1572" t="s">
        <v>64</v>
      </c>
      <c r="I1572" t="s">
        <v>133</v>
      </c>
      <c r="J1572" t="s">
        <v>56</v>
      </c>
      <c r="K1572" t="s">
        <v>57</v>
      </c>
      <c r="M1572" s="11">
        <v>124.05</v>
      </c>
      <c r="N1572" s="11">
        <v>4.7375357563563689</v>
      </c>
      <c r="P1572" s="11">
        <v>124.05</v>
      </c>
      <c r="Q1572" s="11">
        <v>4.7375357563563689</v>
      </c>
      <c r="R1572" s="11">
        <f t="array" ref="R1572">INDEX(Reformat[School-age FT],MATCH(1,(Reformat[Zone]=B1572)*(Reformat[Provider Type]=E1572)*(Reformat[Provider Rating]=I1572),0))</f>
        <v>29.2</v>
      </c>
      <c r="S1572" s="11">
        <f t="shared" si="24"/>
        <v>146</v>
      </c>
    </row>
    <row r="1573" spans="1:19" x14ac:dyDescent="0.25">
      <c r="A1573" t="s">
        <v>51</v>
      </c>
      <c r="B1573" t="s">
        <v>83</v>
      </c>
      <c r="D1573" t="s">
        <v>53</v>
      </c>
      <c r="E1573" t="s">
        <v>113</v>
      </c>
      <c r="F1573" t="s">
        <v>61</v>
      </c>
      <c r="G1573" t="s">
        <v>129</v>
      </c>
      <c r="H1573" t="s">
        <v>64</v>
      </c>
      <c r="I1573" t="s">
        <v>133</v>
      </c>
      <c r="J1573" t="s">
        <v>58</v>
      </c>
      <c r="K1573" t="s">
        <v>57</v>
      </c>
      <c r="M1573" s="11">
        <v>90.7</v>
      </c>
      <c r="N1573" s="11">
        <v>3.4638814437849472</v>
      </c>
      <c r="P1573" s="11">
        <v>90.7</v>
      </c>
      <c r="Q1573" s="11">
        <v>3.4638814437849472</v>
      </c>
      <c r="R1573" s="11">
        <f t="array" ref="R1573">INDEX(Reformat[School-age PT],MATCH(1,(Reformat[Zone]=B1573)*(Reformat[Provider Type]=E1573)*(Reformat[Provider Rating]=I1573),0))</f>
        <v>22.4</v>
      </c>
      <c r="S1573" s="11">
        <f t="shared" si="24"/>
        <v>112</v>
      </c>
    </row>
    <row r="1574" spans="1:19" x14ac:dyDescent="0.25">
      <c r="A1574" t="s">
        <v>51</v>
      </c>
      <c r="B1574" t="s">
        <v>83</v>
      </c>
      <c r="D1574" t="s">
        <v>53</v>
      </c>
      <c r="E1574" t="s">
        <v>113</v>
      </c>
      <c r="F1574" t="s">
        <v>60</v>
      </c>
      <c r="G1574" t="s">
        <v>126</v>
      </c>
      <c r="H1574" t="s">
        <v>65</v>
      </c>
      <c r="I1574" t="s">
        <v>134</v>
      </c>
      <c r="J1574" t="s">
        <v>56</v>
      </c>
      <c r="K1574" t="s">
        <v>57</v>
      </c>
      <c r="M1574" s="11">
        <v>98.05</v>
      </c>
      <c r="N1574" s="11">
        <v>3.7445818694940907</v>
      </c>
      <c r="P1574" s="11">
        <v>98.05</v>
      </c>
      <c r="Q1574" s="11">
        <v>3.7445818694940907</v>
      </c>
      <c r="R1574" s="11">
        <f t="array" ref="R1574">INDEX(Reformat[Preschool FT],MATCH(1,(Reformat[Zone]=B1574)*(Reformat[Provider Type]=E1574)*(Reformat[Provider Rating]=I1574),0))</f>
        <v>27.3</v>
      </c>
      <c r="S1574" s="11">
        <f t="shared" si="24"/>
        <v>136.5</v>
      </c>
    </row>
    <row r="1575" spans="1:19" x14ac:dyDescent="0.25">
      <c r="A1575" t="s">
        <v>51</v>
      </c>
      <c r="B1575" t="s">
        <v>83</v>
      </c>
      <c r="D1575" t="s">
        <v>53</v>
      </c>
      <c r="E1575" t="s">
        <v>113</v>
      </c>
      <c r="F1575" t="s">
        <v>60</v>
      </c>
      <c r="G1575" t="s">
        <v>127</v>
      </c>
      <c r="H1575" t="s">
        <v>65</v>
      </c>
      <c r="I1575" t="s">
        <v>134</v>
      </c>
      <c r="J1575" t="s">
        <v>58</v>
      </c>
      <c r="K1575" t="s">
        <v>57</v>
      </c>
      <c r="M1575" s="11">
        <v>76.900000000000006</v>
      </c>
      <c r="N1575" s="11">
        <v>2.9368520730657379</v>
      </c>
      <c r="P1575" s="11">
        <v>76.900000000000006</v>
      </c>
      <c r="Q1575" s="11">
        <v>2.9368520730657379</v>
      </c>
      <c r="R1575" s="11">
        <f t="array" ref="R1575">INDEX(Reformat[Preschool PT],MATCH(1,(Reformat[Zone]=B1575)*(Reformat[Provider Type]=E1575)*(Reformat[Provider Rating]=I1575),0))</f>
        <v>21</v>
      </c>
      <c r="S1575" s="11">
        <f t="shared" si="24"/>
        <v>105</v>
      </c>
    </row>
    <row r="1576" spans="1:19" x14ac:dyDescent="0.25">
      <c r="A1576" t="s">
        <v>51</v>
      </c>
      <c r="B1576" t="s">
        <v>83</v>
      </c>
      <c r="D1576" t="s">
        <v>66</v>
      </c>
      <c r="E1576" t="s">
        <v>114</v>
      </c>
      <c r="F1576" t="s">
        <v>54</v>
      </c>
      <c r="G1576" t="s">
        <v>122</v>
      </c>
      <c r="H1576" t="s">
        <v>55</v>
      </c>
      <c r="I1576" t="s">
        <v>130</v>
      </c>
      <c r="J1576" t="s">
        <v>56</v>
      </c>
      <c r="K1576" t="s">
        <v>57</v>
      </c>
      <c r="M1576" s="11">
        <v>96.55</v>
      </c>
      <c r="N1576" s="11">
        <v>3.6872960683289593</v>
      </c>
      <c r="P1576" s="11">
        <v>96.55</v>
      </c>
      <c r="Q1576" s="11">
        <v>3.6872960683289593</v>
      </c>
      <c r="R1576" s="11">
        <f t="array" ref="R1576">INDEX(Reformat[Infant FT],MATCH(1,(Reformat[Zone]=B1576)*(Reformat[Provider Type]=E1576)*(Reformat[Provider Rating]=I1576),0))</f>
        <v>28.2</v>
      </c>
      <c r="S1576" s="11">
        <f t="shared" si="24"/>
        <v>141</v>
      </c>
    </row>
    <row r="1577" spans="1:19" x14ac:dyDescent="0.25">
      <c r="A1577" t="s">
        <v>51</v>
      </c>
      <c r="B1577" t="s">
        <v>83</v>
      </c>
      <c r="D1577" t="s">
        <v>66</v>
      </c>
      <c r="E1577" t="s">
        <v>114</v>
      </c>
      <c r="F1577" t="s">
        <v>54</v>
      </c>
      <c r="G1577" t="s">
        <v>123</v>
      </c>
      <c r="H1577" t="s">
        <v>55</v>
      </c>
      <c r="I1577" t="s">
        <v>130</v>
      </c>
      <c r="J1577" t="s">
        <v>58</v>
      </c>
      <c r="K1577" t="s">
        <v>57</v>
      </c>
      <c r="M1577" s="11">
        <v>84.800000000000011</v>
      </c>
      <c r="N1577" s="11">
        <v>3.2385572925354302</v>
      </c>
      <c r="P1577" s="11">
        <v>84.800000000000011</v>
      </c>
      <c r="Q1577" s="11">
        <v>3.2385572925354302</v>
      </c>
      <c r="R1577" s="11">
        <f t="array" ref="R1577">INDEX(Reformat[Infant PT],MATCH(1,(Reformat[Zone]=B1577)*(Reformat[Provider Type]=E1577)*(Reformat[Provider Rating]=I1577),0))</f>
        <v>25.4</v>
      </c>
      <c r="S1577" s="11">
        <f t="shared" si="24"/>
        <v>127</v>
      </c>
    </row>
    <row r="1578" spans="1:19" x14ac:dyDescent="0.25">
      <c r="A1578" t="s">
        <v>51</v>
      </c>
      <c r="B1578" t="s">
        <v>83</v>
      </c>
      <c r="D1578" t="s">
        <v>66</v>
      </c>
      <c r="E1578" t="s">
        <v>114</v>
      </c>
      <c r="F1578" t="s">
        <v>59</v>
      </c>
      <c r="G1578" t="s">
        <v>124</v>
      </c>
      <c r="H1578" t="s">
        <v>55</v>
      </c>
      <c r="I1578" t="s">
        <v>130</v>
      </c>
      <c r="J1578" t="s">
        <v>56</v>
      </c>
      <c r="K1578" t="s">
        <v>57</v>
      </c>
      <c r="M1578" s="11">
        <v>90.9</v>
      </c>
      <c r="N1578" s="11">
        <v>3.4715195506069647</v>
      </c>
      <c r="P1578" s="11">
        <v>90.9</v>
      </c>
      <c r="Q1578" s="11">
        <v>3.4715195506069647</v>
      </c>
      <c r="R1578" s="11">
        <f t="array" ref="R1578">INDEX(Reformat[Toddler FT],MATCH(1,(Reformat[Zone]=B1578)*(Reformat[Provider Type]=E1578)*(Reformat[Provider Rating]=I1578),0))</f>
        <v>26</v>
      </c>
      <c r="S1578" s="11">
        <f t="shared" si="24"/>
        <v>130</v>
      </c>
    </row>
    <row r="1579" spans="1:19" x14ac:dyDescent="0.25">
      <c r="A1579" t="s">
        <v>51</v>
      </c>
      <c r="B1579" t="s">
        <v>83</v>
      </c>
      <c r="D1579" t="s">
        <v>66</v>
      </c>
      <c r="E1579" t="s">
        <v>114</v>
      </c>
      <c r="F1579" t="s">
        <v>59</v>
      </c>
      <c r="G1579" t="s">
        <v>125</v>
      </c>
      <c r="H1579" t="s">
        <v>55</v>
      </c>
      <c r="I1579" t="s">
        <v>130</v>
      </c>
      <c r="J1579" t="s">
        <v>58</v>
      </c>
      <c r="K1579" t="s">
        <v>57</v>
      </c>
      <c r="M1579" s="11">
        <v>79.099999999999994</v>
      </c>
      <c r="N1579" s="11">
        <v>3.0208712481079303</v>
      </c>
      <c r="P1579" s="11">
        <v>79.099999999999994</v>
      </c>
      <c r="Q1579" s="11">
        <v>3.0208712481079303</v>
      </c>
      <c r="R1579" s="11">
        <f t="array" ref="R1579">INDEX(Reformat[Toddler PT],MATCH(1,(Reformat[Zone]=B1579)*(Reformat[Provider Type]=E1579)*(Reformat[Provider Rating]=I1579),0))</f>
        <v>23</v>
      </c>
      <c r="S1579" s="11">
        <f t="shared" si="24"/>
        <v>115</v>
      </c>
    </row>
    <row r="1580" spans="1:19" x14ac:dyDescent="0.25">
      <c r="A1580" t="s">
        <v>51</v>
      </c>
      <c r="B1580" t="s">
        <v>83</v>
      </c>
      <c r="D1580" t="s">
        <v>66</v>
      </c>
      <c r="E1580" t="s">
        <v>114</v>
      </c>
      <c r="F1580" t="s">
        <v>60</v>
      </c>
      <c r="G1580" t="s">
        <v>126</v>
      </c>
      <c r="H1580" t="s">
        <v>55</v>
      </c>
      <c r="I1580" t="s">
        <v>130</v>
      </c>
      <c r="J1580" t="s">
        <v>56</v>
      </c>
      <c r="K1580" t="s">
        <v>57</v>
      </c>
      <c r="M1580" s="11">
        <v>85.25</v>
      </c>
      <c r="N1580" s="11">
        <v>3.2557430328849692</v>
      </c>
      <c r="P1580" s="11">
        <v>85.25</v>
      </c>
      <c r="Q1580" s="11">
        <v>3.2557430328849692</v>
      </c>
      <c r="R1580" s="11">
        <f t="array" ref="R1580">INDEX(Reformat[Preschool FT],MATCH(1,(Reformat[Zone]=B1580)*(Reformat[Provider Type]=E1580)*(Reformat[Provider Rating]=I1580),0))</f>
        <v>24</v>
      </c>
      <c r="S1580" s="11">
        <f t="shared" si="24"/>
        <v>120</v>
      </c>
    </row>
    <row r="1581" spans="1:19" x14ac:dyDescent="0.25">
      <c r="A1581" t="s">
        <v>51</v>
      </c>
      <c r="B1581" t="s">
        <v>83</v>
      </c>
      <c r="D1581" t="s">
        <v>66</v>
      </c>
      <c r="E1581" t="s">
        <v>114</v>
      </c>
      <c r="F1581" t="s">
        <v>60</v>
      </c>
      <c r="G1581" t="s">
        <v>127</v>
      </c>
      <c r="H1581" t="s">
        <v>55</v>
      </c>
      <c r="I1581" t="s">
        <v>130</v>
      </c>
      <c r="J1581" t="s">
        <v>58</v>
      </c>
      <c r="K1581" t="s">
        <v>57</v>
      </c>
      <c r="M1581" s="11">
        <v>71.050000000000011</v>
      </c>
      <c r="N1581" s="11">
        <v>2.7134374485217259</v>
      </c>
      <c r="P1581" s="11">
        <v>71.050000000000011</v>
      </c>
      <c r="Q1581" s="11">
        <v>2.7134374485217259</v>
      </c>
      <c r="R1581" s="11">
        <f t="array" ref="R1581">INDEX(Reformat[Preschool PT],MATCH(1,(Reformat[Zone]=B1581)*(Reformat[Provider Type]=E1581)*(Reformat[Provider Rating]=I1581),0))</f>
        <v>19.8</v>
      </c>
      <c r="S1581" s="11">
        <f t="shared" si="24"/>
        <v>99</v>
      </c>
    </row>
    <row r="1582" spans="1:19" x14ac:dyDescent="0.25">
      <c r="A1582" t="s">
        <v>51</v>
      </c>
      <c r="B1582" t="s">
        <v>83</v>
      </c>
      <c r="D1582" t="s">
        <v>66</v>
      </c>
      <c r="E1582" t="s">
        <v>114</v>
      </c>
      <c r="F1582" t="s">
        <v>61</v>
      </c>
      <c r="G1582" t="s">
        <v>128</v>
      </c>
      <c r="H1582" t="s">
        <v>55</v>
      </c>
      <c r="I1582" t="s">
        <v>130</v>
      </c>
      <c r="J1582" t="s">
        <v>56</v>
      </c>
      <c r="K1582" t="s">
        <v>57</v>
      </c>
      <c r="M1582" s="11">
        <v>75.05</v>
      </c>
      <c r="N1582" s="11">
        <v>2.8661995849620756</v>
      </c>
      <c r="P1582" s="11">
        <v>75.05</v>
      </c>
      <c r="Q1582" s="11">
        <v>2.8661995849620756</v>
      </c>
      <c r="R1582" s="11">
        <f t="array" ref="R1582">INDEX(Reformat[School-age FT],MATCH(1,(Reformat[Zone]=B1582)*(Reformat[Provider Type]=E1582)*(Reformat[Provider Rating]=I1582),0))</f>
        <v>21.4</v>
      </c>
      <c r="S1582" s="11">
        <f t="shared" si="24"/>
        <v>107</v>
      </c>
    </row>
    <row r="1583" spans="1:19" x14ac:dyDescent="0.25">
      <c r="A1583" t="s">
        <v>51</v>
      </c>
      <c r="B1583" t="s">
        <v>83</v>
      </c>
      <c r="D1583" t="s">
        <v>66</v>
      </c>
      <c r="E1583" t="s">
        <v>114</v>
      </c>
      <c r="F1583" t="s">
        <v>61</v>
      </c>
      <c r="G1583" t="s">
        <v>129</v>
      </c>
      <c r="H1583" t="s">
        <v>55</v>
      </c>
      <c r="I1583" t="s">
        <v>130</v>
      </c>
      <c r="J1583" t="s">
        <v>58</v>
      </c>
      <c r="K1583" t="s">
        <v>57</v>
      </c>
      <c r="M1583" s="11">
        <v>62.300000000000004</v>
      </c>
      <c r="N1583" s="11">
        <v>2.3792702750584587</v>
      </c>
      <c r="P1583" s="11">
        <v>62.300000000000004</v>
      </c>
      <c r="Q1583" s="11">
        <v>2.3792702750584587</v>
      </c>
      <c r="R1583" s="11">
        <f t="array" ref="R1583">INDEX(Reformat[School-age PT],MATCH(1,(Reformat[Zone]=B1583)*(Reformat[Provider Type]=E1583)*(Reformat[Provider Rating]=I1583),0))</f>
        <v>18.399999999999999</v>
      </c>
      <c r="S1583" s="11">
        <f t="shared" si="24"/>
        <v>92</v>
      </c>
    </row>
    <row r="1584" spans="1:19" x14ac:dyDescent="0.25">
      <c r="A1584" t="s">
        <v>51</v>
      </c>
      <c r="B1584" t="s">
        <v>83</v>
      </c>
      <c r="D1584" t="s">
        <v>66</v>
      </c>
      <c r="E1584" t="s">
        <v>114</v>
      </c>
      <c r="F1584" t="s">
        <v>54</v>
      </c>
      <c r="G1584" t="s">
        <v>122</v>
      </c>
      <c r="H1584" t="s">
        <v>62</v>
      </c>
      <c r="I1584" t="s">
        <v>131</v>
      </c>
      <c r="J1584" t="s">
        <v>56</v>
      </c>
      <c r="K1584" t="s">
        <v>57</v>
      </c>
      <c r="M1584" s="11">
        <v>109.39999999999999</v>
      </c>
      <c r="N1584" s="11">
        <v>4.1780444316435847</v>
      </c>
      <c r="P1584" s="11">
        <v>109.39999999999999</v>
      </c>
      <c r="Q1584" s="11">
        <v>4.1780444316435847</v>
      </c>
      <c r="R1584" s="11">
        <f t="array" ref="R1584">INDEX(Reformat[Infant FT],MATCH(1,(Reformat[Zone]=B1584)*(Reformat[Provider Type]=E1584)*(Reformat[Provider Rating]=I1584),0))</f>
        <v>29.61</v>
      </c>
      <c r="S1584" s="11">
        <f t="shared" si="24"/>
        <v>148.05000000000001</v>
      </c>
    </row>
    <row r="1585" spans="1:19" x14ac:dyDescent="0.25">
      <c r="A1585" t="s">
        <v>51</v>
      </c>
      <c r="B1585" t="s">
        <v>83</v>
      </c>
      <c r="D1585" t="s">
        <v>66</v>
      </c>
      <c r="E1585" t="s">
        <v>114</v>
      </c>
      <c r="F1585" t="s">
        <v>54</v>
      </c>
      <c r="G1585" t="s">
        <v>123</v>
      </c>
      <c r="H1585" t="s">
        <v>62</v>
      </c>
      <c r="I1585" t="s">
        <v>131</v>
      </c>
      <c r="J1585" t="s">
        <v>58</v>
      </c>
      <c r="K1585" t="s">
        <v>57</v>
      </c>
      <c r="M1585" s="11">
        <v>98.100000000000009</v>
      </c>
      <c r="N1585" s="11">
        <v>3.7464913961995956</v>
      </c>
      <c r="P1585" s="11">
        <v>98.100000000000009</v>
      </c>
      <c r="Q1585" s="11">
        <v>3.7464913961995956</v>
      </c>
      <c r="R1585" s="11">
        <f t="array" ref="R1585">INDEX(Reformat[Infant PT],MATCH(1,(Reformat[Zone]=B1585)*(Reformat[Provider Type]=E1585)*(Reformat[Provider Rating]=I1585),0))</f>
        <v>26.67</v>
      </c>
      <c r="S1585" s="11">
        <f t="shared" si="24"/>
        <v>133.35000000000002</v>
      </c>
    </row>
    <row r="1586" spans="1:19" x14ac:dyDescent="0.25">
      <c r="A1586" t="s">
        <v>51</v>
      </c>
      <c r="B1586" t="s">
        <v>83</v>
      </c>
      <c r="D1586" t="s">
        <v>66</v>
      </c>
      <c r="E1586" t="s">
        <v>114</v>
      </c>
      <c r="F1586" t="s">
        <v>59</v>
      </c>
      <c r="G1586" t="s">
        <v>124</v>
      </c>
      <c r="H1586" t="s">
        <v>62</v>
      </c>
      <c r="I1586" t="s">
        <v>131</v>
      </c>
      <c r="J1586" t="s">
        <v>56</v>
      </c>
      <c r="K1586" t="s">
        <v>57</v>
      </c>
      <c r="M1586" s="11">
        <v>104.05</v>
      </c>
      <c r="N1586" s="11">
        <v>3.9737250741546166</v>
      </c>
      <c r="P1586" s="11">
        <v>104.05</v>
      </c>
      <c r="Q1586" s="11">
        <v>3.9737250741546166</v>
      </c>
      <c r="R1586" s="11">
        <f t="array" ref="R1586">INDEX(Reformat[Toddler FT],MATCH(1,(Reformat[Zone]=B1586)*(Reformat[Provider Type]=E1586)*(Reformat[Provider Rating]=I1586),0))</f>
        <v>27.3</v>
      </c>
      <c r="S1586" s="11">
        <f t="shared" si="24"/>
        <v>136.5</v>
      </c>
    </row>
    <row r="1587" spans="1:19" x14ac:dyDescent="0.25">
      <c r="A1587" t="s">
        <v>51</v>
      </c>
      <c r="B1587" t="s">
        <v>83</v>
      </c>
      <c r="D1587" t="s">
        <v>66</v>
      </c>
      <c r="E1587" t="s">
        <v>114</v>
      </c>
      <c r="F1587" t="s">
        <v>59</v>
      </c>
      <c r="G1587" t="s">
        <v>125</v>
      </c>
      <c r="H1587" t="s">
        <v>62</v>
      </c>
      <c r="I1587" t="s">
        <v>131</v>
      </c>
      <c r="J1587" t="s">
        <v>58</v>
      </c>
      <c r="K1587" t="s">
        <v>57</v>
      </c>
      <c r="M1587" s="11">
        <v>92.6</v>
      </c>
      <c r="N1587" s="11">
        <v>3.5364434585941131</v>
      </c>
      <c r="P1587" s="11">
        <v>92.6</v>
      </c>
      <c r="Q1587" s="11">
        <v>3.5364434585941131</v>
      </c>
      <c r="R1587" s="11">
        <f t="array" ref="R1587">INDEX(Reformat[Toddler PT],MATCH(1,(Reformat[Zone]=B1587)*(Reformat[Provider Type]=E1587)*(Reformat[Provider Rating]=I1587),0))</f>
        <v>24.15</v>
      </c>
      <c r="S1587" s="11">
        <f t="shared" si="24"/>
        <v>120.75</v>
      </c>
    </row>
    <row r="1588" spans="1:19" x14ac:dyDescent="0.25">
      <c r="A1588" t="s">
        <v>51</v>
      </c>
      <c r="B1588" t="s">
        <v>83</v>
      </c>
      <c r="D1588" t="s">
        <v>66</v>
      </c>
      <c r="E1588" t="s">
        <v>114</v>
      </c>
      <c r="F1588" t="s">
        <v>60</v>
      </c>
      <c r="G1588" t="s">
        <v>126</v>
      </c>
      <c r="H1588" t="s">
        <v>62</v>
      </c>
      <c r="I1588" t="s">
        <v>131</v>
      </c>
      <c r="J1588" t="s">
        <v>56</v>
      </c>
      <c r="K1588" t="s">
        <v>57</v>
      </c>
      <c r="M1588" s="11">
        <v>98.5</v>
      </c>
      <c r="N1588" s="11">
        <v>3.7617676098436306</v>
      </c>
      <c r="P1588" s="11">
        <v>98.5</v>
      </c>
      <c r="Q1588" s="11">
        <v>3.7617676098436306</v>
      </c>
      <c r="R1588" s="11">
        <f t="array" ref="R1588">INDEX(Reformat[Preschool FT],MATCH(1,(Reformat[Zone]=B1588)*(Reformat[Provider Type]=E1588)*(Reformat[Provider Rating]=I1588),0))</f>
        <v>25.2</v>
      </c>
      <c r="S1588" s="11">
        <f t="shared" si="24"/>
        <v>126</v>
      </c>
    </row>
    <row r="1589" spans="1:19" x14ac:dyDescent="0.25">
      <c r="A1589" t="s">
        <v>51</v>
      </c>
      <c r="B1589" t="s">
        <v>83</v>
      </c>
      <c r="D1589" t="s">
        <v>66</v>
      </c>
      <c r="E1589" t="s">
        <v>114</v>
      </c>
      <c r="F1589" t="s">
        <v>60</v>
      </c>
      <c r="G1589" t="s">
        <v>127</v>
      </c>
      <c r="H1589" t="s">
        <v>62</v>
      </c>
      <c r="I1589" t="s">
        <v>131</v>
      </c>
      <c r="J1589" t="s">
        <v>58</v>
      </c>
      <c r="K1589" t="s">
        <v>57</v>
      </c>
      <c r="M1589" s="11">
        <v>83.949999999999989</v>
      </c>
      <c r="N1589" s="11">
        <v>3.2060953385418549</v>
      </c>
      <c r="P1589" s="11">
        <v>83.949999999999989</v>
      </c>
      <c r="Q1589" s="11">
        <v>3.2060953385418549</v>
      </c>
      <c r="R1589" s="11">
        <f t="array" ref="R1589">INDEX(Reformat[Preschool PT],MATCH(1,(Reformat[Zone]=B1589)*(Reformat[Provider Type]=E1589)*(Reformat[Provider Rating]=I1589),0))</f>
        <v>20.79</v>
      </c>
      <c r="S1589" s="11">
        <f t="shared" si="24"/>
        <v>103.94999999999999</v>
      </c>
    </row>
    <row r="1590" spans="1:19" x14ac:dyDescent="0.25">
      <c r="A1590" t="s">
        <v>51</v>
      </c>
      <c r="B1590" t="s">
        <v>83</v>
      </c>
      <c r="D1590" t="s">
        <v>66</v>
      </c>
      <c r="E1590" t="s">
        <v>114</v>
      </c>
      <c r="F1590" t="s">
        <v>61</v>
      </c>
      <c r="G1590" t="s">
        <v>128</v>
      </c>
      <c r="H1590" t="s">
        <v>62</v>
      </c>
      <c r="I1590" t="s">
        <v>131</v>
      </c>
      <c r="J1590" t="s">
        <v>56</v>
      </c>
      <c r="K1590" t="s">
        <v>57</v>
      </c>
      <c r="M1590" s="11">
        <v>88.65</v>
      </c>
      <c r="N1590" s="11">
        <v>3.3855908488592674</v>
      </c>
      <c r="P1590" s="11">
        <v>88.65</v>
      </c>
      <c r="Q1590" s="11">
        <v>3.3855908488592674</v>
      </c>
      <c r="R1590" s="11">
        <f t="array" ref="R1590">INDEX(Reformat[School-age FT],MATCH(1,(Reformat[Zone]=B1590)*(Reformat[Provider Type]=E1590)*(Reformat[Provider Rating]=I1590),0))</f>
        <v>22.47</v>
      </c>
      <c r="S1590" s="11">
        <f t="shared" si="24"/>
        <v>112.35</v>
      </c>
    </row>
    <row r="1591" spans="1:19" x14ac:dyDescent="0.25">
      <c r="A1591" t="s">
        <v>51</v>
      </c>
      <c r="B1591" t="s">
        <v>83</v>
      </c>
      <c r="D1591" t="s">
        <v>66</v>
      </c>
      <c r="E1591" t="s">
        <v>114</v>
      </c>
      <c r="F1591" t="s">
        <v>61</v>
      </c>
      <c r="G1591" t="s">
        <v>129</v>
      </c>
      <c r="H1591" t="s">
        <v>62</v>
      </c>
      <c r="I1591" t="s">
        <v>131</v>
      </c>
      <c r="J1591" t="s">
        <v>58</v>
      </c>
      <c r="K1591" t="s">
        <v>57</v>
      </c>
      <c r="M1591" s="11">
        <v>74.150000000000006</v>
      </c>
      <c r="N1591" s="11">
        <v>2.8318281042629971</v>
      </c>
      <c r="P1591" s="11">
        <v>74.150000000000006</v>
      </c>
      <c r="Q1591" s="11">
        <v>2.8318281042629971</v>
      </c>
      <c r="R1591" s="11">
        <f t="array" ref="R1591">INDEX(Reformat[School-age PT],MATCH(1,(Reformat[Zone]=B1591)*(Reformat[Provider Type]=E1591)*(Reformat[Provider Rating]=I1591),0))</f>
        <v>19.32</v>
      </c>
      <c r="S1591" s="11">
        <f t="shared" si="24"/>
        <v>96.6</v>
      </c>
    </row>
    <row r="1592" spans="1:19" x14ac:dyDescent="0.25">
      <c r="A1592" t="s">
        <v>51</v>
      </c>
      <c r="B1592" t="s">
        <v>83</v>
      </c>
      <c r="D1592" t="s">
        <v>66</v>
      </c>
      <c r="E1592" t="s">
        <v>114</v>
      </c>
      <c r="F1592" t="s">
        <v>54</v>
      </c>
      <c r="G1592" t="s">
        <v>122</v>
      </c>
      <c r="H1592" t="s">
        <v>63</v>
      </c>
      <c r="I1592" t="s">
        <v>132</v>
      </c>
      <c r="J1592" t="s">
        <v>56</v>
      </c>
      <c r="K1592" t="s">
        <v>57</v>
      </c>
      <c r="M1592" s="11">
        <v>121.55</v>
      </c>
      <c r="N1592" s="11">
        <v>4.6420594210811501</v>
      </c>
      <c r="P1592" s="11">
        <v>121.55</v>
      </c>
      <c r="Q1592" s="11">
        <v>4.6420594210811501</v>
      </c>
      <c r="R1592" s="11">
        <f t="array" ref="R1592">INDEX(Reformat[Infant FT],MATCH(1,(Reformat[Zone]=B1592)*(Reformat[Provider Type]=E1592)*(Reformat[Provider Rating]=I1592),0))</f>
        <v>30.6</v>
      </c>
      <c r="S1592" s="11">
        <f t="shared" si="24"/>
        <v>153</v>
      </c>
    </row>
    <row r="1593" spans="1:19" x14ac:dyDescent="0.25">
      <c r="A1593" t="s">
        <v>51</v>
      </c>
      <c r="B1593" t="s">
        <v>83</v>
      </c>
      <c r="D1593" t="s">
        <v>66</v>
      </c>
      <c r="E1593" t="s">
        <v>114</v>
      </c>
      <c r="F1593" t="s">
        <v>54</v>
      </c>
      <c r="G1593" t="s">
        <v>123</v>
      </c>
      <c r="H1593" t="s">
        <v>63</v>
      </c>
      <c r="I1593" t="s">
        <v>132</v>
      </c>
      <c r="J1593" t="s">
        <v>58</v>
      </c>
      <c r="K1593" t="s">
        <v>57</v>
      </c>
      <c r="M1593" s="11">
        <v>109</v>
      </c>
      <c r="N1593" s="11">
        <v>4.1627682179995507</v>
      </c>
      <c r="P1593" s="11">
        <v>109</v>
      </c>
      <c r="Q1593" s="11">
        <v>4.1627682179995507</v>
      </c>
      <c r="R1593" s="11">
        <f t="array" ref="R1593">INDEX(Reformat[Infant PT],MATCH(1,(Reformat[Zone]=B1593)*(Reformat[Provider Type]=E1593)*(Reformat[Provider Rating]=I1593),0))</f>
        <v>27.9</v>
      </c>
      <c r="S1593" s="11">
        <f t="shared" si="24"/>
        <v>139.5</v>
      </c>
    </row>
    <row r="1594" spans="1:19" x14ac:dyDescent="0.25">
      <c r="A1594" t="s">
        <v>51</v>
      </c>
      <c r="B1594" t="s">
        <v>83</v>
      </c>
      <c r="D1594" t="s">
        <v>66</v>
      </c>
      <c r="E1594" t="s">
        <v>114</v>
      </c>
      <c r="F1594" t="s">
        <v>59</v>
      </c>
      <c r="G1594" t="s">
        <v>124</v>
      </c>
      <c r="H1594" t="s">
        <v>63</v>
      </c>
      <c r="I1594" t="s">
        <v>132</v>
      </c>
      <c r="J1594" t="s">
        <v>56</v>
      </c>
      <c r="K1594" t="s">
        <v>57</v>
      </c>
      <c r="M1594" s="11">
        <v>115.60000000000001</v>
      </c>
      <c r="N1594" s="11">
        <v>4.4148257431261291</v>
      </c>
      <c r="P1594" s="11">
        <v>115.60000000000001</v>
      </c>
      <c r="Q1594" s="11">
        <v>4.4148257431261291</v>
      </c>
      <c r="R1594" s="11">
        <f t="array" ref="R1594">INDEX(Reformat[Toddler FT],MATCH(1,(Reformat[Zone]=B1594)*(Reformat[Provider Type]=E1594)*(Reformat[Provider Rating]=I1594),0))</f>
        <v>27.9</v>
      </c>
      <c r="S1594" s="11">
        <f t="shared" si="24"/>
        <v>139.5</v>
      </c>
    </row>
    <row r="1595" spans="1:19" x14ac:dyDescent="0.25">
      <c r="A1595" t="s">
        <v>51</v>
      </c>
      <c r="B1595" t="s">
        <v>83</v>
      </c>
      <c r="D1595" t="s">
        <v>66</v>
      </c>
      <c r="E1595" t="s">
        <v>114</v>
      </c>
      <c r="F1595" t="s">
        <v>59</v>
      </c>
      <c r="G1595" t="s">
        <v>125</v>
      </c>
      <c r="H1595" t="s">
        <v>63</v>
      </c>
      <c r="I1595" t="s">
        <v>132</v>
      </c>
      <c r="J1595" t="s">
        <v>58</v>
      </c>
      <c r="K1595" t="s">
        <v>57</v>
      </c>
      <c r="M1595" s="11">
        <v>102.89999999999999</v>
      </c>
      <c r="N1595" s="11">
        <v>3.9298059599280157</v>
      </c>
      <c r="P1595" s="11">
        <v>102.89999999999999</v>
      </c>
      <c r="Q1595" s="11">
        <v>3.9298059599280157</v>
      </c>
      <c r="R1595" s="11">
        <f t="array" ref="R1595">INDEX(Reformat[Toddler PT],MATCH(1,(Reformat[Zone]=B1595)*(Reformat[Provider Type]=E1595)*(Reformat[Provider Rating]=I1595),0))</f>
        <v>25.02</v>
      </c>
      <c r="S1595" s="11">
        <f t="shared" si="24"/>
        <v>125.1</v>
      </c>
    </row>
    <row r="1596" spans="1:19" x14ac:dyDescent="0.25">
      <c r="A1596" t="s">
        <v>51</v>
      </c>
      <c r="B1596" t="s">
        <v>83</v>
      </c>
      <c r="D1596" t="s">
        <v>66</v>
      </c>
      <c r="E1596" t="s">
        <v>114</v>
      </c>
      <c r="F1596" t="s">
        <v>60</v>
      </c>
      <c r="G1596" t="s">
        <v>126</v>
      </c>
      <c r="H1596" t="s">
        <v>63</v>
      </c>
      <c r="I1596" t="s">
        <v>132</v>
      </c>
      <c r="J1596" t="s">
        <v>56</v>
      </c>
      <c r="K1596" t="s">
        <v>57</v>
      </c>
      <c r="M1596" s="11">
        <v>109.45</v>
      </c>
      <c r="N1596" s="11">
        <v>4.1799539583490901</v>
      </c>
      <c r="P1596" s="11">
        <v>109.45</v>
      </c>
      <c r="Q1596" s="11">
        <v>4.1799539583490901</v>
      </c>
      <c r="R1596" s="11">
        <f t="array" ref="R1596">INDEX(Reformat[Preschool FT],MATCH(1,(Reformat[Zone]=B1596)*(Reformat[Provider Type]=E1596)*(Reformat[Provider Rating]=I1596),0))</f>
        <v>25.74</v>
      </c>
      <c r="S1596" s="11">
        <f t="shared" si="24"/>
        <v>128.69999999999999</v>
      </c>
    </row>
    <row r="1597" spans="1:19" x14ac:dyDescent="0.25">
      <c r="A1597" t="s">
        <v>51</v>
      </c>
      <c r="B1597" t="s">
        <v>83</v>
      </c>
      <c r="D1597" t="s">
        <v>66</v>
      </c>
      <c r="E1597" t="s">
        <v>114</v>
      </c>
      <c r="F1597" t="s">
        <v>60</v>
      </c>
      <c r="G1597" t="s">
        <v>127</v>
      </c>
      <c r="H1597" t="s">
        <v>63</v>
      </c>
      <c r="I1597" t="s">
        <v>132</v>
      </c>
      <c r="J1597" t="s">
        <v>58</v>
      </c>
      <c r="K1597" t="s">
        <v>57</v>
      </c>
      <c r="M1597" s="11">
        <v>92.15</v>
      </c>
      <c r="N1597" s="11">
        <v>3.5192577182445741</v>
      </c>
      <c r="P1597" s="11">
        <v>92.15</v>
      </c>
      <c r="Q1597" s="11">
        <v>3.5192577182445741</v>
      </c>
      <c r="R1597" s="11">
        <f t="array" ref="R1597">INDEX(Reformat[Preschool PT],MATCH(1,(Reformat[Zone]=B1597)*(Reformat[Provider Type]=E1597)*(Reformat[Provider Rating]=I1597),0))</f>
        <v>21.6</v>
      </c>
      <c r="S1597" s="11">
        <f t="shared" si="24"/>
        <v>108</v>
      </c>
    </row>
    <row r="1598" spans="1:19" x14ac:dyDescent="0.25">
      <c r="A1598" t="s">
        <v>51</v>
      </c>
      <c r="B1598" t="s">
        <v>83</v>
      </c>
      <c r="D1598" t="s">
        <v>66</v>
      </c>
      <c r="E1598" t="s">
        <v>114</v>
      </c>
      <c r="F1598" t="s">
        <v>61</v>
      </c>
      <c r="G1598" t="s">
        <v>128</v>
      </c>
      <c r="H1598" t="s">
        <v>63</v>
      </c>
      <c r="I1598" t="s">
        <v>132</v>
      </c>
      <c r="J1598" t="s">
        <v>56</v>
      </c>
      <c r="K1598" t="s">
        <v>57</v>
      </c>
      <c r="M1598" s="11">
        <v>98.5</v>
      </c>
      <c r="N1598" s="11">
        <v>3.7617676098436306</v>
      </c>
      <c r="P1598" s="11">
        <v>98.5</v>
      </c>
      <c r="Q1598" s="11">
        <v>3.7617676098436306</v>
      </c>
      <c r="R1598" s="11">
        <f t="array" ref="R1598">INDEX(Reformat[School-age FT],MATCH(1,(Reformat[Zone]=B1598)*(Reformat[Provider Type]=E1598)*(Reformat[Provider Rating]=I1598),0))</f>
        <v>23.22</v>
      </c>
      <c r="S1598" s="11">
        <f t="shared" si="24"/>
        <v>116.1</v>
      </c>
    </row>
    <row r="1599" spans="1:19" x14ac:dyDescent="0.25">
      <c r="A1599" t="s">
        <v>51</v>
      </c>
      <c r="B1599" t="s">
        <v>83</v>
      </c>
      <c r="D1599" t="s">
        <v>66</v>
      </c>
      <c r="E1599" t="s">
        <v>114</v>
      </c>
      <c r="F1599" t="s">
        <v>61</v>
      </c>
      <c r="G1599" t="s">
        <v>129</v>
      </c>
      <c r="H1599" t="s">
        <v>63</v>
      </c>
      <c r="I1599" t="s">
        <v>132</v>
      </c>
      <c r="J1599" t="s">
        <v>58</v>
      </c>
      <c r="K1599" t="s">
        <v>57</v>
      </c>
      <c r="M1599" s="11">
        <v>82.35</v>
      </c>
      <c r="N1599" s="11">
        <v>3.144990483965715</v>
      </c>
      <c r="P1599" s="11">
        <v>82.35</v>
      </c>
      <c r="Q1599" s="11">
        <v>3.144990483965715</v>
      </c>
      <c r="R1599" s="11">
        <f t="array" ref="R1599">INDEX(Reformat[School-age PT],MATCH(1,(Reformat[Zone]=B1599)*(Reformat[Provider Type]=E1599)*(Reformat[Provider Rating]=I1599),0))</f>
        <v>20.16</v>
      </c>
      <c r="S1599" s="11">
        <f t="shared" si="24"/>
        <v>100.8</v>
      </c>
    </row>
    <row r="1600" spans="1:19" x14ac:dyDescent="0.25">
      <c r="A1600" t="s">
        <v>51</v>
      </c>
      <c r="B1600" t="s">
        <v>83</v>
      </c>
      <c r="D1600" t="s">
        <v>66</v>
      </c>
      <c r="E1600" t="s">
        <v>114</v>
      </c>
      <c r="F1600" t="s">
        <v>54</v>
      </c>
      <c r="G1600" t="s">
        <v>122</v>
      </c>
      <c r="H1600" t="s">
        <v>64</v>
      </c>
      <c r="I1600" t="s">
        <v>133</v>
      </c>
      <c r="J1600" t="s">
        <v>56</v>
      </c>
      <c r="K1600" t="s">
        <v>57</v>
      </c>
      <c r="M1600" s="11">
        <v>135.05000000000001</v>
      </c>
      <c r="N1600" s="11">
        <v>5.157631631567333</v>
      </c>
      <c r="P1600" s="11">
        <v>135.05000000000001</v>
      </c>
      <c r="Q1600" s="11">
        <v>5.157631631567333</v>
      </c>
      <c r="R1600" s="11">
        <f t="array" ref="R1600">INDEX(Reformat[Infant FT],MATCH(1,(Reformat[Zone]=B1600)*(Reformat[Provider Type]=E1600)*(Reformat[Provider Rating]=I1600),0))</f>
        <v>34</v>
      </c>
      <c r="S1600" s="11">
        <f t="shared" si="24"/>
        <v>170</v>
      </c>
    </row>
    <row r="1601" spans="1:19" x14ac:dyDescent="0.25">
      <c r="A1601" t="s">
        <v>51</v>
      </c>
      <c r="B1601" t="s">
        <v>83</v>
      </c>
      <c r="D1601" t="s">
        <v>66</v>
      </c>
      <c r="E1601" t="s">
        <v>114</v>
      </c>
      <c r="F1601" t="s">
        <v>54</v>
      </c>
      <c r="G1601" t="s">
        <v>123</v>
      </c>
      <c r="H1601" t="s">
        <v>64</v>
      </c>
      <c r="I1601" t="s">
        <v>133</v>
      </c>
      <c r="J1601" t="s">
        <v>58</v>
      </c>
      <c r="K1601" t="s">
        <v>57</v>
      </c>
      <c r="M1601" s="11">
        <v>121.1</v>
      </c>
      <c r="N1601" s="11">
        <v>4.6248736807316106</v>
      </c>
      <c r="P1601" s="11">
        <v>121.1</v>
      </c>
      <c r="Q1601" s="11">
        <v>4.6248736807316106</v>
      </c>
      <c r="R1601" s="11">
        <f t="array" ref="R1601">INDEX(Reformat[Infant PT],MATCH(1,(Reformat[Zone]=B1601)*(Reformat[Provider Type]=E1601)*(Reformat[Provider Rating]=I1601),0))</f>
        <v>31</v>
      </c>
      <c r="S1601" s="11">
        <f t="shared" si="24"/>
        <v>155</v>
      </c>
    </row>
    <row r="1602" spans="1:19" x14ac:dyDescent="0.25">
      <c r="A1602" t="s">
        <v>51</v>
      </c>
      <c r="B1602" t="s">
        <v>83</v>
      </c>
      <c r="D1602" t="s">
        <v>66</v>
      </c>
      <c r="E1602" t="s">
        <v>114</v>
      </c>
      <c r="F1602" t="s">
        <v>59</v>
      </c>
      <c r="G1602" t="s">
        <v>124</v>
      </c>
      <c r="H1602" t="s">
        <v>64</v>
      </c>
      <c r="I1602" t="s">
        <v>133</v>
      </c>
      <c r="J1602" t="s">
        <v>56</v>
      </c>
      <c r="K1602" t="s">
        <v>57</v>
      </c>
      <c r="M1602" s="11">
        <v>128.4</v>
      </c>
      <c r="N1602" s="11">
        <v>4.9036645797352501</v>
      </c>
      <c r="P1602" s="11">
        <v>128.4</v>
      </c>
      <c r="Q1602" s="11">
        <v>4.9036645797352501</v>
      </c>
      <c r="R1602" s="11">
        <f t="array" ref="R1602">INDEX(Reformat[Toddler FT],MATCH(1,(Reformat[Zone]=B1602)*(Reformat[Provider Type]=E1602)*(Reformat[Provider Rating]=I1602),0))</f>
        <v>31</v>
      </c>
      <c r="S1602" s="11">
        <f t="shared" si="24"/>
        <v>155</v>
      </c>
    </row>
    <row r="1603" spans="1:19" x14ac:dyDescent="0.25">
      <c r="A1603" t="s">
        <v>51</v>
      </c>
      <c r="B1603" t="s">
        <v>83</v>
      </c>
      <c r="D1603" t="s">
        <v>66</v>
      </c>
      <c r="E1603" t="s">
        <v>114</v>
      </c>
      <c r="F1603" t="s">
        <v>59</v>
      </c>
      <c r="G1603" t="s">
        <v>125</v>
      </c>
      <c r="H1603" t="s">
        <v>64</v>
      </c>
      <c r="I1603" t="s">
        <v>133</v>
      </c>
      <c r="J1603" t="s">
        <v>58</v>
      </c>
      <c r="K1603" t="s">
        <v>57</v>
      </c>
      <c r="M1603" s="11">
        <v>114.3</v>
      </c>
      <c r="N1603" s="11">
        <v>4.3651780487830143</v>
      </c>
      <c r="P1603" s="11">
        <v>114.3</v>
      </c>
      <c r="Q1603" s="11">
        <v>4.3651780487830143</v>
      </c>
      <c r="R1603" s="11">
        <f t="array" ref="R1603">INDEX(Reformat[Toddler PT],MATCH(1,(Reformat[Zone]=B1603)*(Reformat[Provider Type]=E1603)*(Reformat[Provider Rating]=I1603),0))</f>
        <v>27.8</v>
      </c>
      <c r="S1603" s="11">
        <f t="shared" ref="S1603:S1666" si="25">R1603*5</f>
        <v>139</v>
      </c>
    </row>
    <row r="1604" spans="1:19" x14ac:dyDescent="0.25">
      <c r="A1604" t="s">
        <v>51</v>
      </c>
      <c r="B1604" t="s">
        <v>83</v>
      </c>
      <c r="D1604" t="s">
        <v>66</v>
      </c>
      <c r="E1604" t="s">
        <v>114</v>
      </c>
      <c r="F1604" t="s">
        <v>60</v>
      </c>
      <c r="G1604" t="s">
        <v>126</v>
      </c>
      <c r="H1604" t="s">
        <v>64</v>
      </c>
      <c r="I1604" t="s">
        <v>133</v>
      </c>
      <c r="J1604" t="s">
        <v>56</v>
      </c>
      <c r="K1604" t="s">
        <v>57</v>
      </c>
      <c r="M1604" s="11">
        <v>121.6</v>
      </c>
      <c r="N1604" s="11">
        <v>4.6439689477866537</v>
      </c>
      <c r="P1604" s="11">
        <v>121.6</v>
      </c>
      <c r="Q1604" s="11">
        <v>4.6439689477866537</v>
      </c>
      <c r="R1604" s="11">
        <f t="array" ref="R1604">INDEX(Reformat[Preschool FT],MATCH(1,(Reformat[Zone]=B1604)*(Reformat[Provider Type]=E1604)*(Reformat[Provider Rating]=I1604),0))</f>
        <v>28.6</v>
      </c>
      <c r="S1604" s="11">
        <f t="shared" si="25"/>
        <v>143</v>
      </c>
    </row>
    <row r="1605" spans="1:19" x14ac:dyDescent="0.25">
      <c r="A1605" t="s">
        <v>51</v>
      </c>
      <c r="B1605" t="s">
        <v>83</v>
      </c>
      <c r="D1605" t="s">
        <v>66</v>
      </c>
      <c r="E1605" t="s">
        <v>114</v>
      </c>
      <c r="F1605" t="s">
        <v>60</v>
      </c>
      <c r="G1605" t="s">
        <v>127</v>
      </c>
      <c r="H1605" t="s">
        <v>64</v>
      </c>
      <c r="I1605" t="s">
        <v>133</v>
      </c>
      <c r="J1605" t="s">
        <v>58</v>
      </c>
      <c r="K1605" t="s">
        <v>57</v>
      </c>
      <c r="M1605" s="11">
        <v>102.35</v>
      </c>
      <c r="N1605" s="11">
        <v>3.9088011661674673</v>
      </c>
      <c r="P1605" s="11">
        <v>102.35</v>
      </c>
      <c r="Q1605" s="11">
        <v>3.9088011661674673</v>
      </c>
      <c r="R1605" s="11">
        <f t="array" ref="R1605">INDEX(Reformat[Preschool PT],MATCH(1,(Reformat[Zone]=B1605)*(Reformat[Provider Type]=E1605)*(Reformat[Provider Rating]=I1605),0))</f>
        <v>24</v>
      </c>
      <c r="S1605" s="11">
        <f t="shared" si="25"/>
        <v>120</v>
      </c>
    </row>
    <row r="1606" spans="1:19" x14ac:dyDescent="0.25">
      <c r="A1606" t="s">
        <v>51</v>
      </c>
      <c r="B1606" t="s">
        <v>83</v>
      </c>
      <c r="D1606" t="s">
        <v>66</v>
      </c>
      <c r="E1606" t="s">
        <v>114</v>
      </c>
      <c r="F1606" t="s">
        <v>61</v>
      </c>
      <c r="G1606" t="s">
        <v>128</v>
      </c>
      <c r="H1606" t="s">
        <v>64</v>
      </c>
      <c r="I1606" t="s">
        <v>133</v>
      </c>
      <c r="J1606" t="s">
        <v>56</v>
      </c>
      <c r="K1606" t="s">
        <v>57</v>
      </c>
      <c r="M1606" s="11">
        <v>109.39999999999999</v>
      </c>
      <c r="N1606" s="11">
        <v>4.1780444316435847</v>
      </c>
      <c r="P1606" s="11">
        <v>109.39999999999999</v>
      </c>
      <c r="Q1606" s="11">
        <v>4.1780444316435847</v>
      </c>
      <c r="R1606" s="11">
        <f t="array" ref="R1606">INDEX(Reformat[School-age FT],MATCH(1,(Reformat[Zone]=B1606)*(Reformat[Provider Type]=E1606)*(Reformat[Provider Rating]=I1606),0))</f>
        <v>25.8</v>
      </c>
      <c r="S1606" s="11">
        <f t="shared" si="25"/>
        <v>129</v>
      </c>
    </row>
    <row r="1607" spans="1:19" x14ac:dyDescent="0.25">
      <c r="A1607" t="s">
        <v>51</v>
      </c>
      <c r="B1607" t="s">
        <v>83</v>
      </c>
      <c r="D1607" t="s">
        <v>66</v>
      </c>
      <c r="E1607" t="s">
        <v>114</v>
      </c>
      <c r="F1607" t="s">
        <v>61</v>
      </c>
      <c r="G1607" t="s">
        <v>129</v>
      </c>
      <c r="H1607" t="s">
        <v>64</v>
      </c>
      <c r="I1607" t="s">
        <v>133</v>
      </c>
      <c r="J1607" t="s">
        <v>58</v>
      </c>
      <c r="K1607" t="s">
        <v>57</v>
      </c>
      <c r="M1607" s="11">
        <v>91.5</v>
      </c>
      <c r="N1607" s="11">
        <v>3.4944338710730172</v>
      </c>
      <c r="P1607" s="11">
        <v>91.5</v>
      </c>
      <c r="Q1607" s="11">
        <v>3.4944338710730172</v>
      </c>
      <c r="R1607" s="11">
        <f t="array" ref="R1607">INDEX(Reformat[School-age PT],MATCH(1,(Reformat[Zone]=B1607)*(Reformat[Provider Type]=E1607)*(Reformat[Provider Rating]=I1607),0))</f>
        <v>22.4</v>
      </c>
      <c r="S1607" s="11">
        <f t="shared" si="25"/>
        <v>112</v>
      </c>
    </row>
    <row r="1608" spans="1:19" x14ac:dyDescent="0.25">
      <c r="A1608" t="s">
        <v>51</v>
      </c>
      <c r="B1608" t="s">
        <v>83</v>
      </c>
      <c r="D1608" t="s">
        <v>66</v>
      </c>
      <c r="E1608" t="s">
        <v>114</v>
      </c>
      <c r="F1608" t="s">
        <v>60</v>
      </c>
      <c r="G1608" t="s">
        <v>126</v>
      </c>
      <c r="H1608" t="s">
        <v>65</v>
      </c>
      <c r="I1608" t="s">
        <v>134</v>
      </c>
      <c r="J1608" t="s">
        <v>56</v>
      </c>
      <c r="K1608" t="s">
        <v>57</v>
      </c>
      <c r="M1608" s="11">
        <v>89.55</v>
      </c>
      <c r="N1608" s="11">
        <v>3.4199623295583459</v>
      </c>
      <c r="P1608" s="11">
        <v>89.55</v>
      </c>
      <c r="Q1608" s="11">
        <v>3.4199623295583459</v>
      </c>
      <c r="R1608" s="11">
        <f t="array" ref="R1608">INDEX(Reformat[Preschool FT],MATCH(1,(Reformat[Zone]=B1608)*(Reformat[Provider Type]=E1608)*(Reformat[Provider Rating]=I1608),0))</f>
        <v>25.2</v>
      </c>
      <c r="S1608" s="11">
        <f t="shared" si="25"/>
        <v>126</v>
      </c>
    </row>
    <row r="1609" spans="1:19" x14ac:dyDescent="0.25">
      <c r="A1609" t="s">
        <v>51</v>
      </c>
      <c r="B1609" t="s">
        <v>83</v>
      </c>
      <c r="D1609" t="s">
        <v>66</v>
      </c>
      <c r="E1609" t="s">
        <v>114</v>
      </c>
      <c r="F1609" t="s">
        <v>60</v>
      </c>
      <c r="G1609" t="s">
        <v>127</v>
      </c>
      <c r="H1609" t="s">
        <v>65</v>
      </c>
      <c r="I1609" t="s">
        <v>134</v>
      </c>
      <c r="J1609" t="s">
        <v>58</v>
      </c>
      <c r="K1609" t="s">
        <v>57</v>
      </c>
      <c r="M1609" s="11">
        <v>74.650000000000006</v>
      </c>
      <c r="N1609" s="11">
        <v>2.8509233713180411</v>
      </c>
      <c r="P1609" s="11">
        <v>74.650000000000006</v>
      </c>
      <c r="Q1609" s="11">
        <v>2.8509233713180411</v>
      </c>
      <c r="R1609" s="11">
        <f t="array" ref="R1609">INDEX(Reformat[Preschool PT],MATCH(1,(Reformat[Zone]=B1609)*(Reformat[Provider Type]=E1609)*(Reformat[Provider Rating]=I1609),0))</f>
        <v>20.79</v>
      </c>
      <c r="S1609" s="11">
        <f t="shared" si="25"/>
        <v>103.94999999999999</v>
      </c>
    </row>
    <row r="1610" spans="1:19" x14ac:dyDescent="0.25">
      <c r="A1610" t="s">
        <v>51</v>
      </c>
      <c r="B1610" t="s">
        <v>83</v>
      </c>
      <c r="D1610" t="s">
        <v>67</v>
      </c>
      <c r="E1610" t="s">
        <v>115</v>
      </c>
      <c r="F1610" t="s">
        <v>54</v>
      </c>
      <c r="G1610" t="s">
        <v>122</v>
      </c>
      <c r="H1610" t="s">
        <v>55</v>
      </c>
      <c r="I1610" t="s">
        <v>130</v>
      </c>
      <c r="J1610" t="s">
        <v>56</v>
      </c>
      <c r="K1610" t="s">
        <v>57</v>
      </c>
      <c r="M1610" s="11">
        <v>93.3</v>
      </c>
      <c r="N1610" s="11">
        <v>3.5631768324711746</v>
      </c>
      <c r="P1610" s="11">
        <v>93.3</v>
      </c>
      <c r="Q1610" s="11">
        <v>3.5631768324711746</v>
      </c>
      <c r="R1610" s="11">
        <f t="array" ref="R1610">INDEX(Reformat[Infant FT],MATCH(1,(Reformat[Zone]=B1610)*(Reformat[Provider Type]=E1610)*(Reformat[Provider Rating]=I1610),0))</f>
        <v>27</v>
      </c>
      <c r="S1610" s="11">
        <f t="shared" si="25"/>
        <v>135</v>
      </c>
    </row>
    <row r="1611" spans="1:19" x14ac:dyDescent="0.25">
      <c r="A1611" t="s">
        <v>51</v>
      </c>
      <c r="B1611" t="s">
        <v>83</v>
      </c>
      <c r="D1611" t="s">
        <v>67</v>
      </c>
      <c r="E1611" t="s">
        <v>115</v>
      </c>
      <c r="F1611" t="s">
        <v>54</v>
      </c>
      <c r="G1611" t="s">
        <v>123</v>
      </c>
      <c r="H1611" t="s">
        <v>55</v>
      </c>
      <c r="I1611" t="s">
        <v>130</v>
      </c>
      <c r="J1611" t="s">
        <v>58</v>
      </c>
      <c r="K1611" t="s">
        <v>57</v>
      </c>
      <c r="M1611" s="11">
        <v>78.25</v>
      </c>
      <c r="N1611" s="11">
        <v>2.9884092941143563</v>
      </c>
      <c r="P1611" s="11">
        <v>78.25</v>
      </c>
      <c r="Q1611" s="11">
        <v>2.9884092941143563</v>
      </c>
      <c r="R1611" s="11">
        <f t="array" ref="R1611">INDEX(Reformat[Infant PT],MATCH(1,(Reformat[Zone]=B1611)*(Reformat[Provider Type]=E1611)*(Reformat[Provider Rating]=I1611),0))</f>
        <v>23.6</v>
      </c>
      <c r="S1611" s="11">
        <f t="shared" si="25"/>
        <v>118</v>
      </c>
    </row>
    <row r="1612" spans="1:19" x14ac:dyDescent="0.25">
      <c r="A1612" t="s">
        <v>51</v>
      </c>
      <c r="B1612" t="s">
        <v>83</v>
      </c>
      <c r="D1612" t="s">
        <v>67</v>
      </c>
      <c r="E1612" t="s">
        <v>115</v>
      </c>
      <c r="F1612" t="s">
        <v>59</v>
      </c>
      <c r="G1612" t="s">
        <v>124</v>
      </c>
      <c r="H1612" t="s">
        <v>55</v>
      </c>
      <c r="I1612" t="s">
        <v>130</v>
      </c>
      <c r="J1612" t="s">
        <v>56</v>
      </c>
      <c r="K1612" t="s">
        <v>57</v>
      </c>
      <c r="M1612" s="11">
        <v>87.6</v>
      </c>
      <c r="N1612" s="11">
        <v>3.3454907880436751</v>
      </c>
      <c r="P1612" s="11">
        <v>87.6</v>
      </c>
      <c r="Q1612" s="11">
        <v>3.3454907880436751</v>
      </c>
      <c r="R1612" s="11">
        <f t="array" ref="R1612">INDEX(Reformat[Toddler FT],MATCH(1,(Reformat[Zone]=B1612)*(Reformat[Provider Type]=E1612)*(Reformat[Provider Rating]=I1612),0))</f>
        <v>24.8</v>
      </c>
      <c r="S1612" s="11">
        <f t="shared" si="25"/>
        <v>124</v>
      </c>
    </row>
    <row r="1613" spans="1:19" x14ac:dyDescent="0.25">
      <c r="A1613" t="s">
        <v>51</v>
      </c>
      <c r="B1613" t="s">
        <v>83</v>
      </c>
      <c r="D1613" t="s">
        <v>67</v>
      </c>
      <c r="E1613" t="s">
        <v>115</v>
      </c>
      <c r="F1613" t="s">
        <v>59</v>
      </c>
      <c r="G1613" t="s">
        <v>125</v>
      </c>
      <c r="H1613" t="s">
        <v>55</v>
      </c>
      <c r="I1613" t="s">
        <v>130</v>
      </c>
      <c r="J1613" t="s">
        <v>58</v>
      </c>
      <c r="K1613" t="s">
        <v>57</v>
      </c>
      <c r="M1613" s="11">
        <v>71.5</v>
      </c>
      <c r="N1613" s="11">
        <v>2.7306231888712649</v>
      </c>
      <c r="P1613" s="11">
        <v>71.5</v>
      </c>
      <c r="Q1613" s="11">
        <v>2.7306231888712649</v>
      </c>
      <c r="R1613" s="11">
        <f t="array" ref="R1613">INDEX(Reformat[Toddler PT],MATCH(1,(Reformat[Zone]=B1613)*(Reformat[Provider Type]=E1613)*(Reformat[Provider Rating]=I1613),0))</f>
        <v>21.2</v>
      </c>
      <c r="S1613" s="11">
        <f t="shared" si="25"/>
        <v>106</v>
      </c>
    </row>
    <row r="1614" spans="1:19" x14ac:dyDescent="0.25">
      <c r="A1614" t="s">
        <v>51</v>
      </c>
      <c r="B1614" t="s">
        <v>83</v>
      </c>
      <c r="D1614" t="s">
        <v>67</v>
      </c>
      <c r="E1614" t="s">
        <v>115</v>
      </c>
      <c r="F1614" t="s">
        <v>60</v>
      </c>
      <c r="G1614" t="s">
        <v>126</v>
      </c>
      <c r="H1614" t="s">
        <v>55</v>
      </c>
      <c r="I1614" t="s">
        <v>130</v>
      </c>
      <c r="J1614" t="s">
        <v>56</v>
      </c>
      <c r="K1614" t="s">
        <v>57</v>
      </c>
      <c r="M1614" s="11">
        <v>79.599999999999994</v>
      </c>
      <c r="N1614" s="11">
        <v>3.0399665151629742</v>
      </c>
      <c r="P1614" s="11">
        <v>79.599999999999994</v>
      </c>
      <c r="Q1614" s="11">
        <v>3.0399665151629742</v>
      </c>
      <c r="R1614" s="11">
        <f t="array" ref="R1614">INDEX(Reformat[Preschool FT],MATCH(1,(Reformat[Zone]=B1614)*(Reformat[Provider Type]=E1614)*(Reformat[Provider Rating]=I1614),0))</f>
        <v>22</v>
      </c>
      <c r="S1614" s="11">
        <f t="shared" si="25"/>
        <v>110</v>
      </c>
    </row>
    <row r="1615" spans="1:19" x14ac:dyDescent="0.25">
      <c r="A1615" t="s">
        <v>51</v>
      </c>
      <c r="B1615" t="s">
        <v>83</v>
      </c>
      <c r="D1615" t="s">
        <v>67</v>
      </c>
      <c r="E1615" t="s">
        <v>115</v>
      </c>
      <c r="F1615" t="s">
        <v>60</v>
      </c>
      <c r="G1615" t="s">
        <v>127</v>
      </c>
      <c r="H1615" t="s">
        <v>55</v>
      </c>
      <c r="I1615" t="s">
        <v>130</v>
      </c>
      <c r="J1615" t="s">
        <v>58</v>
      </c>
      <c r="K1615" t="s">
        <v>57</v>
      </c>
      <c r="M1615" s="11">
        <v>60.15</v>
      </c>
      <c r="N1615" s="11">
        <v>2.2971606267217703</v>
      </c>
      <c r="P1615" s="11">
        <v>60.15</v>
      </c>
      <c r="Q1615" s="11">
        <v>2.2971606267217703</v>
      </c>
      <c r="R1615" s="11">
        <f t="array" ref="R1615">INDEX(Reformat[Preschool PT],MATCH(1,(Reformat[Zone]=B1615)*(Reformat[Provider Type]=E1615)*(Reformat[Provider Rating]=I1615),0))</f>
        <v>17.600000000000001</v>
      </c>
      <c r="S1615" s="11">
        <f t="shared" si="25"/>
        <v>88</v>
      </c>
    </row>
    <row r="1616" spans="1:19" x14ac:dyDescent="0.25">
      <c r="A1616" t="s">
        <v>51</v>
      </c>
      <c r="B1616" t="s">
        <v>83</v>
      </c>
      <c r="D1616" t="s">
        <v>67</v>
      </c>
      <c r="E1616" t="s">
        <v>115</v>
      </c>
      <c r="F1616" t="s">
        <v>61</v>
      </c>
      <c r="G1616" t="s">
        <v>128</v>
      </c>
      <c r="H1616" t="s">
        <v>55</v>
      </c>
      <c r="I1616" t="s">
        <v>130</v>
      </c>
      <c r="J1616" t="s">
        <v>56</v>
      </c>
      <c r="K1616" t="s">
        <v>57</v>
      </c>
      <c r="M1616" s="11">
        <v>67.649999999999991</v>
      </c>
      <c r="N1616" s="11">
        <v>2.5835896325474268</v>
      </c>
      <c r="P1616" s="11">
        <v>67.649999999999991</v>
      </c>
      <c r="Q1616" s="11">
        <v>2.5835896325474268</v>
      </c>
      <c r="R1616" s="11">
        <f t="array" ref="R1616">INDEX(Reformat[School-age FT],MATCH(1,(Reformat[Zone]=B1616)*(Reformat[Provider Type]=E1616)*(Reformat[Provider Rating]=I1616),0))</f>
        <v>19.2</v>
      </c>
      <c r="S1616" s="11">
        <f t="shared" si="25"/>
        <v>96</v>
      </c>
    </row>
    <row r="1617" spans="1:19" x14ac:dyDescent="0.25">
      <c r="A1617" t="s">
        <v>51</v>
      </c>
      <c r="B1617" t="s">
        <v>83</v>
      </c>
      <c r="D1617" t="s">
        <v>67</v>
      </c>
      <c r="E1617" t="s">
        <v>115</v>
      </c>
      <c r="F1617" t="s">
        <v>61</v>
      </c>
      <c r="G1617" t="s">
        <v>129</v>
      </c>
      <c r="H1617" t="s">
        <v>55</v>
      </c>
      <c r="I1617" t="s">
        <v>130</v>
      </c>
      <c r="J1617" t="s">
        <v>58</v>
      </c>
      <c r="K1617" t="s">
        <v>57</v>
      </c>
      <c r="M1617" s="11">
        <v>50.5</v>
      </c>
      <c r="N1617" s="11">
        <v>1.9286219725594247</v>
      </c>
      <c r="P1617" s="11">
        <v>50.5</v>
      </c>
      <c r="Q1617" s="11">
        <v>1.9286219725594247</v>
      </c>
      <c r="R1617" s="11">
        <f t="array" ref="R1617">INDEX(Reformat[School-age PT],MATCH(1,(Reformat[Zone]=B1617)*(Reformat[Provider Type]=E1617)*(Reformat[Provider Rating]=I1617),0))</f>
        <v>15.6</v>
      </c>
      <c r="S1617" s="11">
        <f t="shared" si="25"/>
        <v>78</v>
      </c>
    </row>
    <row r="1618" spans="1:19" x14ac:dyDescent="0.25">
      <c r="A1618" t="s">
        <v>51</v>
      </c>
      <c r="B1618" t="s">
        <v>83</v>
      </c>
      <c r="D1618" t="s">
        <v>67</v>
      </c>
      <c r="E1618" t="s">
        <v>115</v>
      </c>
      <c r="F1618" t="s">
        <v>54</v>
      </c>
      <c r="G1618" t="s">
        <v>122</v>
      </c>
      <c r="H1618" t="s">
        <v>62</v>
      </c>
      <c r="I1618" t="s">
        <v>131</v>
      </c>
      <c r="J1618" t="s">
        <v>56</v>
      </c>
      <c r="K1618" t="s">
        <v>57</v>
      </c>
      <c r="M1618" s="11">
        <v>106.30000000000001</v>
      </c>
      <c r="N1618" s="11">
        <v>4.0596537759023139</v>
      </c>
      <c r="P1618" s="11">
        <v>106.30000000000001</v>
      </c>
      <c r="Q1618" s="11">
        <v>4.0596537759023139</v>
      </c>
      <c r="R1618" s="11">
        <f t="array" ref="R1618">INDEX(Reformat[Infant FT],MATCH(1,(Reformat[Zone]=B1618)*(Reformat[Provider Type]=E1618)*(Reformat[Provider Rating]=I1618),0))</f>
        <v>28.35</v>
      </c>
      <c r="S1618" s="11">
        <f t="shared" si="25"/>
        <v>141.75</v>
      </c>
    </row>
    <row r="1619" spans="1:19" x14ac:dyDescent="0.25">
      <c r="A1619" t="s">
        <v>51</v>
      </c>
      <c r="B1619" t="s">
        <v>83</v>
      </c>
      <c r="D1619" t="s">
        <v>67</v>
      </c>
      <c r="E1619" t="s">
        <v>115</v>
      </c>
      <c r="F1619" t="s">
        <v>54</v>
      </c>
      <c r="G1619" t="s">
        <v>123</v>
      </c>
      <c r="H1619" t="s">
        <v>62</v>
      </c>
      <c r="I1619" t="s">
        <v>131</v>
      </c>
      <c r="J1619" t="s">
        <v>58</v>
      </c>
      <c r="K1619" t="s">
        <v>57</v>
      </c>
      <c r="M1619" s="11">
        <v>91.75</v>
      </c>
      <c r="N1619" s="11">
        <v>3.5039815046005391</v>
      </c>
      <c r="P1619" s="11">
        <v>91.75</v>
      </c>
      <c r="Q1619" s="11">
        <v>3.5039815046005391</v>
      </c>
      <c r="R1619" s="11">
        <f t="array" ref="R1619">INDEX(Reformat[Infant PT],MATCH(1,(Reformat[Zone]=B1619)*(Reformat[Provider Type]=E1619)*(Reformat[Provider Rating]=I1619),0))</f>
        <v>24.78</v>
      </c>
      <c r="S1619" s="11">
        <f t="shared" si="25"/>
        <v>123.9</v>
      </c>
    </row>
    <row r="1620" spans="1:19" x14ac:dyDescent="0.25">
      <c r="A1620" t="s">
        <v>51</v>
      </c>
      <c r="B1620" t="s">
        <v>83</v>
      </c>
      <c r="D1620" t="s">
        <v>67</v>
      </c>
      <c r="E1620" t="s">
        <v>115</v>
      </c>
      <c r="F1620" t="s">
        <v>59</v>
      </c>
      <c r="G1620" t="s">
        <v>124</v>
      </c>
      <c r="H1620" t="s">
        <v>62</v>
      </c>
      <c r="I1620" t="s">
        <v>131</v>
      </c>
      <c r="J1620" t="s">
        <v>56</v>
      </c>
      <c r="K1620" t="s">
        <v>57</v>
      </c>
      <c r="M1620" s="11">
        <v>100.85000000000001</v>
      </c>
      <c r="N1620" s="11">
        <v>3.8515153650023364</v>
      </c>
      <c r="P1620" s="11">
        <v>100.85000000000001</v>
      </c>
      <c r="Q1620" s="11">
        <v>3.8515153650023364</v>
      </c>
      <c r="R1620" s="11">
        <f t="array" ref="R1620">INDEX(Reformat[Toddler FT],MATCH(1,(Reformat[Zone]=B1620)*(Reformat[Provider Type]=E1620)*(Reformat[Provider Rating]=I1620),0))</f>
        <v>26.04</v>
      </c>
      <c r="S1620" s="11">
        <f t="shared" si="25"/>
        <v>130.19999999999999</v>
      </c>
    </row>
    <row r="1621" spans="1:19" x14ac:dyDescent="0.25">
      <c r="A1621" t="s">
        <v>51</v>
      </c>
      <c r="B1621" t="s">
        <v>83</v>
      </c>
      <c r="D1621" t="s">
        <v>67</v>
      </c>
      <c r="E1621" t="s">
        <v>115</v>
      </c>
      <c r="F1621" t="s">
        <v>59</v>
      </c>
      <c r="G1621" t="s">
        <v>125</v>
      </c>
      <c r="H1621" t="s">
        <v>62</v>
      </c>
      <c r="I1621" t="s">
        <v>131</v>
      </c>
      <c r="J1621" t="s">
        <v>58</v>
      </c>
      <c r="K1621" t="s">
        <v>57</v>
      </c>
      <c r="M1621" s="11">
        <v>85.15</v>
      </c>
      <c r="N1621" s="11">
        <v>3.2519239794739607</v>
      </c>
      <c r="P1621" s="11">
        <v>85.15</v>
      </c>
      <c r="Q1621" s="11">
        <v>3.2519239794739607</v>
      </c>
      <c r="R1621" s="11">
        <f t="array" ref="R1621">INDEX(Reformat[Toddler PT],MATCH(1,(Reformat[Zone]=B1621)*(Reformat[Provider Type]=E1621)*(Reformat[Provider Rating]=I1621),0))</f>
        <v>22.26</v>
      </c>
      <c r="S1621" s="11">
        <f t="shared" si="25"/>
        <v>111.30000000000001</v>
      </c>
    </row>
    <row r="1622" spans="1:19" x14ac:dyDescent="0.25">
      <c r="A1622" t="s">
        <v>51</v>
      </c>
      <c r="B1622" t="s">
        <v>83</v>
      </c>
      <c r="D1622" t="s">
        <v>67</v>
      </c>
      <c r="E1622" t="s">
        <v>115</v>
      </c>
      <c r="F1622" t="s">
        <v>60</v>
      </c>
      <c r="G1622" t="s">
        <v>126</v>
      </c>
      <c r="H1622" t="s">
        <v>62</v>
      </c>
      <c r="I1622" t="s">
        <v>131</v>
      </c>
      <c r="J1622" t="s">
        <v>56</v>
      </c>
      <c r="K1622" t="s">
        <v>57</v>
      </c>
      <c r="M1622" s="11">
        <v>93.100000000000009</v>
      </c>
      <c r="N1622" s="11">
        <v>3.5555387256491575</v>
      </c>
      <c r="P1622" s="11">
        <v>93.100000000000009</v>
      </c>
      <c r="Q1622" s="11">
        <v>3.5555387256491575</v>
      </c>
      <c r="R1622" s="11">
        <f t="array" ref="R1622">INDEX(Reformat[Preschool FT],MATCH(1,(Reformat[Zone]=B1622)*(Reformat[Provider Type]=E1622)*(Reformat[Provider Rating]=I1622),0))</f>
        <v>23.1</v>
      </c>
      <c r="S1622" s="11">
        <f t="shared" si="25"/>
        <v>115.5</v>
      </c>
    </row>
    <row r="1623" spans="1:19" x14ac:dyDescent="0.25">
      <c r="A1623" t="s">
        <v>51</v>
      </c>
      <c r="B1623" t="s">
        <v>83</v>
      </c>
      <c r="D1623" t="s">
        <v>67</v>
      </c>
      <c r="E1623" t="s">
        <v>115</v>
      </c>
      <c r="F1623" t="s">
        <v>60</v>
      </c>
      <c r="G1623" t="s">
        <v>127</v>
      </c>
      <c r="H1623" t="s">
        <v>62</v>
      </c>
      <c r="I1623" t="s">
        <v>131</v>
      </c>
      <c r="J1623" t="s">
        <v>58</v>
      </c>
      <c r="K1623" t="s">
        <v>57</v>
      </c>
      <c r="M1623" s="11">
        <v>73.949999999999989</v>
      </c>
      <c r="N1623" s="11">
        <v>2.8241899974409788</v>
      </c>
      <c r="P1623" s="11">
        <v>73.949999999999989</v>
      </c>
      <c r="Q1623" s="11">
        <v>2.8241899974409788</v>
      </c>
      <c r="R1623" s="11">
        <f t="array" ref="R1623">INDEX(Reformat[Preschool PT],MATCH(1,(Reformat[Zone]=B1623)*(Reformat[Provider Type]=E1623)*(Reformat[Provider Rating]=I1623),0))</f>
        <v>18.48</v>
      </c>
      <c r="S1623" s="11">
        <f t="shared" si="25"/>
        <v>92.4</v>
      </c>
    </row>
    <row r="1624" spans="1:19" x14ac:dyDescent="0.25">
      <c r="A1624" t="s">
        <v>51</v>
      </c>
      <c r="B1624" t="s">
        <v>83</v>
      </c>
      <c r="D1624" t="s">
        <v>67</v>
      </c>
      <c r="E1624" t="s">
        <v>115</v>
      </c>
      <c r="F1624" t="s">
        <v>61</v>
      </c>
      <c r="G1624" t="s">
        <v>128</v>
      </c>
      <c r="H1624" t="s">
        <v>62</v>
      </c>
      <c r="I1624" t="s">
        <v>131</v>
      </c>
      <c r="J1624" t="s">
        <v>56</v>
      </c>
      <c r="K1624" t="s">
        <v>57</v>
      </c>
      <c r="M1624" s="11">
        <v>81.400000000000006</v>
      </c>
      <c r="N1624" s="11">
        <v>3.1087094765611325</v>
      </c>
      <c r="P1624" s="11">
        <v>81.400000000000006</v>
      </c>
      <c r="Q1624" s="11">
        <v>3.1087094765611325</v>
      </c>
      <c r="R1624" s="11">
        <f t="array" ref="R1624">INDEX(Reformat[School-age FT],MATCH(1,(Reformat[Zone]=B1624)*(Reformat[Provider Type]=E1624)*(Reformat[Provider Rating]=I1624),0))</f>
        <v>20.16</v>
      </c>
      <c r="S1624" s="11">
        <f t="shared" si="25"/>
        <v>100.8</v>
      </c>
    </row>
    <row r="1625" spans="1:19" x14ac:dyDescent="0.25">
      <c r="A1625" t="s">
        <v>51</v>
      </c>
      <c r="B1625" t="s">
        <v>83</v>
      </c>
      <c r="D1625" t="s">
        <v>67</v>
      </c>
      <c r="E1625" t="s">
        <v>115</v>
      </c>
      <c r="F1625" t="s">
        <v>61</v>
      </c>
      <c r="G1625" t="s">
        <v>129</v>
      </c>
      <c r="H1625" t="s">
        <v>62</v>
      </c>
      <c r="I1625" t="s">
        <v>131</v>
      </c>
      <c r="J1625" t="s">
        <v>58</v>
      </c>
      <c r="K1625" t="s">
        <v>57</v>
      </c>
      <c r="M1625" s="11">
        <v>64.2</v>
      </c>
      <c r="N1625" s="11">
        <v>2.451832289867625</v>
      </c>
      <c r="P1625" s="11">
        <v>64.2</v>
      </c>
      <c r="Q1625" s="11">
        <v>2.451832289867625</v>
      </c>
      <c r="R1625" s="11">
        <f t="array" ref="R1625">INDEX(Reformat[School-age PT],MATCH(1,(Reformat[Zone]=B1625)*(Reformat[Provider Type]=E1625)*(Reformat[Provider Rating]=I1625),0))</f>
        <v>16.38</v>
      </c>
      <c r="S1625" s="11">
        <f t="shared" si="25"/>
        <v>81.899999999999991</v>
      </c>
    </row>
    <row r="1626" spans="1:19" x14ac:dyDescent="0.25">
      <c r="A1626" t="s">
        <v>51</v>
      </c>
      <c r="B1626" t="s">
        <v>83</v>
      </c>
      <c r="D1626" t="s">
        <v>67</v>
      </c>
      <c r="E1626" t="s">
        <v>115</v>
      </c>
      <c r="F1626" t="s">
        <v>54</v>
      </c>
      <c r="G1626" t="s">
        <v>122</v>
      </c>
      <c r="H1626" t="s">
        <v>63</v>
      </c>
      <c r="I1626" t="s">
        <v>132</v>
      </c>
      <c r="J1626" t="s">
        <v>56</v>
      </c>
      <c r="K1626" t="s">
        <v>57</v>
      </c>
      <c r="M1626" s="11">
        <v>118.10000000000001</v>
      </c>
      <c r="N1626" s="11">
        <v>4.5103020784013479</v>
      </c>
      <c r="P1626" s="11">
        <v>118.10000000000001</v>
      </c>
      <c r="Q1626" s="11">
        <v>4.5103020784013479</v>
      </c>
      <c r="R1626" s="11">
        <f t="array" ref="R1626">INDEX(Reformat[Infant FT],MATCH(1,(Reformat[Zone]=B1626)*(Reformat[Provider Type]=E1626)*(Reformat[Provider Rating]=I1626),0))</f>
        <v>29.34</v>
      </c>
      <c r="S1626" s="11">
        <f t="shared" si="25"/>
        <v>146.69999999999999</v>
      </c>
    </row>
    <row r="1627" spans="1:19" x14ac:dyDescent="0.25">
      <c r="A1627" t="s">
        <v>51</v>
      </c>
      <c r="B1627" t="s">
        <v>83</v>
      </c>
      <c r="D1627" t="s">
        <v>67</v>
      </c>
      <c r="E1627" t="s">
        <v>115</v>
      </c>
      <c r="F1627" t="s">
        <v>54</v>
      </c>
      <c r="G1627" t="s">
        <v>123</v>
      </c>
      <c r="H1627" t="s">
        <v>63</v>
      </c>
      <c r="I1627" t="s">
        <v>132</v>
      </c>
      <c r="J1627" t="s">
        <v>58</v>
      </c>
      <c r="K1627" t="s">
        <v>57</v>
      </c>
      <c r="M1627" s="11">
        <v>101.95</v>
      </c>
      <c r="N1627" s="11">
        <v>3.8935249525234328</v>
      </c>
      <c r="P1627" s="11">
        <v>101.95</v>
      </c>
      <c r="Q1627" s="11">
        <v>3.8935249525234328</v>
      </c>
      <c r="R1627" s="11">
        <f t="array" ref="R1627">INDEX(Reformat[Infant PT],MATCH(1,(Reformat[Zone]=B1627)*(Reformat[Provider Type]=E1627)*(Reformat[Provider Rating]=I1627),0))</f>
        <v>26.1</v>
      </c>
      <c r="S1627" s="11">
        <f t="shared" si="25"/>
        <v>130.5</v>
      </c>
    </row>
    <row r="1628" spans="1:19" x14ac:dyDescent="0.25">
      <c r="A1628" t="s">
        <v>51</v>
      </c>
      <c r="B1628" t="s">
        <v>83</v>
      </c>
      <c r="D1628" t="s">
        <v>67</v>
      </c>
      <c r="E1628" t="s">
        <v>115</v>
      </c>
      <c r="F1628" t="s">
        <v>59</v>
      </c>
      <c r="G1628" t="s">
        <v>124</v>
      </c>
      <c r="H1628" t="s">
        <v>63</v>
      </c>
      <c r="I1628" t="s">
        <v>132</v>
      </c>
      <c r="J1628" t="s">
        <v>56</v>
      </c>
      <c r="K1628" t="s">
        <v>57</v>
      </c>
      <c r="M1628" s="11">
        <v>112.05</v>
      </c>
      <c r="N1628" s="11">
        <v>4.2792493470353179</v>
      </c>
      <c r="P1628" s="11">
        <v>112.05</v>
      </c>
      <c r="Q1628" s="11">
        <v>4.2792493470353179</v>
      </c>
      <c r="R1628" s="11">
        <f t="array" ref="R1628">INDEX(Reformat[Toddler FT],MATCH(1,(Reformat[Zone]=B1628)*(Reformat[Provider Type]=E1628)*(Reformat[Provider Rating]=I1628),0))</f>
        <v>26.82</v>
      </c>
      <c r="S1628" s="11">
        <f t="shared" si="25"/>
        <v>134.1</v>
      </c>
    </row>
    <row r="1629" spans="1:19" x14ac:dyDescent="0.25">
      <c r="A1629" t="s">
        <v>51</v>
      </c>
      <c r="B1629" t="s">
        <v>83</v>
      </c>
      <c r="D1629" t="s">
        <v>67</v>
      </c>
      <c r="E1629" t="s">
        <v>115</v>
      </c>
      <c r="F1629" t="s">
        <v>59</v>
      </c>
      <c r="G1629" t="s">
        <v>125</v>
      </c>
      <c r="H1629" t="s">
        <v>63</v>
      </c>
      <c r="I1629" t="s">
        <v>132</v>
      </c>
      <c r="J1629" t="s">
        <v>58</v>
      </c>
      <c r="K1629" t="s">
        <v>57</v>
      </c>
      <c r="M1629" s="11">
        <v>94.600000000000009</v>
      </c>
      <c r="N1629" s="11">
        <v>3.6128245268142889</v>
      </c>
      <c r="P1629" s="11">
        <v>94.600000000000009</v>
      </c>
      <c r="Q1629" s="11">
        <v>3.6128245268142889</v>
      </c>
      <c r="R1629" s="11">
        <f t="array" ref="R1629">INDEX(Reformat[Toddler PT],MATCH(1,(Reformat[Zone]=B1629)*(Reformat[Provider Type]=E1629)*(Reformat[Provider Rating]=I1629),0))</f>
        <v>23.22</v>
      </c>
      <c r="S1629" s="11">
        <f t="shared" si="25"/>
        <v>116.1</v>
      </c>
    </row>
    <row r="1630" spans="1:19" x14ac:dyDescent="0.25">
      <c r="A1630" t="s">
        <v>51</v>
      </c>
      <c r="B1630" t="s">
        <v>83</v>
      </c>
      <c r="D1630" t="s">
        <v>67</v>
      </c>
      <c r="E1630" t="s">
        <v>115</v>
      </c>
      <c r="F1630" t="s">
        <v>60</v>
      </c>
      <c r="G1630" t="s">
        <v>126</v>
      </c>
      <c r="H1630" t="s">
        <v>63</v>
      </c>
      <c r="I1630" t="s">
        <v>132</v>
      </c>
      <c r="J1630" t="s">
        <v>56</v>
      </c>
      <c r="K1630" t="s">
        <v>57</v>
      </c>
      <c r="M1630" s="11">
        <v>103.45</v>
      </c>
      <c r="N1630" s="11">
        <v>3.9508107536885642</v>
      </c>
      <c r="P1630" s="11">
        <v>103.45</v>
      </c>
      <c r="Q1630" s="11">
        <v>3.9508107536885642</v>
      </c>
      <c r="R1630" s="11">
        <f t="array" ref="R1630">INDEX(Reformat[Preschool FT],MATCH(1,(Reformat[Zone]=B1630)*(Reformat[Provider Type]=E1630)*(Reformat[Provider Rating]=I1630),0))</f>
        <v>23.76</v>
      </c>
      <c r="S1630" s="11">
        <f t="shared" si="25"/>
        <v>118.80000000000001</v>
      </c>
    </row>
    <row r="1631" spans="1:19" x14ac:dyDescent="0.25">
      <c r="A1631" t="s">
        <v>51</v>
      </c>
      <c r="B1631" t="s">
        <v>83</v>
      </c>
      <c r="D1631" t="s">
        <v>67</v>
      </c>
      <c r="E1631" t="s">
        <v>115</v>
      </c>
      <c r="F1631" t="s">
        <v>60</v>
      </c>
      <c r="G1631" t="s">
        <v>127</v>
      </c>
      <c r="H1631" t="s">
        <v>63</v>
      </c>
      <c r="I1631" t="s">
        <v>132</v>
      </c>
      <c r="J1631" t="s">
        <v>58</v>
      </c>
      <c r="K1631" t="s">
        <v>57</v>
      </c>
      <c r="M1631" s="11">
        <v>82.15</v>
      </c>
      <c r="N1631" s="11">
        <v>3.137352377143698</v>
      </c>
      <c r="P1631" s="11">
        <v>82.15</v>
      </c>
      <c r="Q1631" s="11">
        <v>3.137352377143698</v>
      </c>
      <c r="R1631" s="11">
        <f t="array" ref="R1631">INDEX(Reformat[Preschool PT],MATCH(1,(Reformat[Zone]=B1631)*(Reformat[Provider Type]=E1631)*(Reformat[Provider Rating]=I1631),0))</f>
        <v>19.260000000000002</v>
      </c>
      <c r="S1631" s="11">
        <f t="shared" si="25"/>
        <v>96.300000000000011</v>
      </c>
    </row>
    <row r="1632" spans="1:19" x14ac:dyDescent="0.25">
      <c r="A1632" t="s">
        <v>51</v>
      </c>
      <c r="B1632" t="s">
        <v>83</v>
      </c>
      <c r="D1632" t="s">
        <v>67</v>
      </c>
      <c r="E1632" t="s">
        <v>115</v>
      </c>
      <c r="F1632" t="s">
        <v>61</v>
      </c>
      <c r="G1632" t="s">
        <v>128</v>
      </c>
      <c r="H1632" t="s">
        <v>63</v>
      </c>
      <c r="I1632" t="s">
        <v>132</v>
      </c>
      <c r="J1632" t="s">
        <v>56</v>
      </c>
      <c r="K1632" t="s">
        <v>57</v>
      </c>
      <c r="M1632" s="11">
        <v>90.45</v>
      </c>
      <c r="N1632" s="11">
        <v>3.4543338102574253</v>
      </c>
      <c r="P1632" s="11">
        <v>90.45</v>
      </c>
      <c r="Q1632" s="11">
        <v>3.4543338102574253</v>
      </c>
      <c r="R1632" s="11">
        <f t="array" ref="R1632">INDEX(Reformat[School-age FT],MATCH(1,(Reformat[Zone]=B1632)*(Reformat[Provider Type]=E1632)*(Reformat[Provider Rating]=I1632),0))</f>
        <v>21.06</v>
      </c>
      <c r="S1632" s="11">
        <f t="shared" si="25"/>
        <v>105.3</v>
      </c>
    </row>
    <row r="1633" spans="1:19" x14ac:dyDescent="0.25">
      <c r="A1633" t="s">
        <v>51</v>
      </c>
      <c r="B1633" t="s">
        <v>83</v>
      </c>
      <c r="D1633" t="s">
        <v>67</v>
      </c>
      <c r="E1633" t="s">
        <v>115</v>
      </c>
      <c r="F1633" t="s">
        <v>61</v>
      </c>
      <c r="G1633" t="s">
        <v>129</v>
      </c>
      <c r="H1633" t="s">
        <v>63</v>
      </c>
      <c r="I1633" t="s">
        <v>132</v>
      </c>
      <c r="J1633" t="s">
        <v>58</v>
      </c>
      <c r="K1633" t="s">
        <v>57</v>
      </c>
      <c r="M1633" s="11">
        <v>71.349999999999994</v>
      </c>
      <c r="N1633" s="11">
        <v>2.7248946087547514</v>
      </c>
      <c r="P1633" s="11">
        <v>71.349999999999994</v>
      </c>
      <c r="Q1633" s="11">
        <v>2.7248946087547514</v>
      </c>
      <c r="R1633" s="11">
        <f t="array" ref="R1633">INDEX(Reformat[School-age PT],MATCH(1,(Reformat[Zone]=B1633)*(Reformat[Provider Type]=E1633)*(Reformat[Provider Rating]=I1633),0))</f>
        <v>17.46</v>
      </c>
      <c r="S1633" s="11">
        <f t="shared" si="25"/>
        <v>87.300000000000011</v>
      </c>
    </row>
    <row r="1634" spans="1:19" x14ac:dyDescent="0.25">
      <c r="A1634" t="s">
        <v>51</v>
      </c>
      <c r="B1634" t="s">
        <v>83</v>
      </c>
      <c r="D1634" t="s">
        <v>67</v>
      </c>
      <c r="E1634" t="s">
        <v>115</v>
      </c>
      <c r="F1634" t="s">
        <v>54</v>
      </c>
      <c r="G1634" t="s">
        <v>122</v>
      </c>
      <c r="H1634" t="s">
        <v>64</v>
      </c>
      <c r="I1634" t="s">
        <v>133</v>
      </c>
      <c r="J1634" t="s">
        <v>56</v>
      </c>
      <c r="K1634" t="s">
        <v>57</v>
      </c>
      <c r="M1634" s="11">
        <v>131.19999999999999</v>
      </c>
      <c r="N1634" s="11">
        <v>5.0105980752434949</v>
      </c>
      <c r="P1634" s="11">
        <v>131.19999999999999</v>
      </c>
      <c r="Q1634" s="11">
        <v>5.0105980752434949</v>
      </c>
      <c r="R1634" s="11">
        <f t="array" ref="R1634">INDEX(Reformat[Infant FT],MATCH(1,(Reformat[Zone]=B1634)*(Reformat[Provider Type]=E1634)*(Reformat[Provider Rating]=I1634),0))</f>
        <v>32.6</v>
      </c>
      <c r="S1634" s="11">
        <f t="shared" si="25"/>
        <v>163</v>
      </c>
    </row>
    <row r="1635" spans="1:19" x14ac:dyDescent="0.25">
      <c r="A1635" t="s">
        <v>51</v>
      </c>
      <c r="B1635" t="s">
        <v>83</v>
      </c>
      <c r="D1635" t="s">
        <v>67</v>
      </c>
      <c r="E1635" t="s">
        <v>115</v>
      </c>
      <c r="F1635" t="s">
        <v>54</v>
      </c>
      <c r="G1635" t="s">
        <v>123</v>
      </c>
      <c r="H1635" t="s">
        <v>64</v>
      </c>
      <c r="I1635" t="s">
        <v>133</v>
      </c>
      <c r="J1635" t="s">
        <v>58</v>
      </c>
      <c r="K1635" t="s">
        <v>57</v>
      </c>
      <c r="M1635" s="11">
        <v>113.25</v>
      </c>
      <c r="N1635" s="11">
        <v>4.3250779879674228</v>
      </c>
      <c r="P1635" s="11">
        <v>113.25</v>
      </c>
      <c r="Q1635" s="11">
        <v>4.3250779879674228</v>
      </c>
      <c r="R1635" s="11">
        <f t="array" ref="R1635">INDEX(Reformat[Infant PT],MATCH(1,(Reformat[Zone]=B1635)*(Reformat[Provider Type]=E1635)*(Reformat[Provider Rating]=I1635),0))</f>
        <v>29</v>
      </c>
      <c r="S1635" s="11">
        <f t="shared" si="25"/>
        <v>145</v>
      </c>
    </row>
    <row r="1636" spans="1:19" x14ac:dyDescent="0.25">
      <c r="A1636" t="s">
        <v>51</v>
      </c>
      <c r="B1636" t="s">
        <v>83</v>
      </c>
      <c r="D1636" t="s">
        <v>67</v>
      </c>
      <c r="E1636" t="s">
        <v>115</v>
      </c>
      <c r="F1636" t="s">
        <v>59</v>
      </c>
      <c r="G1636" t="s">
        <v>124</v>
      </c>
      <c r="H1636" t="s">
        <v>64</v>
      </c>
      <c r="I1636" t="s">
        <v>133</v>
      </c>
      <c r="J1636" t="s">
        <v>56</v>
      </c>
      <c r="K1636" t="s">
        <v>57</v>
      </c>
      <c r="M1636" s="11">
        <v>124.45</v>
      </c>
      <c r="N1636" s="11">
        <v>4.7528119700004039</v>
      </c>
      <c r="P1636" s="11">
        <v>124.45</v>
      </c>
      <c r="Q1636" s="11">
        <v>4.7528119700004039</v>
      </c>
      <c r="R1636" s="11">
        <f t="array" ref="R1636">INDEX(Reformat[Toddler FT],MATCH(1,(Reformat[Zone]=B1636)*(Reformat[Provider Type]=E1636)*(Reformat[Provider Rating]=I1636),0))</f>
        <v>29.8</v>
      </c>
      <c r="S1636" s="11">
        <f t="shared" si="25"/>
        <v>149</v>
      </c>
    </row>
    <row r="1637" spans="1:19" x14ac:dyDescent="0.25">
      <c r="A1637" t="s">
        <v>51</v>
      </c>
      <c r="B1637" t="s">
        <v>83</v>
      </c>
      <c r="D1637" t="s">
        <v>67</v>
      </c>
      <c r="E1637" t="s">
        <v>115</v>
      </c>
      <c r="F1637" t="s">
        <v>59</v>
      </c>
      <c r="G1637" t="s">
        <v>125</v>
      </c>
      <c r="H1637" t="s">
        <v>64</v>
      </c>
      <c r="I1637" t="s">
        <v>133</v>
      </c>
      <c r="J1637" t="s">
        <v>58</v>
      </c>
      <c r="K1637" t="s">
        <v>57</v>
      </c>
      <c r="M1637" s="11">
        <v>105.1</v>
      </c>
      <c r="N1637" s="11">
        <v>4.0138251349702081</v>
      </c>
      <c r="P1637" s="11">
        <v>105.1</v>
      </c>
      <c r="Q1637" s="11">
        <v>4.0138251349702081</v>
      </c>
      <c r="R1637" s="11">
        <f t="array" ref="R1637">INDEX(Reformat[Toddler PT],MATCH(1,(Reformat[Zone]=B1637)*(Reformat[Provider Type]=E1637)*(Reformat[Provider Rating]=I1637),0))</f>
        <v>25.8</v>
      </c>
      <c r="S1637" s="11">
        <f t="shared" si="25"/>
        <v>129</v>
      </c>
    </row>
    <row r="1638" spans="1:19" x14ac:dyDescent="0.25">
      <c r="A1638" t="s">
        <v>51</v>
      </c>
      <c r="B1638" t="s">
        <v>83</v>
      </c>
      <c r="D1638" t="s">
        <v>67</v>
      </c>
      <c r="E1638" t="s">
        <v>115</v>
      </c>
      <c r="F1638" t="s">
        <v>60</v>
      </c>
      <c r="G1638" t="s">
        <v>126</v>
      </c>
      <c r="H1638" t="s">
        <v>64</v>
      </c>
      <c r="I1638" t="s">
        <v>133</v>
      </c>
      <c r="J1638" t="s">
        <v>56</v>
      </c>
      <c r="K1638" t="s">
        <v>57</v>
      </c>
      <c r="M1638" s="11">
        <v>114.9</v>
      </c>
      <c r="N1638" s="11">
        <v>4.3880923692490672</v>
      </c>
      <c r="P1638" s="11">
        <v>114.9</v>
      </c>
      <c r="Q1638" s="11">
        <v>4.3880923692490672</v>
      </c>
      <c r="R1638" s="11">
        <f t="array" ref="R1638">INDEX(Reformat[Preschool FT],MATCH(1,(Reformat[Zone]=B1638)*(Reformat[Provider Type]=E1638)*(Reformat[Provider Rating]=I1638),0))</f>
        <v>26.4</v>
      </c>
      <c r="S1638" s="11">
        <f t="shared" si="25"/>
        <v>132</v>
      </c>
    </row>
    <row r="1639" spans="1:19" x14ac:dyDescent="0.25">
      <c r="A1639" t="s">
        <v>51</v>
      </c>
      <c r="B1639" t="s">
        <v>83</v>
      </c>
      <c r="D1639" t="s">
        <v>67</v>
      </c>
      <c r="E1639" t="s">
        <v>115</v>
      </c>
      <c r="F1639" t="s">
        <v>60</v>
      </c>
      <c r="G1639" t="s">
        <v>127</v>
      </c>
      <c r="H1639" t="s">
        <v>64</v>
      </c>
      <c r="I1639" t="s">
        <v>133</v>
      </c>
      <c r="J1639" t="s">
        <v>58</v>
      </c>
      <c r="K1639" t="s">
        <v>57</v>
      </c>
      <c r="M1639" s="11">
        <v>91.25</v>
      </c>
      <c r="N1639" s="11">
        <v>3.4848862375454952</v>
      </c>
      <c r="P1639" s="11">
        <v>91.25</v>
      </c>
      <c r="Q1639" s="11">
        <v>3.4848862375454952</v>
      </c>
      <c r="R1639" s="11">
        <f t="array" ref="R1639">INDEX(Reformat[Preschool PT],MATCH(1,(Reformat[Zone]=B1639)*(Reformat[Provider Type]=E1639)*(Reformat[Provider Rating]=I1639),0))</f>
        <v>21.4</v>
      </c>
      <c r="S1639" s="11">
        <f t="shared" si="25"/>
        <v>107</v>
      </c>
    </row>
    <row r="1640" spans="1:19" x14ac:dyDescent="0.25">
      <c r="A1640" t="s">
        <v>51</v>
      </c>
      <c r="B1640" t="s">
        <v>83</v>
      </c>
      <c r="D1640" t="s">
        <v>67</v>
      </c>
      <c r="E1640" t="s">
        <v>115</v>
      </c>
      <c r="F1640" t="s">
        <v>61</v>
      </c>
      <c r="G1640" t="s">
        <v>128</v>
      </c>
      <c r="H1640" t="s">
        <v>64</v>
      </c>
      <c r="I1640" t="s">
        <v>133</v>
      </c>
      <c r="J1640" t="s">
        <v>56</v>
      </c>
      <c r="K1640" t="s">
        <v>57</v>
      </c>
      <c r="M1640" s="11">
        <v>100.45</v>
      </c>
      <c r="N1640" s="11">
        <v>3.8362391513583014</v>
      </c>
      <c r="P1640" s="11">
        <v>100.45</v>
      </c>
      <c r="Q1640" s="11">
        <v>3.8362391513583014</v>
      </c>
      <c r="R1640" s="11">
        <f t="array" ref="R1640">INDEX(Reformat[School-age FT],MATCH(1,(Reformat[Zone]=B1640)*(Reformat[Provider Type]=E1640)*(Reformat[Provider Rating]=I1640),0))</f>
        <v>23.4</v>
      </c>
      <c r="S1640" s="11">
        <f t="shared" si="25"/>
        <v>117</v>
      </c>
    </row>
    <row r="1641" spans="1:19" x14ac:dyDescent="0.25">
      <c r="A1641" t="s">
        <v>51</v>
      </c>
      <c r="B1641" t="s">
        <v>83</v>
      </c>
      <c r="D1641" t="s">
        <v>67</v>
      </c>
      <c r="E1641" t="s">
        <v>115</v>
      </c>
      <c r="F1641" t="s">
        <v>61</v>
      </c>
      <c r="G1641" t="s">
        <v>129</v>
      </c>
      <c r="H1641" t="s">
        <v>64</v>
      </c>
      <c r="I1641" t="s">
        <v>133</v>
      </c>
      <c r="J1641" t="s">
        <v>58</v>
      </c>
      <c r="K1641" t="s">
        <v>57</v>
      </c>
      <c r="M1641" s="11">
        <v>79.25</v>
      </c>
      <c r="N1641" s="11">
        <v>3.0265998282244437</v>
      </c>
      <c r="P1641" s="11">
        <v>79.25</v>
      </c>
      <c r="Q1641" s="11">
        <v>3.0265998282244437</v>
      </c>
      <c r="R1641" s="11">
        <f t="array" ref="R1641">INDEX(Reformat[School-age PT],MATCH(1,(Reformat[Zone]=B1641)*(Reformat[Provider Type]=E1641)*(Reformat[Provider Rating]=I1641),0))</f>
        <v>19.399999999999999</v>
      </c>
      <c r="S1641" s="11">
        <f t="shared" si="25"/>
        <v>97</v>
      </c>
    </row>
    <row r="1642" spans="1:19" x14ac:dyDescent="0.25">
      <c r="A1642" t="s">
        <v>51</v>
      </c>
      <c r="B1642" t="s">
        <v>83</v>
      </c>
      <c r="D1642" t="s">
        <v>67</v>
      </c>
      <c r="E1642" t="s">
        <v>115</v>
      </c>
      <c r="F1642" t="s">
        <v>60</v>
      </c>
      <c r="G1642" t="s">
        <v>126</v>
      </c>
      <c r="H1642" t="s">
        <v>65</v>
      </c>
      <c r="I1642" t="s">
        <v>134</v>
      </c>
      <c r="J1642" t="s">
        <v>56</v>
      </c>
      <c r="K1642" t="s">
        <v>57</v>
      </c>
      <c r="M1642" s="11">
        <v>83.6</v>
      </c>
      <c r="N1642" s="11">
        <v>3.1927286516033244</v>
      </c>
      <c r="P1642" s="11">
        <v>83.6</v>
      </c>
      <c r="Q1642" s="11">
        <v>3.1927286516033244</v>
      </c>
      <c r="R1642" s="11">
        <f t="array" ref="R1642">INDEX(Reformat[Preschool FT],MATCH(1,(Reformat[Zone]=B1642)*(Reformat[Provider Type]=E1642)*(Reformat[Provider Rating]=I1642),0))</f>
        <v>23.1</v>
      </c>
      <c r="S1642" s="11">
        <f t="shared" si="25"/>
        <v>115.5</v>
      </c>
    </row>
    <row r="1643" spans="1:19" x14ac:dyDescent="0.25">
      <c r="A1643" t="s">
        <v>51</v>
      </c>
      <c r="B1643" t="s">
        <v>83</v>
      </c>
      <c r="D1643" t="s">
        <v>67</v>
      </c>
      <c r="E1643" t="s">
        <v>115</v>
      </c>
      <c r="F1643" t="s">
        <v>60</v>
      </c>
      <c r="G1643" t="s">
        <v>127</v>
      </c>
      <c r="H1643" t="s">
        <v>65</v>
      </c>
      <c r="I1643" t="s">
        <v>134</v>
      </c>
      <c r="J1643" t="s">
        <v>58</v>
      </c>
      <c r="K1643" t="s">
        <v>57</v>
      </c>
      <c r="M1643" s="11">
        <v>63.2</v>
      </c>
      <c r="N1643" s="11">
        <v>2.4136417557575376</v>
      </c>
      <c r="P1643" s="11">
        <v>63.2</v>
      </c>
      <c r="Q1643" s="11">
        <v>2.4136417557575376</v>
      </c>
      <c r="R1643" s="11">
        <f t="array" ref="R1643">INDEX(Reformat[Preschool PT],MATCH(1,(Reformat[Zone]=B1643)*(Reformat[Provider Type]=E1643)*(Reformat[Provider Rating]=I1643),0))</f>
        <v>18.48</v>
      </c>
      <c r="S1643" s="11">
        <f t="shared" si="25"/>
        <v>92.4</v>
      </c>
    </row>
    <row r="1644" spans="1:19" x14ac:dyDescent="0.25">
      <c r="A1644" t="s">
        <v>51</v>
      </c>
      <c r="B1644" t="s">
        <v>83</v>
      </c>
      <c r="D1644" t="s">
        <v>68</v>
      </c>
      <c r="E1644" t="s">
        <v>68</v>
      </c>
      <c r="F1644" t="s">
        <v>54</v>
      </c>
      <c r="G1644" t="s">
        <v>122</v>
      </c>
      <c r="H1644" t="s">
        <v>69</v>
      </c>
      <c r="I1644" t="s">
        <v>69</v>
      </c>
      <c r="J1644" t="s">
        <v>56</v>
      </c>
      <c r="K1644" t="s">
        <v>57</v>
      </c>
      <c r="M1644" s="11">
        <v>43.5</v>
      </c>
      <c r="N1644" s="11">
        <v>1.6612882337888113</v>
      </c>
      <c r="P1644" s="11">
        <v>43.5</v>
      </c>
      <c r="Q1644" s="11">
        <v>1.6612882337888113</v>
      </c>
      <c r="R1644" s="11">
        <f t="array" ref="R1644">INDEX(Reformat[Infant FT],MATCH(1,(Reformat[Zone]=B1644)*(Reformat[Provider Type]=E1644)*(Reformat[Provider Rating]=I1644),0))</f>
        <v>8.6999999999999993</v>
      </c>
      <c r="S1644" s="11">
        <f t="shared" si="25"/>
        <v>43.5</v>
      </c>
    </row>
    <row r="1645" spans="1:19" x14ac:dyDescent="0.25">
      <c r="A1645" t="s">
        <v>51</v>
      </c>
      <c r="B1645" t="s">
        <v>83</v>
      </c>
      <c r="D1645" t="s">
        <v>68</v>
      </c>
      <c r="E1645" t="s">
        <v>68</v>
      </c>
      <c r="F1645" t="s">
        <v>54</v>
      </c>
      <c r="G1645" t="s">
        <v>123</v>
      </c>
      <c r="H1645" t="s">
        <v>69</v>
      </c>
      <c r="I1645" t="s">
        <v>69</v>
      </c>
      <c r="J1645" t="s">
        <v>58</v>
      </c>
      <c r="K1645" t="s">
        <v>57</v>
      </c>
      <c r="M1645" s="11">
        <v>43.5</v>
      </c>
      <c r="N1645" s="11">
        <v>1.6612882337888113</v>
      </c>
      <c r="P1645" s="11">
        <v>43.5</v>
      </c>
      <c r="Q1645" s="11">
        <v>1.6612882337888113</v>
      </c>
      <c r="R1645" s="11">
        <f t="array" ref="R1645">INDEX(Reformat[Infant PT],MATCH(1,(Reformat[Zone]=B1645)*(Reformat[Provider Type]=E1645)*(Reformat[Provider Rating]=I1645),0))</f>
        <v>8.6999999999999993</v>
      </c>
      <c r="S1645" s="11">
        <f t="shared" si="25"/>
        <v>43.5</v>
      </c>
    </row>
    <row r="1646" spans="1:19" x14ac:dyDescent="0.25">
      <c r="A1646" t="s">
        <v>51</v>
      </c>
      <c r="B1646" t="s">
        <v>83</v>
      </c>
      <c r="D1646" t="s">
        <v>68</v>
      </c>
      <c r="E1646" t="s">
        <v>68</v>
      </c>
      <c r="F1646" t="s">
        <v>59</v>
      </c>
      <c r="G1646" t="s">
        <v>124</v>
      </c>
      <c r="H1646" t="s">
        <v>69</v>
      </c>
      <c r="I1646" t="s">
        <v>69</v>
      </c>
      <c r="J1646" t="s">
        <v>56</v>
      </c>
      <c r="K1646" t="s">
        <v>57</v>
      </c>
      <c r="M1646" s="11">
        <v>43.099999999999994</v>
      </c>
      <c r="N1646" s="11">
        <v>1.6460120201447761</v>
      </c>
      <c r="P1646" s="11">
        <v>43.099999999999994</v>
      </c>
      <c r="Q1646" s="11">
        <v>1.6460120201447761</v>
      </c>
      <c r="R1646" s="11">
        <f t="array" ref="R1646">INDEX(Reformat[Toddler FT],MATCH(1,(Reformat[Zone]=B1646)*(Reformat[Provider Type]=E1646)*(Reformat[Provider Rating]=I1646),0))</f>
        <v>8.6199999999999992</v>
      </c>
      <c r="S1646" s="11">
        <f t="shared" si="25"/>
        <v>43.099999999999994</v>
      </c>
    </row>
    <row r="1647" spans="1:19" x14ac:dyDescent="0.25">
      <c r="A1647" t="s">
        <v>51</v>
      </c>
      <c r="B1647" t="s">
        <v>83</v>
      </c>
      <c r="D1647" t="s">
        <v>68</v>
      </c>
      <c r="E1647" t="s">
        <v>68</v>
      </c>
      <c r="F1647" t="s">
        <v>59</v>
      </c>
      <c r="G1647" t="s">
        <v>125</v>
      </c>
      <c r="H1647" t="s">
        <v>69</v>
      </c>
      <c r="I1647" t="s">
        <v>69</v>
      </c>
      <c r="J1647" t="s">
        <v>58</v>
      </c>
      <c r="K1647" t="s">
        <v>57</v>
      </c>
      <c r="M1647" s="11">
        <v>32.85</v>
      </c>
      <c r="N1647" s="11">
        <v>1.2545590455163782</v>
      </c>
      <c r="P1647" s="11">
        <v>32.85</v>
      </c>
      <c r="Q1647" s="11">
        <v>1.2545590455163782</v>
      </c>
      <c r="R1647" s="11">
        <f t="array" ref="R1647">INDEX(Reformat[Toddler PT],MATCH(1,(Reformat[Zone]=B1647)*(Reformat[Provider Type]=E1647)*(Reformat[Provider Rating]=I1647),0))</f>
        <v>6.57</v>
      </c>
      <c r="S1647" s="11">
        <f t="shared" si="25"/>
        <v>32.85</v>
      </c>
    </row>
    <row r="1648" spans="1:19" x14ac:dyDescent="0.25">
      <c r="A1648" t="s">
        <v>51</v>
      </c>
      <c r="B1648" t="s">
        <v>83</v>
      </c>
      <c r="D1648" t="s">
        <v>68</v>
      </c>
      <c r="E1648" t="s">
        <v>68</v>
      </c>
      <c r="F1648" t="s">
        <v>60</v>
      </c>
      <c r="G1648" t="s">
        <v>126</v>
      </c>
      <c r="H1648" t="s">
        <v>69</v>
      </c>
      <c r="I1648" t="s">
        <v>69</v>
      </c>
      <c r="J1648" t="s">
        <v>56</v>
      </c>
      <c r="K1648" t="s">
        <v>57</v>
      </c>
      <c r="M1648" s="11">
        <v>37.700000000000003</v>
      </c>
      <c r="N1648" s="11">
        <v>1.4397831359503033</v>
      </c>
      <c r="P1648" s="11">
        <v>37.700000000000003</v>
      </c>
      <c r="Q1648" s="11">
        <v>1.4397831359503033</v>
      </c>
      <c r="R1648" s="11">
        <f t="array" ref="R1648">INDEX(Reformat[Preschool FT],MATCH(1,(Reformat[Zone]=B1648)*(Reformat[Provider Type]=E1648)*(Reformat[Provider Rating]=I1648),0))</f>
        <v>7.54</v>
      </c>
      <c r="S1648" s="11">
        <f t="shared" si="25"/>
        <v>37.700000000000003</v>
      </c>
    </row>
    <row r="1649" spans="1:19" x14ac:dyDescent="0.25">
      <c r="A1649" t="s">
        <v>51</v>
      </c>
      <c r="B1649" t="s">
        <v>83</v>
      </c>
      <c r="D1649" t="s">
        <v>68</v>
      </c>
      <c r="E1649" t="s">
        <v>68</v>
      </c>
      <c r="F1649" t="s">
        <v>60</v>
      </c>
      <c r="G1649" t="s">
        <v>127</v>
      </c>
      <c r="H1649" t="s">
        <v>69</v>
      </c>
      <c r="I1649" t="s">
        <v>69</v>
      </c>
      <c r="J1649" t="s">
        <v>58</v>
      </c>
      <c r="K1649" t="s">
        <v>57</v>
      </c>
      <c r="M1649" s="11">
        <v>26.95</v>
      </c>
      <c r="N1649" s="11">
        <v>1.0292348942668612</v>
      </c>
      <c r="P1649" s="11">
        <v>26.95</v>
      </c>
      <c r="Q1649" s="11">
        <v>1.0292348942668612</v>
      </c>
      <c r="R1649" s="11">
        <f t="array" ref="R1649">INDEX(Reformat[Preschool PT],MATCH(1,(Reformat[Zone]=B1649)*(Reformat[Provider Type]=E1649)*(Reformat[Provider Rating]=I1649),0))</f>
        <v>5.39</v>
      </c>
      <c r="S1649" s="11">
        <f t="shared" si="25"/>
        <v>26.95</v>
      </c>
    </row>
    <row r="1650" spans="1:19" x14ac:dyDescent="0.25">
      <c r="A1650" t="s">
        <v>51</v>
      </c>
      <c r="B1650" t="s">
        <v>83</v>
      </c>
      <c r="D1650" t="s">
        <v>68</v>
      </c>
      <c r="E1650" t="s">
        <v>68</v>
      </c>
      <c r="F1650" t="s">
        <v>61</v>
      </c>
      <c r="G1650" t="s">
        <v>128</v>
      </c>
      <c r="H1650" t="s">
        <v>69</v>
      </c>
      <c r="I1650" t="s">
        <v>69</v>
      </c>
      <c r="J1650" t="s">
        <v>56</v>
      </c>
      <c r="K1650" t="s">
        <v>57</v>
      </c>
      <c r="M1650" s="11">
        <v>31.25</v>
      </c>
      <c r="N1650" s="11">
        <v>1.1934541909402381</v>
      </c>
      <c r="P1650" s="11">
        <v>31.25</v>
      </c>
      <c r="Q1650" s="11">
        <v>1.1934541909402381</v>
      </c>
      <c r="R1650" s="11">
        <f t="array" ref="R1650">INDEX(Reformat[School-age FT],MATCH(1,(Reformat[Zone]=B1650)*(Reformat[Provider Type]=E1650)*(Reformat[Provider Rating]=I1650),0))</f>
        <v>6.25</v>
      </c>
      <c r="S1650" s="11">
        <f t="shared" si="25"/>
        <v>31.25</v>
      </c>
    </row>
    <row r="1651" spans="1:19" x14ac:dyDescent="0.25">
      <c r="A1651" t="s">
        <v>51</v>
      </c>
      <c r="B1651" t="s">
        <v>83</v>
      </c>
      <c r="D1651" t="s">
        <v>68</v>
      </c>
      <c r="E1651" t="s">
        <v>68</v>
      </c>
      <c r="F1651" t="s">
        <v>61</v>
      </c>
      <c r="G1651" t="s">
        <v>129</v>
      </c>
      <c r="H1651" t="s">
        <v>69</v>
      </c>
      <c r="I1651" t="s">
        <v>69</v>
      </c>
      <c r="J1651" t="s">
        <v>58</v>
      </c>
      <c r="K1651" t="s">
        <v>57</v>
      </c>
      <c r="M1651" s="11">
        <v>26.95</v>
      </c>
      <c r="N1651" s="11">
        <v>1.0292348942668612</v>
      </c>
      <c r="P1651" s="11">
        <v>26.95</v>
      </c>
      <c r="Q1651" s="11">
        <v>1.0292348942668612</v>
      </c>
      <c r="R1651" s="11">
        <f t="array" ref="R1651">INDEX(Reformat[School-age PT],MATCH(1,(Reformat[Zone]=B1651)*(Reformat[Provider Type]=E1651)*(Reformat[Provider Rating]=I1651),0))</f>
        <v>5.39</v>
      </c>
      <c r="S1651" s="11">
        <f t="shared" si="25"/>
        <v>26.95</v>
      </c>
    </row>
    <row r="1652" spans="1:19" x14ac:dyDescent="0.25">
      <c r="A1652" t="s">
        <v>51</v>
      </c>
      <c r="B1652" t="s">
        <v>84</v>
      </c>
      <c r="D1652" t="s">
        <v>53</v>
      </c>
      <c r="E1652" t="s">
        <v>113</v>
      </c>
      <c r="F1652" t="s">
        <v>54</v>
      </c>
      <c r="G1652" t="s">
        <v>122</v>
      </c>
      <c r="H1652" t="s">
        <v>55</v>
      </c>
      <c r="I1652" t="s">
        <v>130</v>
      </c>
      <c r="J1652" t="s">
        <v>56</v>
      </c>
      <c r="K1652" t="s">
        <v>57</v>
      </c>
      <c r="M1652" s="11">
        <v>99.1</v>
      </c>
      <c r="N1652" s="11">
        <v>0.65937437297950463</v>
      </c>
      <c r="P1652" s="11">
        <v>99.1</v>
      </c>
      <c r="Q1652" s="11">
        <v>0.65937437297950463</v>
      </c>
      <c r="R1652" s="11">
        <f t="array" ref="R1652">INDEX(Reformat[Infant FT],MATCH(1,(Reformat[Zone]=B1652)*(Reformat[Provider Type]=E1652)*(Reformat[Provider Rating]=I1652),0))</f>
        <v>27.6</v>
      </c>
      <c r="S1652" s="11">
        <f t="shared" si="25"/>
        <v>138</v>
      </c>
    </row>
    <row r="1653" spans="1:19" x14ac:dyDescent="0.25">
      <c r="A1653" t="s">
        <v>51</v>
      </c>
      <c r="B1653" t="s">
        <v>84</v>
      </c>
      <c r="D1653" t="s">
        <v>53</v>
      </c>
      <c r="E1653" t="s">
        <v>113</v>
      </c>
      <c r="F1653" t="s">
        <v>54</v>
      </c>
      <c r="G1653" t="s">
        <v>123</v>
      </c>
      <c r="H1653" t="s">
        <v>55</v>
      </c>
      <c r="I1653" t="s">
        <v>130</v>
      </c>
      <c r="J1653" t="s">
        <v>58</v>
      </c>
      <c r="K1653" t="s">
        <v>57</v>
      </c>
      <c r="M1653" s="11">
        <v>86.300000000000011</v>
      </c>
      <c r="N1653" s="11">
        <v>0.57420795548063841</v>
      </c>
      <c r="P1653" s="11">
        <v>86.300000000000011</v>
      </c>
      <c r="Q1653" s="11">
        <v>0.57420795548063841</v>
      </c>
      <c r="R1653" s="11">
        <f t="array" ref="R1653">INDEX(Reformat[Infant PT],MATCH(1,(Reformat[Zone]=B1653)*(Reformat[Provider Type]=E1653)*(Reformat[Provider Rating]=I1653),0))</f>
        <v>25.2</v>
      </c>
      <c r="S1653" s="11">
        <f t="shared" si="25"/>
        <v>126</v>
      </c>
    </row>
    <row r="1654" spans="1:19" x14ac:dyDescent="0.25">
      <c r="A1654" t="s">
        <v>51</v>
      </c>
      <c r="B1654" t="s">
        <v>84</v>
      </c>
      <c r="D1654" t="s">
        <v>53</v>
      </c>
      <c r="E1654" t="s">
        <v>113</v>
      </c>
      <c r="F1654" t="s">
        <v>59</v>
      </c>
      <c r="G1654" t="s">
        <v>124</v>
      </c>
      <c r="H1654" t="s">
        <v>55</v>
      </c>
      <c r="I1654" t="s">
        <v>130</v>
      </c>
      <c r="J1654" t="s">
        <v>56</v>
      </c>
      <c r="K1654" t="s">
        <v>57</v>
      </c>
      <c r="M1654" s="11">
        <v>89.949999999999989</v>
      </c>
      <c r="N1654" s="11">
        <v>0.59849369172054934</v>
      </c>
      <c r="P1654" s="11">
        <v>89.949999999999989</v>
      </c>
      <c r="Q1654" s="11">
        <v>0.59849369172054934</v>
      </c>
      <c r="R1654" s="11">
        <f t="array" ref="R1654">INDEX(Reformat[Toddler FT],MATCH(1,(Reformat[Zone]=B1654)*(Reformat[Provider Type]=E1654)*(Reformat[Provider Rating]=I1654),0))</f>
        <v>25.4</v>
      </c>
      <c r="S1654" s="11">
        <f t="shared" si="25"/>
        <v>127</v>
      </c>
    </row>
    <row r="1655" spans="1:19" x14ac:dyDescent="0.25">
      <c r="A1655" t="s">
        <v>51</v>
      </c>
      <c r="B1655" t="s">
        <v>84</v>
      </c>
      <c r="D1655" t="s">
        <v>53</v>
      </c>
      <c r="E1655" t="s">
        <v>113</v>
      </c>
      <c r="F1655" t="s">
        <v>59</v>
      </c>
      <c r="G1655" t="s">
        <v>125</v>
      </c>
      <c r="H1655" t="s">
        <v>55</v>
      </c>
      <c r="I1655" t="s">
        <v>130</v>
      </c>
      <c r="J1655" t="s">
        <v>58</v>
      </c>
      <c r="K1655" t="s">
        <v>57</v>
      </c>
      <c r="M1655" s="11">
        <v>79.45</v>
      </c>
      <c r="N1655" s="11">
        <v>0.5286306148660106</v>
      </c>
      <c r="P1655" s="11">
        <v>79.45</v>
      </c>
      <c r="Q1655" s="11">
        <v>0.5286306148660106</v>
      </c>
      <c r="R1655" s="11">
        <f t="array" ref="R1655">INDEX(Reformat[Toddler PT],MATCH(1,(Reformat[Zone]=B1655)*(Reformat[Provider Type]=E1655)*(Reformat[Provider Rating]=I1655),0))</f>
        <v>23</v>
      </c>
      <c r="S1655" s="11">
        <f t="shared" si="25"/>
        <v>115</v>
      </c>
    </row>
    <row r="1656" spans="1:19" x14ac:dyDescent="0.25">
      <c r="A1656" t="s">
        <v>51</v>
      </c>
      <c r="B1656" t="s">
        <v>84</v>
      </c>
      <c r="D1656" t="s">
        <v>53</v>
      </c>
      <c r="E1656" t="s">
        <v>113</v>
      </c>
      <c r="F1656" t="s">
        <v>60</v>
      </c>
      <c r="G1656" t="s">
        <v>126</v>
      </c>
      <c r="H1656" t="s">
        <v>55</v>
      </c>
      <c r="I1656" t="s">
        <v>130</v>
      </c>
      <c r="J1656" t="s">
        <v>56</v>
      </c>
      <c r="K1656" t="s">
        <v>57</v>
      </c>
      <c r="M1656" s="11">
        <v>89.949999999999989</v>
      </c>
      <c r="N1656" s="11">
        <v>0.59849369172054934</v>
      </c>
      <c r="P1656" s="11">
        <v>89.949999999999989</v>
      </c>
      <c r="Q1656" s="11">
        <v>0.59849369172054934</v>
      </c>
      <c r="R1656" s="11">
        <f t="array" ref="R1656">INDEX(Reformat[Preschool FT],MATCH(1,(Reformat[Zone]=B1656)*(Reformat[Provider Type]=E1656)*(Reformat[Provider Rating]=I1656),0))</f>
        <v>23.4</v>
      </c>
      <c r="S1656" s="11">
        <f t="shared" si="25"/>
        <v>117</v>
      </c>
    </row>
    <row r="1657" spans="1:19" x14ac:dyDescent="0.25">
      <c r="A1657" t="s">
        <v>51</v>
      </c>
      <c r="B1657" t="s">
        <v>84</v>
      </c>
      <c r="D1657" t="s">
        <v>53</v>
      </c>
      <c r="E1657" t="s">
        <v>113</v>
      </c>
      <c r="F1657" t="s">
        <v>60</v>
      </c>
      <c r="G1657" t="s">
        <v>127</v>
      </c>
      <c r="H1657" t="s">
        <v>55</v>
      </c>
      <c r="I1657" t="s">
        <v>130</v>
      </c>
      <c r="J1657" t="s">
        <v>58</v>
      </c>
      <c r="K1657" t="s">
        <v>57</v>
      </c>
      <c r="M1657" s="11">
        <v>64.7</v>
      </c>
      <c r="N1657" s="11">
        <v>0.43048962595130125</v>
      </c>
      <c r="P1657" s="11">
        <v>64.7</v>
      </c>
      <c r="Q1657" s="11">
        <v>0.43048962595130125</v>
      </c>
      <c r="R1657" s="11">
        <f t="array" ref="R1657">INDEX(Reformat[Preschool PT],MATCH(1,(Reformat[Zone]=B1657)*(Reformat[Provider Type]=E1657)*(Reformat[Provider Rating]=I1657),0))</f>
        <v>19</v>
      </c>
      <c r="S1657" s="11">
        <f t="shared" si="25"/>
        <v>95</v>
      </c>
    </row>
    <row r="1658" spans="1:19" x14ac:dyDescent="0.25">
      <c r="A1658" t="s">
        <v>51</v>
      </c>
      <c r="B1658" t="s">
        <v>84</v>
      </c>
      <c r="D1658" t="s">
        <v>53</v>
      </c>
      <c r="E1658" t="s">
        <v>113</v>
      </c>
      <c r="F1658" t="s">
        <v>61</v>
      </c>
      <c r="G1658" t="s">
        <v>128</v>
      </c>
      <c r="H1658" t="s">
        <v>55</v>
      </c>
      <c r="I1658" t="s">
        <v>130</v>
      </c>
      <c r="J1658" t="s">
        <v>56</v>
      </c>
      <c r="K1658" t="s">
        <v>57</v>
      </c>
      <c r="M1658" s="11">
        <v>81</v>
      </c>
      <c r="N1658" s="11">
        <v>0.53894373573501397</v>
      </c>
      <c r="P1658" s="11">
        <v>81</v>
      </c>
      <c r="Q1658" s="11">
        <v>0.53894373573501397</v>
      </c>
      <c r="R1658" s="11">
        <f t="array" ref="R1658">INDEX(Reformat[School-age FT],MATCH(1,(Reformat[Zone]=B1658)*(Reformat[Provider Type]=E1658)*(Reformat[Provider Rating]=I1658),0))</f>
        <v>22.2</v>
      </c>
      <c r="S1658" s="11">
        <f t="shared" si="25"/>
        <v>111</v>
      </c>
    </row>
    <row r="1659" spans="1:19" x14ac:dyDescent="0.25">
      <c r="A1659" t="s">
        <v>51</v>
      </c>
      <c r="B1659" t="s">
        <v>84</v>
      </c>
      <c r="D1659" t="s">
        <v>53</v>
      </c>
      <c r="E1659" t="s">
        <v>113</v>
      </c>
      <c r="F1659" t="s">
        <v>61</v>
      </c>
      <c r="G1659" t="s">
        <v>129</v>
      </c>
      <c r="H1659" t="s">
        <v>55</v>
      </c>
      <c r="I1659" t="s">
        <v>130</v>
      </c>
      <c r="J1659" t="s">
        <v>58</v>
      </c>
      <c r="K1659" t="s">
        <v>57</v>
      </c>
      <c r="M1659" s="11">
        <v>59.25</v>
      </c>
      <c r="N1659" s="11">
        <v>0.39422736225061206</v>
      </c>
      <c r="P1659" s="11">
        <v>59.25</v>
      </c>
      <c r="Q1659" s="11">
        <v>0.39422736225061206</v>
      </c>
      <c r="R1659" s="11">
        <f t="array" ref="R1659">INDEX(Reformat[School-age PT],MATCH(1,(Reformat[Zone]=B1659)*(Reformat[Provider Type]=E1659)*(Reformat[Provider Rating]=I1659),0))</f>
        <v>17.8</v>
      </c>
      <c r="S1659" s="11">
        <f t="shared" si="25"/>
        <v>89</v>
      </c>
    </row>
    <row r="1660" spans="1:19" x14ac:dyDescent="0.25">
      <c r="A1660" t="s">
        <v>51</v>
      </c>
      <c r="B1660" t="s">
        <v>84</v>
      </c>
      <c r="D1660" t="s">
        <v>53</v>
      </c>
      <c r="E1660" t="s">
        <v>113</v>
      </c>
      <c r="F1660" t="s">
        <v>54</v>
      </c>
      <c r="G1660" t="s">
        <v>122</v>
      </c>
      <c r="H1660" t="s">
        <v>62</v>
      </c>
      <c r="I1660" t="s">
        <v>131</v>
      </c>
      <c r="J1660" t="s">
        <v>56</v>
      </c>
      <c r="K1660" t="s">
        <v>57</v>
      </c>
      <c r="M1660" s="11">
        <v>104.1</v>
      </c>
      <c r="N1660" s="11">
        <v>0.69264250481499934</v>
      </c>
      <c r="P1660" s="11">
        <v>104.1</v>
      </c>
      <c r="Q1660" s="11">
        <v>0.69264250481499934</v>
      </c>
      <c r="R1660" s="11">
        <f t="array" ref="R1660">INDEX(Reformat[Infant FT],MATCH(1,(Reformat[Zone]=B1660)*(Reformat[Provider Type]=E1660)*(Reformat[Provider Rating]=I1660),0))</f>
        <v>28.98</v>
      </c>
      <c r="S1660" s="11">
        <f t="shared" si="25"/>
        <v>144.9</v>
      </c>
    </row>
    <row r="1661" spans="1:19" x14ac:dyDescent="0.25">
      <c r="A1661" t="s">
        <v>51</v>
      </c>
      <c r="B1661" t="s">
        <v>84</v>
      </c>
      <c r="D1661" t="s">
        <v>53</v>
      </c>
      <c r="E1661" t="s">
        <v>113</v>
      </c>
      <c r="F1661" t="s">
        <v>54</v>
      </c>
      <c r="G1661" t="s">
        <v>123</v>
      </c>
      <c r="H1661" t="s">
        <v>62</v>
      </c>
      <c r="I1661" t="s">
        <v>131</v>
      </c>
      <c r="J1661" t="s">
        <v>58</v>
      </c>
      <c r="K1661" t="s">
        <v>57</v>
      </c>
      <c r="M1661" s="11">
        <v>91.7</v>
      </c>
      <c r="N1661" s="11">
        <v>0.61013753786297253</v>
      </c>
      <c r="P1661" s="11">
        <v>91.7</v>
      </c>
      <c r="Q1661" s="11">
        <v>0.61013753786297253</v>
      </c>
      <c r="R1661" s="11">
        <f t="array" ref="R1661">INDEX(Reformat[Infant PT],MATCH(1,(Reformat[Zone]=B1661)*(Reformat[Provider Type]=E1661)*(Reformat[Provider Rating]=I1661),0))</f>
        <v>26.46</v>
      </c>
      <c r="S1661" s="11">
        <f t="shared" si="25"/>
        <v>132.30000000000001</v>
      </c>
    </row>
    <row r="1662" spans="1:19" x14ac:dyDescent="0.25">
      <c r="A1662" t="s">
        <v>51</v>
      </c>
      <c r="B1662" t="s">
        <v>84</v>
      </c>
      <c r="D1662" t="s">
        <v>53</v>
      </c>
      <c r="E1662" t="s">
        <v>113</v>
      </c>
      <c r="F1662" t="s">
        <v>59</v>
      </c>
      <c r="G1662" t="s">
        <v>124</v>
      </c>
      <c r="H1662" t="s">
        <v>62</v>
      </c>
      <c r="I1662" t="s">
        <v>131</v>
      </c>
      <c r="J1662" t="s">
        <v>56</v>
      </c>
      <c r="K1662" t="s">
        <v>57</v>
      </c>
      <c r="M1662" s="11">
        <v>95.050000000000011</v>
      </c>
      <c r="N1662" s="11">
        <v>0.63242718619275406</v>
      </c>
      <c r="P1662" s="11">
        <v>95.050000000000011</v>
      </c>
      <c r="Q1662" s="11">
        <v>0.63242718619275406</v>
      </c>
      <c r="R1662" s="11">
        <f t="array" ref="R1662">INDEX(Reformat[Toddler FT],MATCH(1,(Reformat[Zone]=B1662)*(Reformat[Provider Type]=E1662)*(Reformat[Provider Rating]=I1662),0))</f>
        <v>26.67</v>
      </c>
      <c r="S1662" s="11">
        <f t="shared" si="25"/>
        <v>133.35000000000002</v>
      </c>
    </row>
    <row r="1663" spans="1:19" x14ac:dyDescent="0.25">
      <c r="A1663" t="s">
        <v>51</v>
      </c>
      <c r="B1663" t="s">
        <v>84</v>
      </c>
      <c r="D1663" t="s">
        <v>53</v>
      </c>
      <c r="E1663" t="s">
        <v>113</v>
      </c>
      <c r="F1663" t="s">
        <v>59</v>
      </c>
      <c r="G1663" t="s">
        <v>125</v>
      </c>
      <c r="H1663" t="s">
        <v>62</v>
      </c>
      <c r="I1663" t="s">
        <v>131</v>
      </c>
      <c r="J1663" t="s">
        <v>58</v>
      </c>
      <c r="K1663" t="s">
        <v>57</v>
      </c>
      <c r="M1663" s="11">
        <v>85.3</v>
      </c>
      <c r="N1663" s="11">
        <v>0.56755432911353931</v>
      </c>
      <c r="P1663" s="11">
        <v>85.3</v>
      </c>
      <c r="Q1663" s="11">
        <v>0.56755432911353931</v>
      </c>
      <c r="R1663" s="11">
        <f t="array" ref="R1663">INDEX(Reformat[Toddler PT],MATCH(1,(Reformat[Zone]=B1663)*(Reformat[Provider Type]=E1663)*(Reformat[Provider Rating]=I1663),0))</f>
        <v>24.15</v>
      </c>
      <c r="S1663" s="11">
        <f t="shared" si="25"/>
        <v>120.75</v>
      </c>
    </row>
    <row r="1664" spans="1:19" x14ac:dyDescent="0.25">
      <c r="A1664" t="s">
        <v>51</v>
      </c>
      <c r="B1664" t="s">
        <v>84</v>
      </c>
      <c r="D1664" t="s">
        <v>53</v>
      </c>
      <c r="E1664" t="s">
        <v>113</v>
      </c>
      <c r="F1664" t="s">
        <v>60</v>
      </c>
      <c r="G1664" t="s">
        <v>126</v>
      </c>
      <c r="H1664" t="s">
        <v>62</v>
      </c>
      <c r="I1664" t="s">
        <v>131</v>
      </c>
      <c r="J1664" t="s">
        <v>56</v>
      </c>
      <c r="K1664" t="s">
        <v>57</v>
      </c>
      <c r="M1664" s="11">
        <v>94.45</v>
      </c>
      <c r="N1664" s="11">
        <v>0.62843501037249461</v>
      </c>
      <c r="P1664" s="11">
        <v>94.45</v>
      </c>
      <c r="Q1664" s="11">
        <v>0.62843501037249461</v>
      </c>
      <c r="R1664" s="11">
        <f t="array" ref="R1664">INDEX(Reformat[Preschool FT],MATCH(1,(Reformat[Zone]=B1664)*(Reformat[Provider Type]=E1664)*(Reformat[Provider Rating]=I1664),0))</f>
        <v>24.57</v>
      </c>
      <c r="S1664" s="11">
        <f t="shared" si="25"/>
        <v>122.85</v>
      </c>
    </row>
    <row r="1665" spans="1:19" x14ac:dyDescent="0.25">
      <c r="A1665" t="s">
        <v>51</v>
      </c>
      <c r="B1665" t="s">
        <v>84</v>
      </c>
      <c r="D1665" t="s">
        <v>53</v>
      </c>
      <c r="E1665" t="s">
        <v>113</v>
      </c>
      <c r="F1665" t="s">
        <v>60</v>
      </c>
      <c r="G1665" t="s">
        <v>127</v>
      </c>
      <c r="H1665" t="s">
        <v>62</v>
      </c>
      <c r="I1665" t="s">
        <v>131</v>
      </c>
      <c r="J1665" t="s">
        <v>58</v>
      </c>
      <c r="K1665" t="s">
        <v>57</v>
      </c>
      <c r="M1665" s="11">
        <v>71.449999999999989</v>
      </c>
      <c r="N1665" s="11">
        <v>0.47540160392921899</v>
      </c>
      <c r="P1665" s="11">
        <v>71.449999999999989</v>
      </c>
      <c r="Q1665" s="11">
        <v>0.47540160392921899</v>
      </c>
      <c r="R1665" s="11">
        <f t="array" ref="R1665">INDEX(Reformat[Preschool PT],MATCH(1,(Reformat[Zone]=B1665)*(Reformat[Provider Type]=E1665)*(Reformat[Provider Rating]=I1665),0))</f>
        <v>19.95</v>
      </c>
      <c r="S1665" s="11">
        <f t="shared" si="25"/>
        <v>99.75</v>
      </c>
    </row>
    <row r="1666" spans="1:19" x14ac:dyDescent="0.25">
      <c r="A1666" t="s">
        <v>51</v>
      </c>
      <c r="B1666" t="s">
        <v>84</v>
      </c>
      <c r="D1666" t="s">
        <v>53</v>
      </c>
      <c r="E1666" t="s">
        <v>113</v>
      </c>
      <c r="F1666" t="s">
        <v>61</v>
      </c>
      <c r="G1666" t="s">
        <v>128</v>
      </c>
      <c r="H1666" t="s">
        <v>62</v>
      </c>
      <c r="I1666" t="s">
        <v>131</v>
      </c>
      <c r="J1666" t="s">
        <v>56</v>
      </c>
      <c r="K1666" t="s">
        <v>57</v>
      </c>
      <c r="M1666" s="11">
        <v>85.3</v>
      </c>
      <c r="N1666" s="11">
        <v>0.56755432911353931</v>
      </c>
      <c r="P1666" s="11">
        <v>85.3</v>
      </c>
      <c r="Q1666" s="11">
        <v>0.56755432911353931</v>
      </c>
      <c r="R1666" s="11">
        <f t="array" ref="R1666">INDEX(Reformat[School-age FT],MATCH(1,(Reformat[Zone]=B1666)*(Reformat[Provider Type]=E1666)*(Reformat[Provider Rating]=I1666),0))</f>
        <v>23.31</v>
      </c>
      <c r="S1666" s="11">
        <f t="shared" si="25"/>
        <v>116.55</v>
      </c>
    </row>
    <row r="1667" spans="1:19" x14ac:dyDescent="0.25">
      <c r="A1667" t="s">
        <v>51</v>
      </c>
      <c r="B1667" t="s">
        <v>84</v>
      </c>
      <c r="D1667" t="s">
        <v>53</v>
      </c>
      <c r="E1667" t="s">
        <v>113</v>
      </c>
      <c r="F1667" t="s">
        <v>61</v>
      </c>
      <c r="G1667" t="s">
        <v>129</v>
      </c>
      <c r="H1667" t="s">
        <v>62</v>
      </c>
      <c r="I1667" t="s">
        <v>131</v>
      </c>
      <c r="J1667" t="s">
        <v>58</v>
      </c>
      <c r="K1667" t="s">
        <v>57</v>
      </c>
      <c r="M1667" s="11">
        <v>66.3</v>
      </c>
      <c r="N1667" s="11">
        <v>0.44113542813865952</v>
      </c>
      <c r="P1667" s="11">
        <v>66.3</v>
      </c>
      <c r="Q1667" s="11">
        <v>0.44113542813865952</v>
      </c>
      <c r="R1667" s="11">
        <f t="array" ref="R1667">INDEX(Reformat[School-age PT],MATCH(1,(Reformat[Zone]=B1667)*(Reformat[Provider Type]=E1667)*(Reformat[Provider Rating]=I1667),0))</f>
        <v>18.690000000000001</v>
      </c>
      <c r="S1667" s="11">
        <f t="shared" ref="S1667:S1730" si="26">R1667*5</f>
        <v>93.45</v>
      </c>
    </row>
    <row r="1668" spans="1:19" x14ac:dyDescent="0.25">
      <c r="A1668" t="s">
        <v>51</v>
      </c>
      <c r="B1668" t="s">
        <v>84</v>
      </c>
      <c r="D1668" t="s">
        <v>53</v>
      </c>
      <c r="E1668" t="s">
        <v>113</v>
      </c>
      <c r="F1668" t="s">
        <v>54</v>
      </c>
      <c r="G1668" t="s">
        <v>122</v>
      </c>
      <c r="H1668" t="s">
        <v>63</v>
      </c>
      <c r="I1668" t="s">
        <v>132</v>
      </c>
      <c r="J1668" t="s">
        <v>56</v>
      </c>
      <c r="K1668" t="s">
        <v>57</v>
      </c>
      <c r="M1668" s="11">
        <v>113.10000000000001</v>
      </c>
      <c r="N1668" s="11">
        <v>0.75252514211888988</v>
      </c>
      <c r="P1668" s="11">
        <v>113.10000000000001</v>
      </c>
      <c r="Q1668" s="11">
        <v>0.75252514211888988</v>
      </c>
      <c r="R1668" s="11">
        <f t="array" ref="R1668">INDEX(Reformat[Infant FT],MATCH(1,(Reformat[Zone]=B1668)*(Reformat[Provider Type]=E1668)*(Reformat[Provider Rating]=I1668),0))</f>
        <v>29.56</v>
      </c>
      <c r="S1668" s="11">
        <f t="shared" si="26"/>
        <v>147.79999999999998</v>
      </c>
    </row>
    <row r="1669" spans="1:19" x14ac:dyDescent="0.25">
      <c r="A1669" t="s">
        <v>51</v>
      </c>
      <c r="B1669" t="s">
        <v>84</v>
      </c>
      <c r="D1669" t="s">
        <v>53</v>
      </c>
      <c r="E1669" t="s">
        <v>113</v>
      </c>
      <c r="F1669" t="s">
        <v>54</v>
      </c>
      <c r="G1669" t="s">
        <v>123</v>
      </c>
      <c r="H1669" t="s">
        <v>63</v>
      </c>
      <c r="I1669" t="s">
        <v>132</v>
      </c>
      <c r="J1669" t="s">
        <v>58</v>
      </c>
      <c r="K1669" t="s">
        <v>57</v>
      </c>
      <c r="M1669" s="11">
        <v>101.89999999999999</v>
      </c>
      <c r="N1669" s="11">
        <v>0.67800452680738166</v>
      </c>
      <c r="P1669" s="11">
        <v>101.89999999999999</v>
      </c>
      <c r="Q1669" s="11">
        <v>0.67800452680738166</v>
      </c>
      <c r="R1669" s="11">
        <f t="array" ref="R1669">INDEX(Reformat[Infant PT],MATCH(1,(Reformat[Zone]=B1669)*(Reformat[Provider Type]=E1669)*(Reformat[Provider Rating]=I1669),0))</f>
        <v>26.99</v>
      </c>
      <c r="S1669" s="11">
        <f t="shared" si="26"/>
        <v>134.94999999999999</v>
      </c>
    </row>
    <row r="1670" spans="1:19" x14ac:dyDescent="0.25">
      <c r="A1670" t="s">
        <v>51</v>
      </c>
      <c r="B1670" t="s">
        <v>84</v>
      </c>
      <c r="D1670" t="s">
        <v>53</v>
      </c>
      <c r="E1670" t="s">
        <v>113</v>
      </c>
      <c r="F1670" t="s">
        <v>59</v>
      </c>
      <c r="G1670" t="s">
        <v>124</v>
      </c>
      <c r="H1670" t="s">
        <v>63</v>
      </c>
      <c r="I1670" t="s">
        <v>132</v>
      </c>
      <c r="J1670" t="s">
        <v>56</v>
      </c>
      <c r="K1670" t="s">
        <v>57</v>
      </c>
      <c r="M1670" s="11">
        <v>105.60000000000001</v>
      </c>
      <c r="N1670" s="11">
        <v>0.70262294436564787</v>
      </c>
      <c r="P1670" s="11">
        <v>105.60000000000001</v>
      </c>
      <c r="Q1670" s="11">
        <v>0.70262294436564787</v>
      </c>
      <c r="R1670" s="11">
        <f t="array" ref="R1670">INDEX(Reformat[Toddler FT],MATCH(1,(Reformat[Zone]=B1670)*(Reformat[Provider Type]=E1670)*(Reformat[Provider Rating]=I1670),0))</f>
        <v>27.21</v>
      </c>
      <c r="S1670" s="11">
        <f t="shared" si="26"/>
        <v>136.05000000000001</v>
      </c>
    </row>
    <row r="1671" spans="1:19" x14ac:dyDescent="0.25">
      <c r="A1671" t="s">
        <v>51</v>
      </c>
      <c r="B1671" t="s">
        <v>84</v>
      </c>
      <c r="D1671" t="s">
        <v>53</v>
      </c>
      <c r="E1671" t="s">
        <v>113</v>
      </c>
      <c r="F1671" t="s">
        <v>59</v>
      </c>
      <c r="G1671" t="s">
        <v>125</v>
      </c>
      <c r="H1671" t="s">
        <v>63</v>
      </c>
      <c r="I1671" t="s">
        <v>132</v>
      </c>
      <c r="J1671" t="s">
        <v>58</v>
      </c>
      <c r="K1671" t="s">
        <v>57</v>
      </c>
      <c r="M1671" s="11">
        <v>94.800000000000011</v>
      </c>
      <c r="N1671" s="11">
        <v>0.63076377960097929</v>
      </c>
      <c r="P1671" s="11">
        <v>94.800000000000011</v>
      </c>
      <c r="Q1671" s="11">
        <v>0.63076377960097929</v>
      </c>
      <c r="R1671" s="11">
        <f t="array" ref="R1671">INDEX(Reformat[Toddler PT],MATCH(1,(Reformat[Zone]=B1671)*(Reformat[Provider Type]=E1671)*(Reformat[Provider Rating]=I1671),0))</f>
        <v>24.64</v>
      </c>
      <c r="S1671" s="11">
        <f t="shared" si="26"/>
        <v>123.2</v>
      </c>
    </row>
    <row r="1672" spans="1:19" x14ac:dyDescent="0.25">
      <c r="A1672" t="s">
        <v>51</v>
      </c>
      <c r="B1672" t="s">
        <v>84</v>
      </c>
      <c r="D1672" t="s">
        <v>53</v>
      </c>
      <c r="E1672" t="s">
        <v>113</v>
      </c>
      <c r="F1672" t="s">
        <v>60</v>
      </c>
      <c r="G1672" t="s">
        <v>126</v>
      </c>
      <c r="H1672" t="s">
        <v>63</v>
      </c>
      <c r="I1672" t="s">
        <v>132</v>
      </c>
      <c r="J1672" t="s">
        <v>56</v>
      </c>
      <c r="K1672" t="s">
        <v>57</v>
      </c>
      <c r="M1672" s="11">
        <v>99.25</v>
      </c>
      <c r="N1672" s="11">
        <v>0.66037241693456949</v>
      </c>
      <c r="P1672" s="11">
        <v>99.25</v>
      </c>
      <c r="Q1672" s="11">
        <v>0.66037241693456949</v>
      </c>
      <c r="R1672" s="11">
        <f t="array" ref="R1672">INDEX(Reformat[Preschool FT],MATCH(1,(Reformat[Zone]=B1672)*(Reformat[Provider Type]=E1672)*(Reformat[Provider Rating]=I1672),0))</f>
        <v>25.07</v>
      </c>
      <c r="S1672" s="11">
        <f t="shared" si="26"/>
        <v>125.35</v>
      </c>
    </row>
    <row r="1673" spans="1:19" x14ac:dyDescent="0.25">
      <c r="A1673" t="s">
        <v>51</v>
      </c>
      <c r="B1673" t="s">
        <v>84</v>
      </c>
      <c r="D1673" t="s">
        <v>53</v>
      </c>
      <c r="E1673" t="s">
        <v>113</v>
      </c>
      <c r="F1673" t="s">
        <v>60</v>
      </c>
      <c r="G1673" t="s">
        <v>127</v>
      </c>
      <c r="H1673" t="s">
        <v>63</v>
      </c>
      <c r="I1673" t="s">
        <v>132</v>
      </c>
      <c r="J1673" t="s">
        <v>58</v>
      </c>
      <c r="K1673" t="s">
        <v>57</v>
      </c>
      <c r="M1673" s="11">
        <v>79.400000000000006</v>
      </c>
      <c r="N1673" s="11">
        <v>0.52829793354765564</v>
      </c>
      <c r="P1673" s="11">
        <v>79.400000000000006</v>
      </c>
      <c r="Q1673" s="11">
        <v>0.52829793354765564</v>
      </c>
      <c r="R1673" s="11">
        <f t="array" ref="R1673">INDEX(Reformat[Preschool PT],MATCH(1,(Reformat[Zone]=B1673)*(Reformat[Provider Type]=E1673)*(Reformat[Provider Rating]=I1673),0))</f>
        <v>20.350000000000001</v>
      </c>
      <c r="S1673" s="11">
        <f t="shared" si="26"/>
        <v>101.75</v>
      </c>
    </row>
    <row r="1674" spans="1:19" x14ac:dyDescent="0.25">
      <c r="A1674" t="s">
        <v>51</v>
      </c>
      <c r="B1674" t="s">
        <v>84</v>
      </c>
      <c r="D1674" t="s">
        <v>53</v>
      </c>
      <c r="E1674" t="s">
        <v>113</v>
      </c>
      <c r="F1674" t="s">
        <v>61</v>
      </c>
      <c r="G1674" t="s">
        <v>128</v>
      </c>
      <c r="H1674" t="s">
        <v>63</v>
      </c>
      <c r="I1674" t="s">
        <v>132</v>
      </c>
      <c r="J1674" t="s">
        <v>56</v>
      </c>
      <c r="K1674" t="s">
        <v>57</v>
      </c>
      <c r="M1674" s="11">
        <v>94.800000000000011</v>
      </c>
      <c r="N1674" s="11">
        <v>0.63076377960097929</v>
      </c>
      <c r="P1674" s="11">
        <v>94.800000000000011</v>
      </c>
      <c r="Q1674" s="11">
        <v>0.63076377960097929</v>
      </c>
      <c r="R1674" s="11">
        <f t="array" ref="R1674">INDEX(Reformat[School-age FT],MATCH(1,(Reformat[Zone]=B1674)*(Reformat[Provider Type]=E1674)*(Reformat[Provider Rating]=I1674),0))</f>
        <v>23.78</v>
      </c>
      <c r="S1674" s="11">
        <f t="shared" si="26"/>
        <v>118.9</v>
      </c>
    </row>
    <row r="1675" spans="1:19" x14ac:dyDescent="0.25">
      <c r="A1675" t="s">
        <v>51</v>
      </c>
      <c r="B1675" t="s">
        <v>84</v>
      </c>
      <c r="D1675" t="s">
        <v>53</v>
      </c>
      <c r="E1675" t="s">
        <v>113</v>
      </c>
      <c r="F1675" t="s">
        <v>61</v>
      </c>
      <c r="G1675" t="s">
        <v>129</v>
      </c>
      <c r="H1675" t="s">
        <v>63</v>
      </c>
      <c r="I1675" t="s">
        <v>132</v>
      </c>
      <c r="J1675" t="s">
        <v>58</v>
      </c>
      <c r="K1675" t="s">
        <v>57</v>
      </c>
      <c r="M1675" s="11">
        <v>73.7</v>
      </c>
      <c r="N1675" s="11">
        <v>0.49037226325519168</v>
      </c>
      <c r="P1675" s="11">
        <v>73.7</v>
      </c>
      <c r="Q1675" s="11">
        <v>0.49037226325519168</v>
      </c>
      <c r="R1675" s="11">
        <f t="array" ref="R1675">INDEX(Reformat[School-age PT],MATCH(1,(Reformat[Zone]=B1675)*(Reformat[Provider Type]=E1675)*(Reformat[Provider Rating]=I1675),0))</f>
        <v>19.07</v>
      </c>
      <c r="S1675" s="11">
        <f t="shared" si="26"/>
        <v>95.35</v>
      </c>
    </row>
    <row r="1676" spans="1:19" x14ac:dyDescent="0.25">
      <c r="A1676" t="s">
        <v>51</v>
      </c>
      <c r="B1676" t="s">
        <v>84</v>
      </c>
      <c r="D1676" t="s">
        <v>53</v>
      </c>
      <c r="E1676" t="s">
        <v>113</v>
      </c>
      <c r="F1676" t="s">
        <v>54</v>
      </c>
      <c r="G1676" t="s">
        <v>122</v>
      </c>
      <c r="H1676" t="s">
        <v>64</v>
      </c>
      <c r="I1676" t="s">
        <v>133</v>
      </c>
      <c r="J1676" t="s">
        <v>56</v>
      </c>
      <c r="K1676" t="s">
        <v>57</v>
      </c>
      <c r="M1676" s="11">
        <v>125.64999999999999</v>
      </c>
      <c r="N1676" s="11">
        <v>0.83602815302598144</v>
      </c>
      <c r="P1676" s="11">
        <v>125.64999999999999</v>
      </c>
      <c r="Q1676" s="11">
        <v>0.83602815302598144</v>
      </c>
      <c r="R1676" s="11">
        <f t="array" ref="R1676">INDEX(Reformat[Infant FT],MATCH(1,(Reformat[Zone]=B1676)*(Reformat[Provider Type]=E1676)*(Reformat[Provider Rating]=I1676),0))</f>
        <v>31.8</v>
      </c>
      <c r="S1676" s="11">
        <f t="shared" si="26"/>
        <v>159</v>
      </c>
    </row>
    <row r="1677" spans="1:19" x14ac:dyDescent="0.25">
      <c r="A1677" t="s">
        <v>51</v>
      </c>
      <c r="B1677" t="s">
        <v>84</v>
      </c>
      <c r="D1677" t="s">
        <v>53</v>
      </c>
      <c r="E1677" t="s">
        <v>113</v>
      </c>
      <c r="F1677" t="s">
        <v>54</v>
      </c>
      <c r="G1677" t="s">
        <v>123</v>
      </c>
      <c r="H1677" t="s">
        <v>64</v>
      </c>
      <c r="I1677" t="s">
        <v>133</v>
      </c>
      <c r="J1677" t="s">
        <v>58</v>
      </c>
      <c r="K1677" t="s">
        <v>57</v>
      </c>
      <c r="M1677" s="11">
        <v>113.2</v>
      </c>
      <c r="N1677" s="11">
        <v>0.75319050475559968</v>
      </c>
      <c r="P1677" s="11">
        <v>113.2</v>
      </c>
      <c r="Q1677" s="11">
        <v>0.75319050475559968</v>
      </c>
      <c r="R1677" s="11">
        <f t="array" ref="R1677">INDEX(Reformat[Infant PT],MATCH(1,(Reformat[Zone]=B1677)*(Reformat[Provider Type]=E1677)*(Reformat[Provider Rating]=I1677),0))</f>
        <v>29.2</v>
      </c>
      <c r="S1677" s="11">
        <f t="shared" si="26"/>
        <v>146</v>
      </c>
    </row>
    <row r="1678" spans="1:19" x14ac:dyDescent="0.25">
      <c r="A1678" t="s">
        <v>51</v>
      </c>
      <c r="B1678" t="s">
        <v>84</v>
      </c>
      <c r="D1678" t="s">
        <v>53</v>
      </c>
      <c r="E1678" t="s">
        <v>113</v>
      </c>
      <c r="F1678" t="s">
        <v>59</v>
      </c>
      <c r="G1678" t="s">
        <v>124</v>
      </c>
      <c r="H1678" t="s">
        <v>64</v>
      </c>
      <c r="I1678" t="s">
        <v>133</v>
      </c>
      <c r="J1678" t="s">
        <v>56</v>
      </c>
      <c r="K1678" t="s">
        <v>57</v>
      </c>
      <c r="M1678" s="11">
        <v>117.30000000000001</v>
      </c>
      <c r="N1678" s="11">
        <v>0.78047037286070542</v>
      </c>
      <c r="P1678" s="11">
        <v>117.30000000000001</v>
      </c>
      <c r="Q1678" s="11">
        <v>0.78047037286070542</v>
      </c>
      <c r="R1678" s="11">
        <f t="array" ref="R1678">INDEX(Reformat[Toddler FT],MATCH(1,(Reformat[Zone]=B1678)*(Reformat[Provider Type]=E1678)*(Reformat[Provider Rating]=I1678),0))</f>
        <v>29</v>
      </c>
      <c r="S1678" s="11">
        <f t="shared" si="26"/>
        <v>145</v>
      </c>
    </row>
    <row r="1679" spans="1:19" x14ac:dyDescent="0.25">
      <c r="A1679" t="s">
        <v>51</v>
      </c>
      <c r="B1679" t="s">
        <v>84</v>
      </c>
      <c r="D1679" t="s">
        <v>53</v>
      </c>
      <c r="E1679" t="s">
        <v>113</v>
      </c>
      <c r="F1679" t="s">
        <v>59</v>
      </c>
      <c r="G1679" t="s">
        <v>125</v>
      </c>
      <c r="H1679" t="s">
        <v>64</v>
      </c>
      <c r="I1679" t="s">
        <v>133</v>
      </c>
      <c r="J1679" t="s">
        <v>58</v>
      </c>
      <c r="K1679" t="s">
        <v>57</v>
      </c>
      <c r="M1679" s="11">
        <v>105.3</v>
      </c>
      <c r="N1679" s="11">
        <v>0.70062685645551803</v>
      </c>
      <c r="P1679" s="11">
        <v>105.3</v>
      </c>
      <c r="Q1679" s="11">
        <v>0.70062685645551803</v>
      </c>
      <c r="R1679" s="11">
        <f t="array" ref="R1679">INDEX(Reformat[Toddler PT],MATCH(1,(Reformat[Zone]=B1679)*(Reformat[Provider Type]=E1679)*(Reformat[Provider Rating]=I1679),0))</f>
        <v>26.6</v>
      </c>
      <c r="S1679" s="11">
        <f t="shared" si="26"/>
        <v>133</v>
      </c>
    </row>
    <row r="1680" spans="1:19" x14ac:dyDescent="0.25">
      <c r="A1680" t="s">
        <v>51</v>
      </c>
      <c r="B1680" t="s">
        <v>84</v>
      </c>
      <c r="D1680" t="s">
        <v>53</v>
      </c>
      <c r="E1680" t="s">
        <v>113</v>
      </c>
      <c r="F1680" t="s">
        <v>60</v>
      </c>
      <c r="G1680" t="s">
        <v>126</v>
      </c>
      <c r="H1680" t="s">
        <v>64</v>
      </c>
      <c r="I1680" t="s">
        <v>133</v>
      </c>
      <c r="J1680" t="s">
        <v>56</v>
      </c>
      <c r="K1680" t="s">
        <v>57</v>
      </c>
      <c r="M1680" s="11">
        <v>110.25</v>
      </c>
      <c r="N1680" s="11">
        <v>0.7335623069726579</v>
      </c>
      <c r="P1680" s="11">
        <v>110.25</v>
      </c>
      <c r="Q1680" s="11">
        <v>0.7335623069726579</v>
      </c>
      <c r="R1680" s="11">
        <f t="array" ref="R1680">INDEX(Reformat[Preschool FT],MATCH(1,(Reformat[Zone]=B1680)*(Reformat[Provider Type]=E1680)*(Reformat[Provider Rating]=I1680),0))</f>
        <v>26.8</v>
      </c>
      <c r="S1680" s="11">
        <f t="shared" si="26"/>
        <v>134</v>
      </c>
    </row>
    <row r="1681" spans="1:19" x14ac:dyDescent="0.25">
      <c r="A1681" t="s">
        <v>51</v>
      </c>
      <c r="B1681" t="s">
        <v>84</v>
      </c>
      <c r="D1681" t="s">
        <v>53</v>
      </c>
      <c r="E1681" t="s">
        <v>113</v>
      </c>
      <c r="F1681" t="s">
        <v>60</v>
      </c>
      <c r="G1681" t="s">
        <v>127</v>
      </c>
      <c r="H1681" t="s">
        <v>64</v>
      </c>
      <c r="I1681" t="s">
        <v>133</v>
      </c>
      <c r="J1681" t="s">
        <v>58</v>
      </c>
      <c r="K1681" t="s">
        <v>57</v>
      </c>
      <c r="M1681" s="11">
        <v>88.2</v>
      </c>
      <c r="N1681" s="11">
        <v>0.58684984557812625</v>
      </c>
      <c r="P1681" s="11">
        <v>88.2</v>
      </c>
      <c r="Q1681" s="11">
        <v>0.58684984557812625</v>
      </c>
      <c r="R1681" s="11">
        <f t="array" ref="R1681">INDEX(Reformat[Preschool PT],MATCH(1,(Reformat[Zone]=B1681)*(Reformat[Provider Type]=E1681)*(Reformat[Provider Rating]=I1681),0))</f>
        <v>22.2</v>
      </c>
      <c r="S1681" s="11">
        <f t="shared" si="26"/>
        <v>111</v>
      </c>
    </row>
    <row r="1682" spans="1:19" x14ac:dyDescent="0.25">
      <c r="A1682" t="s">
        <v>51</v>
      </c>
      <c r="B1682" t="s">
        <v>84</v>
      </c>
      <c r="D1682" t="s">
        <v>53</v>
      </c>
      <c r="E1682" t="s">
        <v>113</v>
      </c>
      <c r="F1682" t="s">
        <v>61</v>
      </c>
      <c r="G1682" t="s">
        <v>128</v>
      </c>
      <c r="H1682" t="s">
        <v>64</v>
      </c>
      <c r="I1682" t="s">
        <v>133</v>
      </c>
      <c r="J1682" t="s">
        <v>56</v>
      </c>
      <c r="K1682" t="s">
        <v>57</v>
      </c>
      <c r="M1682" s="11">
        <v>105.3</v>
      </c>
      <c r="N1682" s="11">
        <v>0.70062685645551803</v>
      </c>
      <c r="P1682" s="11">
        <v>105.3</v>
      </c>
      <c r="Q1682" s="11">
        <v>0.70062685645551803</v>
      </c>
      <c r="R1682" s="11">
        <f t="array" ref="R1682">INDEX(Reformat[School-age FT],MATCH(1,(Reformat[Zone]=B1682)*(Reformat[Provider Type]=E1682)*(Reformat[Provider Rating]=I1682),0))</f>
        <v>25.6</v>
      </c>
      <c r="S1682" s="11">
        <f t="shared" si="26"/>
        <v>128</v>
      </c>
    </row>
    <row r="1683" spans="1:19" x14ac:dyDescent="0.25">
      <c r="A1683" t="s">
        <v>51</v>
      </c>
      <c r="B1683" t="s">
        <v>84</v>
      </c>
      <c r="D1683" t="s">
        <v>53</v>
      </c>
      <c r="E1683" t="s">
        <v>113</v>
      </c>
      <c r="F1683" t="s">
        <v>61</v>
      </c>
      <c r="G1683" t="s">
        <v>129</v>
      </c>
      <c r="H1683" t="s">
        <v>64</v>
      </c>
      <c r="I1683" t="s">
        <v>133</v>
      </c>
      <c r="J1683" t="s">
        <v>58</v>
      </c>
      <c r="K1683" t="s">
        <v>57</v>
      </c>
      <c r="M1683" s="11">
        <v>81.850000000000009</v>
      </c>
      <c r="N1683" s="11">
        <v>0.54459931814704809</v>
      </c>
      <c r="P1683" s="11">
        <v>81.850000000000009</v>
      </c>
      <c r="Q1683" s="11">
        <v>0.54459931814704809</v>
      </c>
      <c r="R1683" s="11">
        <f t="array" ref="R1683">INDEX(Reformat[School-age PT],MATCH(1,(Reformat[Zone]=B1683)*(Reformat[Provider Type]=E1683)*(Reformat[Provider Rating]=I1683),0))</f>
        <v>20.8</v>
      </c>
      <c r="S1683" s="11">
        <f t="shared" si="26"/>
        <v>104</v>
      </c>
    </row>
    <row r="1684" spans="1:19" x14ac:dyDescent="0.25">
      <c r="A1684" t="s">
        <v>51</v>
      </c>
      <c r="B1684" t="s">
        <v>84</v>
      </c>
      <c r="D1684" t="s">
        <v>53</v>
      </c>
      <c r="E1684" t="s">
        <v>113</v>
      </c>
      <c r="F1684" t="s">
        <v>60</v>
      </c>
      <c r="G1684" t="s">
        <v>126</v>
      </c>
      <c r="H1684" t="s">
        <v>65</v>
      </c>
      <c r="I1684" t="s">
        <v>134</v>
      </c>
      <c r="J1684" t="s">
        <v>56</v>
      </c>
      <c r="K1684" t="s">
        <v>57</v>
      </c>
      <c r="M1684" s="11">
        <v>94.45</v>
      </c>
      <c r="N1684" s="11">
        <v>0.62843501037249461</v>
      </c>
      <c r="P1684" s="11">
        <v>94.45</v>
      </c>
      <c r="Q1684" s="11">
        <v>0.62843501037249461</v>
      </c>
      <c r="R1684" s="11">
        <f t="array" ref="R1684">INDEX(Reformat[Preschool FT],MATCH(1,(Reformat[Zone]=B1684)*(Reformat[Provider Type]=E1684)*(Reformat[Provider Rating]=I1684),0))</f>
        <v>24.57</v>
      </c>
      <c r="S1684" s="11">
        <f t="shared" si="26"/>
        <v>122.85</v>
      </c>
    </row>
    <row r="1685" spans="1:19" x14ac:dyDescent="0.25">
      <c r="A1685" t="s">
        <v>51</v>
      </c>
      <c r="B1685" t="s">
        <v>84</v>
      </c>
      <c r="D1685" t="s">
        <v>53</v>
      </c>
      <c r="E1685" t="s">
        <v>113</v>
      </c>
      <c r="F1685" t="s">
        <v>60</v>
      </c>
      <c r="G1685" t="s">
        <v>127</v>
      </c>
      <c r="H1685" t="s">
        <v>65</v>
      </c>
      <c r="I1685" t="s">
        <v>134</v>
      </c>
      <c r="J1685" t="s">
        <v>58</v>
      </c>
      <c r="K1685" t="s">
        <v>57</v>
      </c>
      <c r="M1685" s="11">
        <v>67.95</v>
      </c>
      <c r="N1685" s="11">
        <v>0.45211391164437281</v>
      </c>
      <c r="P1685" s="11">
        <v>67.95</v>
      </c>
      <c r="Q1685" s="11">
        <v>0.45211391164437281</v>
      </c>
      <c r="R1685" s="11">
        <f t="array" ref="R1685">INDEX(Reformat[Preschool PT],MATCH(1,(Reformat[Zone]=B1685)*(Reformat[Provider Type]=E1685)*(Reformat[Provider Rating]=I1685),0))</f>
        <v>19.95</v>
      </c>
      <c r="S1685" s="11">
        <f t="shared" si="26"/>
        <v>99.75</v>
      </c>
    </row>
    <row r="1686" spans="1:19" x14ac:dyDescent="0.25">
      <c r="A1686" t="s">
        <v>51</v>
      </c>
      <c r="B1686" t="s">
        <v>84</v>
      </c>
      <c r="D1686" t="s">
        <v>66</v>
      </c>
      <c r="E1686" t="s">
        <v>114</v>
      </c>
      <c r="F1686" t="s">
        <v>54</v>
      </c>
      <c r="G1686" t="s">
        <v>122</v>
      </c>
      <c r="H1686" t="s">
        <v>55</v>
      </c>
      <c r="I1686" t="s">
        <v>130</v>
      </c>
      <c r="J1686" t="s">
        <v>56</v>
      </c>
      <c r="K1686" t="s">
        <v>57</v>
      </c>
      <c r="M1686" s="11">
        <v>86</v>
      </c>
      <c r="N1686" s="11">
        <v>0.57221186757050857</v>
      </c>
      <c r="P1686" s="11">
        <v>86</v>
      </c>
      <c r="Q1686" s="11">
        <v>0.57221186757050857</v>
      </c>
      <c r="R1686" s="11">
        <f t="array" ref="R1686">INDEX(Reformat[Infant FT],MATCH(1,(Reformat[Zone]=B1686)*(Reformat[Provider Type]=E1686)*(Reformat[Provider Rating]=I1686),0))</f>
        <v>25</v>
      </c>
      <c r="S1686" s="11">
        <f t="shared" si="26"/>
        <v>125</v>
      </c>
    </row>
    <row r="1687" spans="1:19" x14ac:dyDescent="0.25">
      <c r="A1687" t="s">
        <v>51</v>
      </c>
      <c r="B1687" t="s">
        <v>84</v>
      </c>
      <c r="D1687" t="s">
        <v>66</v>
      </c>
      <c r="E1687" t="s">
        <v>114</v>
      </c>
      <c r="F1687" t="s">
        <v>54</v>
      </c>
      <c r="G1687" t="s">
        <v>123</v>
      </c>
      <c r="H1687" t="s">
        <v>55</v>
      </c>
      <c r="I1687" t="s">
        <v>130</v>
      </c>
      <c r="J1687" t="s">
        <v>58</v>
      </c>
      <c r="K1687" t="s">
        <v>57</v>
      </c>
      <c r="M1687" s="11">
        <v>77.649999999999991</v>
      </c>
      <c r="N1687" s="11">
        <v>0.51665408740523244</v>
      </c>
      <c r="P1687" s="11">
        <v>77.649999999999991</v>
      </c>
      <c r="Q1687" s="11">
        <v>0.51665408740523244</v>
      </c>
      <c r="R1687" s="11">
        <f t="array" ref="R1687">INDEX(Reformat[Infant PT],MATCH(1,(Reformat[Zone]=B1687)*(Reformat[Provider Type]=E1687)*(Reformat[Provider Rating]=I1687),0))</f>
        <v>23</v>
      </c>
      <c r="S1687" s="11">
        <f t="shared" si="26"/>
        <v>115</v>
      </c>
    </row>
    <row r="1688" spans="1:19" x14ac:dyDescent="0.25">
      <c r="A1688" t="s">
        <v>51</v>
      </c>
      <c r="B1688" t="s">
        <v>84</v>
      </c>
      <c r="D1688" t="s">
        <v>66</v>
      </c>
      <c r="E1688" t="s">
        <v>114</v>
      </c>
      <c r="F1688" t="s">
        <v>59</v>
      </c>
      <c r="G1688" t="s">
        <v>124</v>
      </c>
      <c r="H1688" t="s">
        <v>55</v>
      </c>
      <c r="I1688" t="s">
        <v>130</v>
      </c>
      <c r="J1688" t="s">
        <v>56</v>
      </c>
      <c r="K1688" t="s">
        <v>57</v>
      </c>
      <c r="M1688" s="11">
        <v>82</v>
      </c>
      <c r="N1688" s="11">
        <v>0.54559736210211285</v>
      </c>
      <c r="P1688" s="11">
        <v>82</v>
      </c>
      <c r="Q1688" s="11">
        <v>0.54559736210211285</v>
      </c>
      <c r="R1688" s="11">
        <f t="array" ref="R1688">INDEX(Reformat[Toddler FT],MATCH(1,(Reformat[Zone]=B1688)*(Reformat[Provider Type]=E1688)*(Reformat[Provider Rating]=I1688),0))</f>
        <v>23.4</v>
      </c>
      <c r="S1688" s="11">
        <f t="shared" si="26"/>
        <v>117</v>
      </c>
    </row>
    <row r="1689" spans="1:19" x14ac:dyDescent="0.25">
      <c r="A1689" t="s">
        <v>51</v>
      </c>
      <c r="B1689" t="s">
        <v>84</v>
      </c>
      <c r="D1689" t="s">
        <v>66</v>
      </c>
      <c r="E1689" t="s">
        <v>114</v>
      </c>
      <c r="F1689" t="s">
        <v>59</v>
      </c>
      <c r="G1689" t="s">
        <v>125</v>
      </c>
      <c r="H1689" t="s">
        <v>55</v>
      </c>
      <c r="I1689" t="s">
        <v>130</v>
      </c>
      <c r="J1689" t="s">
        <v>58</v>
      </c>
      <c r="K1689" t="s">
        <v>57</v>
      </c>
      <c r="M1689" s="11">
        <v>73.550000000000011</v>
      </c>
      <c r="N1689" s="11">
        <v>0.48937421930012692</v>
      </c>
      <c r="P1689" s="11">
        <v>73.550000000000011</v>
      </c>
      <c r="Q1689" s="11">
        <v>0.48937421930012692</v>
      </c>
      <c r="R1689" s="11">
        <f t="array" ref="R1689">INDEX(Reformat[Toddler PT],MATCH(1,(Reformat[Zone]=B1689)*(Reformat[Provider Type]=E1689)*(Reformat[Provider Rating]=I1689),0))</f>
        <v>21.2</v>
      </c>
      <c r="S1689" s="11">
        <f t="shared" si="26"/>
        <v>106</v>
      </c>
    </row>
    <row r="1690" spans="1:19" x14ac:dyDescent="0.25">
      <c r="A1690" t="s">
        <v>51</v>
      </c>
      <c r="B1690" t="s">
        <v>84</v>
      </c>
      <c r="D1690" t="s">
        <v>66</v>
      </c>
      <c r="E1690" t="s">
        <v>114</v>
      </c>
      <c r="F1690" t="s">
        <v>60</v>
      </c>
      <c r="G1690" t="s">
        <v>126</v>
      </c>
      <c r="H1690" t="s">
        <v>55</v>
      </c>
      <c r="I1690" t="s">
        <v>130</v>
      </c>
      <c r="J1690" t="s">
        <v>56</v>
      </c>
      <c r="K1690" t="s">
        <v>57</v>
      </c>
      <c r="M1690" s="11">
        <v>77.95</v>
      </c>
      <c r="N1690" s="11">
        <v>0.51865017531536217</v>
      </c>
      <c r="P1690" s="11">
        <v>77.95</v>
      </c>
      <c r="Q1690" s="11">
        <v>0.51865017531536217</v>
      </c>
      <c r="R1690" s="11">
        <f t="array" ref="R1690">INDEX(Reformat[Preschool FT],MATCH(1,(Reformat[Zone]=B1690)*(Reformat[Provider Type]=E1690)*(Reformat[Provider Rating]=I1690),0))</f>
        <v>22</v>
      </c>
      <c r="S1690" s="11">
        <f t="shared" si="26"/>
        <v>110</v>
      </c>
    </row>
    <row r="1691" spans="1:19" x14ac:dyDescent="0.25">
      <c r="A1691" t="s">
        <v>51</v>
      </c>
      <c r="B1691" t="s">
        <v>84</v>
      </c>
      <c r="D1691" t="s">
        <v>66</v>
      </c>
      <c r="E1691" t="s">
        <v>114</v>
      </c>
      <c r="F1691" t="s">
        <v>60</v>
      </c>
      <c r="G1691" t="s">
        <v>127</v>
      </c>
      <c r="H1691" t="s">
        <v>55</v>
      </c>
      <c r="I1691" t="s">
        <v>130</v>
      </c>
      <c r="J1691" t="s">
        <v>58</v>
      </c>
      <c r="K1691" t="s">
        <v>57</v>
      </c>
      <c r="M1691" s="11">
        <v>66.3</v>
      </c>
      <c r="N1691" s="11">
        <v>0.44113542813865952</v>
      </c>
      <c r="P1691" s="11">
        <v>66.3</v>
      </c>
      <c r="Q1691" s="11">
        <v>0.44113542813865952</v>
      </c>
      <c r="R1691" s="11">
        <f t="array" ref="R1691">INDEX(Reformat[Preschool PT],MATCH(1,(Reformat[Zone]=B1691)*(Reformat[Provider Type]=E1691)*(Reformat[Provider Rating]=I1691),0))</f>
        <v>18.8</v>
      </c>
      <c r="S1691" s="11">
        <f t="shared" si="26"/>
        <v>94</v>
      </c>
    </row>
    <row r="1692" spans="1:19" x14ac:dyDescent="0.25">
      <c r="A1692" t="s">
        <v>51</v>
      </c>
      <c r="B1692" t="s">
        <v>84</v>
      </c>
      <c r="D1692" t="s">
        <v>66</v>
      </c>
      <c r="E1692" t="s">
        <v>114</v>
      </c>
      <c r="F1692" t="s">
        <v>61</v>
      </c>
      <c r="G1692" t="s">
        <v>128</v>
      </c>
      <c r="H1692" t="s">
        <v>55</v>
      </c>
      <c r="I1692" t="s">
        <v>130</v>
      </c>
      <c r="J1692" t="s">
        <v>56</v>
      </c>
      <c r="K1692" t="s">
        <v>57</v>
      </c>
      <c r="M1692" s="11">
        <v>70.599999999999994</v>
      </c>
      <c r="N1692" s="11">
        <v>0.46974602151718492</v>
      </c>
      <c r="P1692" s="11">
        <v>70.599999999999994</v>
      </c>
      <c r="Q1692" s="11">
        <v>0.46974602151718492</v>
      </c>
      <c r="R1692" s="11">
        <f t="array" ref="R1692">INDEX(Reformat[School-age FT],MATCH(1,(Reformat[Zone]=B1692)*(Reformat[Provider Type]=E1692)*(Reformat[Provider Rating]=I1692),0))</f>
        <v>20.2</v>
      </c>
      <c r="S1692" s="11">
        <f t="shared" si="26"/>
        <v>101</v>
      </c>
    </row>
    <row r="1693" spans="1:19" x14ac:dyDescent="0.25">
      <c r="A1693" t="s">
        <v>51</v>
      </c>
      <c r="B1693" t="s">
        <v>84</v>
      </c>
      <c r="D1693" t="s">
        <v>66</v>
      </c>
      <c r="E1693" t="s">
        <v>114</v>
      </c>
      <c r="F1693" t="s">
        <v>61</v>
      </c>
      <c r="G1693" t="s">
        <v>129</v>
      </c>
      <c r="H1693" t="s">
        <v>55</v>
      </c>
      <c r="I1693" t="s">
        <v>130</v>
      </c>
      <c r="J1693" t="s">
        <v>58</v>
      </c>
      <c r="K1693" t="s">
        <v>57</v>
      </c>
      <c r="M1693" s="11">
        <v>59.75</v>
      </c>
      <c r="N1693" s="11">
        <v>0.39755417543416149</v>
      </c>
      <c r="P1693" s="11">
        <v>59.75</v>
      </c>
      <c r="Q1693" s="11">
        <v>0.39755417543416149</v>
      </c>
      <c r="R1693" s="11">
        <f t="array" ref="R1693">INDEX(Reformat[School-age PT],MATCH(1,(Reformat[Zone]=B1693)*(Reformat[Provider Type]=E1693)*(Reformat[Provider Rating]=I1693),0))</f>
        <v>17.8</v>
      </c>
      <c r="S1693" s="11">
        <f t="shared" si="26"/>
        <v>89</v>
      </c>
    </row>
    <row r="1694" spans="1:19" x14ac:dyDescent="0.25">
      <c r="A1694" t="s">
        <v>51</v>
      </c>
      <c r="B1694" t="s">
        <v>84</v>
      </c>
      <c r="D1694" t="s">
        <v>66</v>
      </c>
      <c r="E1694" t="s">
        <v>114</v>
      </c>
      <c r="F1694" t="s">
        <v>54</v>
      </c>
      <c r="G1694" t="s">
        <v>122</v>
      </c>
      <c r="H1694" t="s">
        <v>62</v>
      </c>
      <c r="I1694" t="s">
        <v>131</v>
      </c>
      <c r="J1694" t="s">
        <v>56</v>
      </c>
      <c r="K1694" t="s">
        <v>57</v>
      </c>
      <c r="M1694" s="11">
        <v>91.449999999999989</v>
      </c>
      <c r="N1694" s="11">
        <v>0.60847413127119776</v>
      </c>
      <c r="P1694" s="11">
        <v>91.449999999999989</v>
      </c>
      <c r="Q1694" s="11">
        <v>0.60847413127119776</v>
      </c>
      <c r="R1694" s="11">
        <f t="array" ref="R1694">INDEX(Reformat[Infant FT],MATCH(1,(Reformat[Zone]=B1694)*(Reformat[Provider Type]=E1694)*(Reformat[Provider Rating]=I1694),0))</f>
        <v>26.25</v>
      </c>
      <c r="S1694" s="11">
        <f t="shared" si="26"/>
        <v>131.25</v>
      </c>
    </row>
    <row r="1695" spans="1:19" x14ac:dyDescent="0.25">
      <c r="A1695" t="s">
        <v>51</v>
      </c>
      <c r="B1695" t="s">
        <v>84</v>
      </c>
      <c r="D1695" t="s">
        <v>66</v>
      </c>
      <c r="E1695" t="s">
        <v>114</v>
      </c>
      <c r="F1695" t="s">
        <v>54</v>
      </c>
      <c r="G1695" t="s">
        <v>123</v>
      </c>
      <c r="H1695" t="s">
        <v>62</v>
      </c>
      <c r="I1695" t="s">
        <v>131</v>
      </c>
      <c r="J1695" t="s">
        <v>58</v>
      </c>
      <c r="K1695" t="s">
        <v>57</v>
      </c>
      <c r="M1695" s="11">
        <v>83.65</v>
      </c>
      <c r="N1695" s="11">
        <v>0.55657584560782614</v>
      </c>
      <c r="P1695" s="11">
        <v>83.65</v>
      </c>
      <c r="Q1695" s="11">
        <v>0.55657584560782614</v>
      </c>
      <c r="R1695" s="11">
        <f t="array" ref="R1695">INDEX(Reformat[Infant PT],MATCH(1,(Reformat[Zone]=B1695)*(Reformat[Provider Type]=E1695)*(Reformat[Provider Rating]=I1695),0))</f>
        <v>24.15</v>
      </c>
      <c r="S1695" s="11">
        <f t="shared" si="26"/>
        <v>120.75</v>
      </c>
    </row>
    <row r="1696" spans="1:19" x14ac:dyDescent="0.25">
      <c r="A1696" t="s">
        <v>51</v>
      </c>
      <c r="B1696" t="s">
        <v>84</v>
      </c>
      <c r="D1696" t="s">
        <v>66</v>
      </c>
      <c r="E1696" t="s">
        <v>114</v>
      </c>
      <c r="F1696" t="s">
        <v>59</v>
      </c>
      <c r="G1696" t="s">
        <v>124</v>
      </c>
      <c r="H1696" t="s">
        <v>62</v>
      </c>
      <c r="I1696" t="s">
        <v>131</v>
      </c>
      <c r="J1696" t="s">
        <v>56</v>
      </c>
      <c r="K1696" t="s">
        <v>57</v>
      </c>
      <c r="M1696" s="11">
        <v>87.75</v>
      </c>
      <c r="N1696" s="11">
        <v>0.58385571371293177</v>
      </c>
      <c r="P1696" s="11">
        <v>87.75</v>
      </c>
      <c r="Q1696" s="11">
        <v>0.58385571371293177</v>
      </c>
      <c r="R1696" s="11">
        <f t="array" ref="R1696">INDEX(Reformat[Toddler FT],MATCH(1,(Reformat[Zone]=B1696)*(Reformat[Provider Type]=E1696)*(Reformat[Provider Rating]=I1696),0))</f>
        <v>24.57</v>
      </c>
      <c r="S1696" s="11">
        <f t="shared" si="26"/>
        <v>122.85</v>
      </c>
    </row>
    <row r="1697" spans="1:19" x14ac:dyDescent="0.25">
      <c r="A1697" t="s">
        <v>51</v>
      </c>
      <c r="B1697" t="s">
        <v>84</v>
      </c>
      <c r="D1697" t="s">
        <v>66</v>
      </c>
      <c r="E1697" t="s">
        <v>114</v>
      </c>
      <c r="F1697" t="s">
        <v>59</v>
      </c>
      <c r="G1697" t="s">
        <v>125</v>
      </c>
      <c r="H1697" t="s">
        <v>62</v>
      </c>
      <c r="I1697" t="s">
        <v>131</v>
      </c>
      <c r="J1697" t="s">
        <v>58</v>
      </c>
      <c r="K1697" t="s">
        <v>57</v>
      </c>
      <c r="M1697" s="11">
        <v>79.800000000000011</v>
      </c>
      <c r="N1697" s="11">
        <v>0.53095938409449528</v>
      </c>
      <c r="P1697" s="11">
        <v>79.800000000000011</v>
      </c>
      <c r="Q1697" s="11">
        <v>0.53095938409449528</v>
      </c>
      <c r="R1697" s="11">
        <f t="array" ref="R1697">INDEX(Reformat[Toddler PT],MATCH(1,(Reformat[Zone]=B1697)*(Reformat[Provider Type]=E1697)*(Reformat[Provider Rating]=I1697),0))</f>
        <v>22.26</v>
      </c>
      <c r="S1697" s="11">
        <f t="shared" si="26"/>
        <v>111.30000000000001</v>
      </c>
    </row>
    <row r="1698" spans="1:19" x14ac:dyDescent="0.25">
      <c r="A1698" t="s">
        <v>51</v>
      </c>
      <c r="B1698" t="s">
        <v>84</v>
      </c>
      <c r="D1698" t="s">
        <v>66</v>
      </c>
      <c r="E1698" t="s">
        <v>114</v>
      </c>
      <c r="F1698" t="s">
        <v>60</v>
      </c>
      <c r="G1698" t="s">
        <v>126</v>
      </c>
      <c r="H1698" t="s">
        <v>62</v>
      </c>
      <c r="I1698" t="s">
        <v>131</v>
      </c>
      <c r="J1698" t="s">
        <v>56</v>
      </c>
      <c r="K1698" t="s">
        <v>57</v>
      </c>
      <c r="M1698" s="11">
        <v>83.949999999999989</v>
      </c>
      <c r="N1698" s="11">
        <v>0.55857193351795575</v>
      </c>
      <c r="P1698" s="11">
        <v>83.949999999999989</v>
      </c>
      <c r="Q1698" s="11">
        <v>0.55857193351795575</v>
      </c>
      <c r="R1698" s="11">
        <f t="array" ref="R1698">INDEX(Reformat[Preschool FT],MATCH(1,(Reformat[Zone]=B1698)*(Reformat[Provider Type]=E1698)*(Reformat[Provider Rating]=I1698),0))</f>
        <v>23.1</v>
      </c>
      <c r="S1698" s="11">
        <f t="shared" si="26"/>
        <v>115.5</v>
      </c>
    </row>
    <row r="1699" spans="1:19" x14ac:dyDescent="0.25">
      <c r="A1699" t="s">
        <v>51</v>
      </c>
      <c r="B1699" t="s">
        <v>84</v>
      </c>
      <c r="D1699" t="s">
        <v>66</v>
      </c>
      <c r="E1699" t="s">
        <v>114</v>
      </c>
      <c r="F1699" t="s">
        <v>60</v>
      </c>
      <c r="G1699" t="s">
        <v>127</v>
      </c>
      <c r="H1699" t="s">
        <v>62</v>
      </c>
      <c r="I1699" t="s">
        <v>131</v>
      </c>
      <c r="J1699" t="s">
        <v>58</v>
      </c>
      <c r="K1699" t="s">
        <v>57</v>
      </c>
      <c r="M1699" s="11">
        <v>73</v>
      </c>
      <c r="N1699" s="11">
        <v>0.48571472479822242</v>
      </c>
      <c r="P1699" s="11">
        <v>73</v>
      </c>
      <c r="Q1699" s="11">
        <v>0.48571472479822242</v>
      </c>
      <c r="R1699" s="11">
        <f t="array" ref="R1699">INDEX(Reformat[Preschool PT],MATCH(1,(Reformat[Zone]=B1699)*(Reformat[Provider Type]=E1699)*(Reformat[Provider Rating]=I1699),0))</f>
        <v>19.739999999999998</v>
      </c>
      <c r="S1699" s="11">
        <f t="shared" si="26"/>
        <v>98.699999999999989</v>
      </c>
    </row>
    <row r="1700" spans="1:19" x14ac:dyDescent="0.25">
      <c r="A1700" t="s">
        <v>51</v>
      </c>
      <c r="B1700" t="s">
        <v>84</v>
      </c>
      <c r="D1700" t="s">
        <v>66</v>
      </c>
      <c r="E1700" t="s">
        <v>114</v>
      </c>
      <c r="F1700" t="s">
        <v>61</v>
      </c>
      <c r="G1700" t="s">
        <v>128</v>
      </c>
      <c r="H1700" t="s">
        <v>62</v>
      </c>
      <c r="I1700" t="s">
        <v>131</v>
      </c>
      <c r="J1700" t="s">
        <v>56</v>
      </c>
      <c r="K1700" t="s">
        <v>57</v>
      </c>
      <c r="M1700" s="11">
        <v>77.05</v>
      </c>
      <c r="N1700" s="11">
        <v>0.5126619115849731</v>
      </c>
      <c r="P1700" s="11">
        <v>77.05</v>
      </c>
      <c r="Q1700" s="11">
        <v>0.5126619115849731</v>
      </c>
      <c r="R1700" s="11">
        <f t="array" ref="R1700">INDEX(Reformat[School-age FT],MATCH(1,(Reformat[Zone]=B1700)*(Reformat[Provider Type]=E1700)*(Reformat[Provider Rating]=I1700),0))</f>
        <v>21.21</v>
      </c>
      <c r="S1700" s="11">
        <f t="shared" si="26"/>
        <v>106.05000000000001</v>
      </c>
    </row>
    <row r="1701" spans="1:19" x14ac:dyDescent="0.25">
      <c r="A1701" t="s">
        <v>51</v>
      </c>
      <c r="B1701" t="s">
        <v>84</v>
      </c>
      <c r="D1701" t="s">
        <v>66</v>
      </c>
      <c r="E1701" t="s">
        <v>114</v>
      </c>
      <c r="F1701" t="s">
        <v>61</v>
      </c>
      <c r="G1701" t="s">
        <v>129</v>
      </c>
      <c r="H1701" t="s">
        <v>62</v>
      </c>
      <c r="I1701" t="s">
        <v>131</v>
      </c>
      <c r="J1701" t="s">
        <v>58</v>
      </c>
      <c r="K1701" t="s">
        <v>57</v>
      </c>
      <c r="M1701" s="11">
        <v>66.75</v>
      </c>
      <c r="N1701" s="11">
        <v>0.44412956000385406</v>
      </c>
      <c r="P1701" s="11">
        <v>66.75</v>
      </c>
      <c r="Q1701" s="11">
        <v>0.44412956000385406</v>
      </c>
      <c r="R1701" s="11">
        <f t="array" ref="R1701">INDEX(Reformat[School-age PT],MATCH(1,(Reformat[Zone]=B1701)*(Reformat[Provider Type]=E1701)*(Reformat[Provider Rating]=I1701),0))</f>
        <v>18.690000000000001</v>
      </c>
      <c r="S1701" s="11">
        <f t="shared" si="26"/>
        <v>93.45</v>
      </c>
    </row>
    <row r="1702" spans="1:19" x14ac:dyDescent="0.25">
      <c r="A1702" t="s">
        <v>51</v>
      </c>
      <c r="B1702" t="s">
        <v>84</v>
      </c>
      <c r="D1702" t="s">
        <v>66</v>
      </c>
      <c r="E1702" t="s">
        <v>114</v>
      </c>
      <c r="F1702" t="s">
        <v>54</v>
      </c>
      <c r="G1702" t="s">
        <v>122</v>
      </c>
      <c r="H1702" t="s">
        <v>63</v>
      </c>
      <c r="I1702" t="s">
        <v>132</v>
      </c>
      <c r="J1702" t="s">
        <v>56</v>
      </c>
      <c r="K1702" t="s">
        <v>57</v>
      </c>
      <c r="M1702" s="11">
        <v>101.6</v>
      </c>
      <c r="N1702" s="11">
        <v>0.67600843889725204</v>
      </c>
      <c r="P1702" s="11">
        <v>101.6</v>
      </c>
      <c r="Q1702" s="11">
        <v>0.67600843889725204</v>
      </c>
      <c r="R1702" s="11">
        <f t="array" ref="R1702">INDEX(Reformat[Infant FT],MATCH(1,(Reformat[Zone]=B1702)*(Reformat[Provider Type]=E1702)*(Reformat[Provider Rating]=I1702),0))</f>
        <v>26.78</v>
      </c>
      <c r="S1702" s="11">
        <f t="shared" si="26"/>
        <v>133.9</v>
      </c>
    </row>
    <row r="1703" spans="1:19" x14ac:dyDescent="0.25">
      <c r="A1703" t="s">
        <v>51</v>
      </c>
      <c r="B1703" t="s">
        <v>84</v>
      </c>
      <c r="D1703" t="s">
        <v>66</v>
      </c>
      <c r="E1703" t="s">
        <v>114</v>
      </c>
      <c r="F1703" t="s">
        <v>54</v>
      </c>
      <c r="G1703" t="s">
        <v>123</v>
      </c>
      <c r="H1703" t="s">
        <v>63</v>
      </c>
      <c r="I1703" t="s">
        <v>132</v>
      </c>
      <c r="J1703" t="s">
        <v>58</v>
      </c>
      <c r="K1703" t="s">
        <v>57</v>
      </c>
      <c r="M1703" s="11">
        <v>92.95</v>
      </c>
      <c r="N1703" s="11">
        <v>0.61845457082184629</v>
      </c>
      <c r="P1703" s="11">
        <v>92.95</v>
      </c>
      <c r="Q1703" s="11">
        <v>0.61845457082184629</v>
      </c>
      <c r="R1703" s="11">
        <f t="array" ref="R1703">INDEX(Reformat[Infant PT],MATCH(1,(Reformat[Zone]=B1703)*(Reformat[Provider Type]=E1703)*(Reformat[Provider Rating]=I1703),0))</f>
        <v>24.64</v>
      </c>
      <c r="S1703" s="11">
        <f t="shared" si="26"/>
        <v>123.2</v>
      </c>
    </row>
    <row r="1704" spans="1:19" x14ac:dyDescent="0.25">
      <c r="A1704" t="s">
        <v>51</v>
      </c>
      <c r="B1704" t="s">
        <v>84</v>
      </c>
      <c r="D1704" t="s">
        <v>66</v>
      </c>
      <c r="E1704" t="s">
        <v>114</v>
      </c>
      <c r="F1704" t="s">
        <v>59</v>
      </c>
      <c r="G1704" t="s">
        <v>124</v>
      </c>
      <c r="H1704" t="s">
        <v>63</v>
      </c>
      <c r="I1704" t="s">
        <v>132</v>
      </c>
      <c r="J1704" t="s">
        <v>56</v>
      </c>
      <c r="K1704" t="s">
        <v>57</v>
      </c>
      <c r="M1704" s="11">
        <v>97.5</v>
      </c>
      <c r="N1704" s="11">
        <v>0.64872857079214641</v>
      </c>
      <c r="P1704" s="11">
        <v>97.5</v>
      </c>
      <c r="Q1704" s="11">
        <v>0.64872857079214641</v>
      </c>
      <c r="R1704" s="11">
        <f t="array" ref="R1704">INDEX(Reformat[Toddler FT],MATCH(1,(Reformat[Zone]=B1704)*(Reformat[Provider Type]=E1704)*(Reformat[Provider Rating]=I1704),0))</f>
        <v>25.07</v>
      </c>
      <c r="S1704" s="11">
        <f t="shared" si="26"/>
        <v>125.35</v>
      </c>
    </row>
    <row r="1705" spans="1:19" x14ac:dyDescent="0.25">
      <c r="A1705" t="s">
        <v>51</v>
      </c>
      <c r="B1705" t="s">
        <v>84</v>
      </c>
      <c r="D1705" t="s">
        <v>66</v>
      </c>
      <c r="E1705" t="s">
        <v>114</v>
      </c>
      <c r="F1705" t="s">
        <v>59</v>
      </c>
      <c r="G1705" t="s">
        <v>125</v>
      </c>
      <c r="H1705" t="s">
        <v>63</v>
      </c>
      <c r="I1705" t="s">
        <v>132</v>
      </c>
      <c r="J1705" t="s">
        <v>58</v>
      </c>
      <c r="K1705" t="s">
        <v>57</v>
      </c>
      <c r="M1705" s="11">
        <v>88.65</v>
      </c>
      <c r="N1705" s="11">
        <v>0.58984397744332084</v>
      </c>
      <c r="P1705" s="11">
        <v>88.65</v>
      </c>
      <c r="Q1705" s="11">
        <v>0.58984397744332084</v>
      </c>
      <c r="R1705" s="11">
        <f t="array" ref="R1705">INDEX(Reformat[Toddler PT],MATCH(1,(Reformat[Zone]=B1705)*(Reformat[Provider Type]=E1705)*(Reformat[Provider Rating]=I1705),0))</f>
        <v>22.71</v>
      </c>
      <c r="S1705" s="11">
        <f t="shared" si="26"/>
        <v>113.55000000000001</v>
      </c>
    </row>
    <row r="1706" spans="1:19" x14ac:dyDescent="0.25">
      <c r="A1706" t="s">
        <v>51</v>
      </c>
      <c r="B1706" t="s">
        <v>84</v>
      </c>
      <c r="D1706" t="s">
        <v>66</v>
      </c>
      <c r="E1706" t="s">
        <v>114</v>
      </c>
      <c r="F1706" t="s">
        <v>60</v>
      </c>
      <c r="G1706" t="s">
        <v>126</v>
      </c>
      <c r="H1706" t="s">
        <v>63</v>
      </c>
      <c r="I1706" t="s">
        <v>132</v>
      </c>
      <c r="J1706" t="s">
        <v>56</v>
      </c>
      <c r="K1706" t="s">
        <v>57</v>
      </c>
      <c r="M1706" s="11">
        <v>93.25</v>
      </c>
      <c r="N1706" s="11">
        <v>0.62045065873197591</v>
      </c>
      <c r="P1706" s="11">
        <v>93.25</v>
      </c>
      <c r="Q1706" s="11">
        <v>0.62045065873197591</v>
      </c>
      <c r="R1706" s="11">
        <f t="array" ref="R1706">INDEX(Reformat[Preschool FT],MATCH(1,(Reformat[Zone]=B1706)*(Reformat[Provider Type]=E1706)*(Reformat[Provider Rating]=I1706),0))</f>
        <v>23.57</v>
      </c>
      <c r="S1706" s="11">
        <f t="shared" si="26"/>
        <v>117.85</v>
      </c>
    </row>
    <row r="1707" spans="1:19" x14ac:dyDescent="0.25">
      <c r="A1707" t="s">
        <v>51</v>
      </c>
      <c r="B1707" t="s">
        <v>84</v>
      </c>
      <c r="D1707" t="s">
        <v>66</v>
      </c>
      <c r="E1707" t="s">
        <v>114</v>
      </c>
      <c r="F1707" t="s">
        <v>60</v>
      </c>
      <c r="G1707" t="s">
        <v>127</v>
      </c>
      <c r="H1707" t="s">
        <v>63</v>
      </c>
      <c r="I1707" t="s">
        <v>132</v>
      </c>
      <c r="J1707" t="s">
        <v>58</v>
      </c>
      <c r="K1707" t="s">
        <v>57</v>
      </c>
      <c r="M1707" s="11">
        <v>81.099999999999994</v>
      </c>
      <c r="N1707" s="11">
        <v>0.53960909837172377</v>
      </c>
      <c r="P1707" s="11">
        <v>81.099999999999994</v>
      </c>
      <c r="Q1707" s="11">
        <v>0.53960909837172377</v>
      </c>
      <c r="R1707" s="11">
        <f t="array" ref="R1707">INDEX(Reformat[Preschool PT],MATCH(1,(Reformat[Zone]=B1707)*(Reformat[Provider Type]=E1707)*(Reformat[Provider Rating]=I1707),0))</f>
        <v>20.14</v>
      </c>
      <c r="S1707" s="11">
        <f t="shared" si="26"/>
        <v>100.7</v>
      </c>
    </row>
    <row r="1708" spans="1:19" x14ac:dyDescent="0.25">
      <c r="A1708" t="s">
        <v>51</v>
      </c>
      <c r="B1708" t="s">
        <v>84</v>
      </c>
      <c r="D1708" t="s">
        <v>66</v>
      </c>
      <c r="E1708" t="s">
        <v>114</v>
      </c>
      <c r="F1708" t="s">
        <v>61</v>
      </c>
      <c r="G1708" t="s">
        <v>128</v>
      </c>
      <c r="H1708" t="s">
        <v>63</v>
      </c>
      <c r="I1708" t="s">
        <v>132</v>
      </c>
      <c r="J1708" t="s">
        <v>56</v>
      </c>
      <c r="K1708" t="s">
        <v>57</v>
      </c>
      <c r="M1708" s="11">
        <v>85.600000000000009</v>
      </c>
      <c r="N1708" s="11">
        <v>0.56955041702366904</v>
      </c>
      <c r="P1708" s="11">
        <v>85.600000000000009</v>
      </c>
      <c r="Q1708" s="11">
        <v>0.56955041702366904</v>
      </c>
      <c r="R1708" s="11">
        <f t="array" ref="R1708">INDEX(Reformat[School-age FT],MATCH(1,(Reformat[Zone]=B1708)*(Reformat[Provider Type]=E1708)*(Reformat[Provider Rating]=I1708),0))</f>
        <v>21.64</v>
      </c>
      <c r="S1708" s="11">
        <f t="shared" si="26"/>
        <v>108.2</v>
      </c>
    </row>
    <row r="1709" spans="1:19" x14ac:dyDescent="0.25">
      <c r="A1709" t="s">
        <v>51</v>
      </c>
      <c r="B1709" t="s">
        <v>84</v>
      </c>
      <c r="D1709" t="s">
        <v>66</v>
      </c>
      <c r="E1709" t="s">
        <v>114</v>
      </c>
      <c r="F1709" t="s">
        <v>61</v>
      </c>
      <c r="G1709" t="s">
        <v>129</v>
      </c>
      <c r="H1709" t="s">
        <v>63</v>
      </c>
      <c r="I1709" t="s">
        <v>132</v>
      </c>
      <c r="J1709" t="s">
        <v>58</v>
      </c>
      <c r="K1709" t="s">
        <v>57</v>
      </c>
      <c r="M1709" s="11">
        <v>74.2</v>
      </c>
      <c r="N1709" s="11">
        <v>0.49369907643874117</v>
      </c>
      <c r="P1709" s="11">
        <v>74.2</v>
      </c>
      <c r="Q1709" s="11">
        <v>0.49369907643874117</v>
      </c>
      <c r="R1709" s="11">
        <f t="array" ref="R1709">INDEX(Reformat[School-age PT],MATCH(1,(Reformat[Zone]=B1709)*(Reformat[Provider Type]=E1709)*(Reformat[Provider Rating]=I1709),0))</f>
        <v>19.07</v>
      </c>
      <c r="S1709" s="11">
        <f t="shared" si="26"/>
        <v>95.35</v>
      </c>
    </row>
    <row r="1710" spans="1:19" x14ac:dyDescent="0.25">
      <c r="A1710" t="s">
        <v>51</v>
      </c>
      <c r="B1710" t="s">
        <v>84</v>
      </c>
      <c r="D1710" t="s">
        <v>66</v>
      </c>
      <c r="E1710" t="s">
        <v>114</v>
      </c>
      <c r="F1710" t="s">
        <v>54</v>
      </c>
      <c r="G1710" t="s">
        <v>122</v>
      </c>
      <c r="H1710" t="s">
        <v>64</v>
      </c>
      <c r="I1710" t="s">
        <v>133</v>
      </c>
      <c r="J1710" t="s">
        <v>56</v>
      </c>
      <c r="K1710" t="s">
        <v>57</v>
      </c>
      <c r="M1710" s="11">
        <v>112.85</v>
      </c>
      <c r="N1710" s="11">
        <v>0.75086173552711499</v>
      </c>
      <c r="P1710" s="11">
        <v>112.85</v>
      </c>
      <c r="Q1710" s="11">
        <v>0.75086173552711499</v>
      </c>
      <c r="R1710" s="11">
        <f t="array" ref="R1710">INDEX(Reformat[Infant FT],MATCH(1,(Reformat[Zone]=B1710)*(Reformat[Provider Type]=E1710)*(Reformat[Provider Rating]=I1710),0))</f>
        <v>29</v>
      </c>
      <c r="S1710" s="11">
        <f t="shared" si="26"/>
        <v>145</v>
      </c>
    </row>
    <row r="1711" spans="1:19" x14ac:dyDescent="0.25">
      <c r="A1711" t="s">
        <v>51</v>
      </c>
      <c r="B1711" t="s">
        <v>84</v>
      </c>
      <c r="D1711" t="s">
        <v>66</v>
      </c>
      <c r="E1711" t="s">
        <v>114</v>
      </c>
      <c r="F1711" t="s">
        <v>54</v>
      </c>
      <c r="G1711" t="s">
        <v>123</v>
      </c>
      <c r="H1711" t="s">
        <v>64</v>
      </c>
      <c r="I1711" t="s">
        <v>133</v>
      </c>
      <c r="J1711" t="s">
        <v>58</v>
      </c>
      <c r="K1711" t="s">
        <v>57</v>
      </c>
      <c r="M1711" s="11">
        <v>103.25</v>
      </c>
      <c r="N1711" s="11">
        <v>0.68698692240296533</v>
      </c>
      <c r="P1711" s="11">
        <v>103.25</v>
      </c>
      <c r="Q1711" s="11">
        <v>0.68698692240296533</v>
      </c>
      <c r="R1711" s="11">
        <f t="array" ref="R1711">INDEX(Reformat[Infant PT],MATCH(1,(Reformat[Zone]=B1711)*(Reformat[Provider Type]=E1711)*(Reformat[Provider Rating]=I1711),0))</f>
        <v>26.8</v>
      </c>
      <c r="S1711" s="11">
        <f t="shared" si="26"/>
        <v>134</v>
      </c>
    </row>
    <row r="1712" spans="1:19" x14ac:dyDescent="0.25">
      <c r="A1712" t="s">
        <v>51</v>
      </c>
      <c r="B1712" t="s">
        <v>84</v>
      </c>
      <c r="D1712" t="s">
        <v>66</v>
      </c>
      <c r="E1712" t="s">
        <v>114</v>
      </c>
      <c r="F1712" t="s">
        <v>59</v>
      </c>
      <c r="G1712" t="s">
        <v>124</v>
      </c>
      <c r="H1712" t="s">
        <v>64</v>
      </c>
      <c r="I1712" t="s">
        <v>133</v>
      </c>
      <c r="J1712" t="s">
        <v>56</v>
      </c>
      <c r="K1712" t="s">
        <v>57</v>
      </c>
      <c r="M1712" s="11">
        <v>108.3</v>
      </c>
      <c r="N1712" s="11">
        <v>0.72058773555681488</v>
      </c>
      <c r="P1712" s="11">
        <v>108.3</v>
      </c>
      <c r="Q1712" s="11">
        <v>0.72058773555681488</v>
      </c>
      <c r="R1712" s="11">
        <f t="array" ref="R1712">INDEX(Reformat[Toddler FT],MATCH(1,(Reformat[Zone]=B1712)*(Reformat[Provider Type]=E1712)*(Reformat[Provider Rating]=I1712),0))</f>
        <v>27</v>
      </c>
      <c r="S1712" s="11">
        <f t="shared" si="26"/>
        <v>135</v>
      </c>
    </row>
    <row r="1713" spans="1:19" x14ac:dyDescent="0.25">
      <c r="A1713" t="s">
        <v>51</v>
      </c>
      <c r="B1713" t="s">
        <v>84</v>
      </c>
      <c r="D1713" t="s">
        <v>66</v>
      </c>
      <c r="E1713" t="s">
        <v>114</v>
      </c>
      <c r="F1713" t="s">
        <v>59</v>
      </c>
      <c r="G1713" t="s">
        <v>125</v>
      </c>
      <c r="H1713" t="s">
        <v>64</v>
      </c>
      <c r="I1713" t="s">
        <v>133</v>
      </c>
      <c r="J1713" t="s">
        <v>58</v>
      </c>
      <c r="K1713" t="s">
        <v>57</v>
      </c>
      <c r="M1713" s="11">
        <v>98.5</v>
      </c>
      <c r="N1713" s="11">
        <v>0.65538219715924528</v>
      </c>
      <c r="P1713" s="11">
        <v>98.5</v>
      </c>
      <c r="Q1713" s="11">
        <v>0.65538219715924528</v>
      </c>
      <c r="R1713" s="11">
        <f t="array" ref="R1713">INDEX(Reformat[Toddler PT],MATCH(1,(Reformat[Zone]=B1713)*(Reformat[Provider Type]=E1713)*(Reformat[Provider Rating]=I1713),0))</f>
        <v>24.8</v>
      </c>
      <c r="S1713" s="11">
        <f t="shared" si="26"/>
        <v>124</v>
      </c>
    </row>
    <row r="1714" spans="1:19" x14ac:dyDescent="0.25">
      <c r="A1714" t="s">
        <v>51</v>
      </c>
      <c r="B1714" t="s">
        <v>84</v>
      </c>
      <c r="D1714" t="s">
        <v>66</v>
      </c>
      <c r="E1714" t="s">
        <v>114</v>
      </c>
      <c r="F1714" t="s">
        <v>60</v>
      </c>
      <c r="G1714" t="s">
        <v>126</v>
      </c>
      <c r="H1714" t="s">
        <v>64</v>
      </c>
      <c r="I1714" t="s">
        <v>133</v>
      </c>
      <c r="J1714" t="s">
        <v>56</v>
      </c>
      <c r="K1714" t="s">
        <v>57</v>
      </c>
      <c r="M1714" s="11">
        <v>103.6</v>
      </c>
      <c r="N1714" s="11">
        <v>0.6893156916314499</v>
      </c>
      <c r="P1714" s="11">
        <v>103.6</v>
      </c>
      <c r="Q1714" s="11">
        <v>0.6893156916314499</v>
      </c>
      <c r="R1714" s="11">
        <f t="array" ref="R1714">INDEX(Reformat[Preschool FT],MATCH(1,(Reformat[Zone]=B1714)*(Reformat[Provider Type]=E1714)*(Reformat[Provider Rating]=I1714),0))</f>
        <v>25.2</v>
      </c>
      <c r="S1714" s="11">
        <f t="shared" si="26"/>
        <v>126</v>
      </c>
    </row>
    <row r="1715" spans="1:19" x14ac:dyDescent="0.25">
      <c r="A1715" t="s">
        <v>51</v>
      </c>
      <c r="B1715" t="s">
        <v>84</v>
      </c>
      <c r="D1715" t="s">
        <v>66</v>
      </c>
      <c r="E1715" t="s">
        <v>114</v>
      </c>
      <c r="F1715" t="s">
        <v>60</v>
      </c>
      <c r="G1715" t="s">
        <v>127</v>
      </c>
      <c r="H1715" t="s">
        <v>64</v>
      </c>
      <c r="I1715" t="s">
        <v>133</v>
      </c>
      <c r="J1715" t="s">
        <v>58</v>
      </c>
      <c r="K1715" t="s">
        <v>57</v>
      </c>
      <c r="M1715" s="11">
        <v>90.1</v>
      </c>
      <c r="N1715" s="11">
        <v>0.5994917356756142</v>
      </c>
      <c r="P1715" s="11">
        <v>90.1</v>
      </c>
      <c r="Q1715" s="11">
        <v>0.5994917356756142</v>
      </c>
      <c r="R1715" s="11">
        <f t="array" ref="R1715">INDEX(Reformat[Preschool PT],MATCH(1,(Reformat[Zone]=B1715)*(Reformat[Provider Type]=E1715)*(Reformat[Provider Rating]=I1715),0))</f>
        <v>22</v>
      </c>
      <c r="S1715" s="11">
        <f t="shared" si="26"/>
        <v>110</v>
      </c>
    </row>
    <row r="1716" spans="1:19" x14ac:dyDescent="0.25">
      <c r="A1716" t="s">
        <v>51</v>
      </c>
      <c r="B1716" t="s">
        <v>84</v>
      </c>
      <c r="D1716" t="s">
        <v>66</v>
      </c>
      <c r="E1716" t="s">
        <v>114</v>
      </c>
      <c r="F1716" t="s">
        <v>61</v>
      </c>
      <c r="G1716" t="s">
        <v>128</v>
      </c>
      <c r="H1716" t="s">
        <v>64</v>
      </c>
      <c r="I1716" t="s">
        <v>133</v>
      </c>
      <c r="J1716" t="s">
        <v>56</v>
      </c>
      <c r="K1716" t="s">
        <v>57</v>
      </c>
      <c r="M1716" s="11">
        <v>95.1</v>
      </c>
      <c r="N1716" s="11">
        <v>0.63275986751110891</v>
      </c>
      <c r="P1716" s="11">
        <v>95.1</v>
      </c>
      <c r="Q1716" s="11">
        <v>0.63275986751110891</v>
      </c>
      <c r="R1716" s="11">
        <f t="array" ref="R1716">INDEX(Reformat[School-age FT],MATCH(1,(Reformat[Zone]=B1716)*(Reformat[Provider Type]=E1716)*(Reformat[Provider Rating]=I1716),0))</f>
        <v>23.2</v>
      </c>
      <c r="S1716" s="11">
        <f t="shared" si="26"/>
        <v>116</v>
      </c>
    </row>
    <row r="1717" spans="1:19" x14ac:dyDescent="0.25">
      <c r="A1717" t="s">
        <v>51</v>
      </c>
      <c r="B1717" t="s">
        <v>84</v>
      </c>
      <c r="D1717" t="s">
        <v>66</v>
      </c>
      <c r="E1717" t="s">
        <v>114</v>
      </c>
      <c r="F1717" t="s">
        <v>61</v>
      </c>
      <c r="G1717" t="s">
        <v>129</v>
      </c>
      <c r="H1717" t="s">
        <v>64</v>
      </c>
      <c r="I1717" t="s">
        <v>133</v>
      </c>
      <c r="J1717" t="s">
        <v>58</v>
      </c>
      <c r="K1717" t="s">
        <v>57</v>
      </c>
      <c r="M1717" s="11">
        <v>82.4</v>
      </c>
      <c r="N1717" s="11">
        <v>0.54825881264895249</v>
      </c>
      <c r="P1717" s="11">
        <v>82.4</v>
      </c>
      <c r="Q1717" s="11">
        <v>0.54825881264895249</v>
      </c>
      <c r="R1717" s="11">
        <f t="array" ref="R1717">INDEX(Reformat[School-age PT],MATCH(1,(Reformat[Zone]=B1717)*(Reformat[Provider Type]=E1717)*(Reformat[Provider Rating]=I1717),0))</f>
        <v>20.8</v>
      </c>
      <c r="S1717" s="11">
        <f t="shared" si="26"/>
        <v>104</v>
      </c>
    </row>
    <row r="1718" spans="1:19" x14ac:dyDescent="0.25">
      <c r="A1718" t="s">
        <v>51</v>
      </c>
      <c r="B1718" t="s">
        <v>84</v>
      </c>
      <c r="D1718" t="s">
        <v>66</v>
      </c>
      <c r="E1718" t="s">
        <v>114</v>
      </c>
      <c r="F1718" t="s">
        <v>60</v>
      </c>
      <c r="G1718" t="s">
        <v>126</v>
      </c>
      <c r="H1718" t="s">
        <v>65</v>
      </c>
      <c r="I1718" t="s">
        <v>134</v>
      </c>
      <c r="J1718" t="s">
        <v>56</v>
      </c>
      <c r="K1718" t="s">
        <v>57</v>
      </c>
      <c r="M1718" s="11">
        <v>81.850000000000009</v>
      </c>
      <c r="N1718" s="11">
        <v>0.54459931814704809</v>
      </c>
      <c r="P1718" s="11">
        <v>81.850000000000009</v>
      </c>
      <c r="Q1718" s="11">
        <v>0.54459931814704809</v>
      </c>
      <c r="R1718" s="11">
        <f t="array" ref="R1718">INDEX(Reformat[Preschool FT],MATCH(1,(Reformat[Zone]=B1718)*(Reformat[Provider Type]=E1718)*(Reformat[Provider Rating]=I1718),0))</f>
        <v>23.1</v>
      </c>
      <c r="S1718" s="11">
        <f t="shared" si="26"/>
        <v>115.5</v>
      </c>
    </row>
    <row r="1719" spans="1:19" x14ac:dyDescent="0.25">
      <c r="A1719" t="s">
        <v>51</v>
      </c>
      <c r="B1719" t="s">
        <v>84</v>
      </c>
      <c r="D1719" t="s">
        <v>66</v>
      </c>
      <c r="E1719" t="s">
        <v>114</v>
      </c>
      <c r="F1719" t="s">
        <v>60</v>
      </c>
      <c r="G1719" t="s">
        <v>127</v>
      </c>
      <c r="H1719" t="s">
        <v>65</v>
      </c>
      <c r="I1719" t="s">
        <v>134</v>
      </c>
      <c r="J1719" t="s">
        <v>58</v>
      </c>
      <c r="K1719" t="s">
        <v>57</v>
      </c>
      <c r="M1719" s="11">
        <v>69.650000000000006</v>
      </c>
      <c r="N1719" s="11">
        <v>0.463425076468441</v>
      </c>
      <c r="P1719" s="11">
        <v>69.650000000000006</v>
      </c>
      <c r="Q1719" s="11">
        <v>0.463425076468441</v>
      </c>
      <c r="R1719" s="11">
        <f t="array" ref="R1719">INDEX(Reformat[Preschool PT],MATCH(1,(Reformat[Zone]=B1719)*(Reformat[Provider Type]=E1719)*(Reformat[Provider Rating]=I1719),0))</f>
        <v>19.739999999999998</v>
      </c>
      <c r="S1719" s="11">
        <f t="shared" si="26"/>
        <v>98.699999999999989</v>
      </c>
    </row>
    <row r="1720" spans="1:19" x14ac:dyDescent="0.25">
      <c r="A1720" t="s">
        <v>51</v>
      </c>
      <c r="B1720" t="s">
        <v>84</v>
      </c>
      <c r="D1720" t="s">
        <v>67</v>
      </c>
      <c r="E1720" t="s">
        <v>115</v>
      </c>
      <c r="F1720" t="s">
        <v>54</v>
      </c>
      <c r="G1720" t="s">
        <v>122</v>
      </c>
      <c r="H1720" t="s">
        <v>55</v>
      </c>
      <c r="I1720" t="s">
        <v>130</v>
      </c>
      <c r="J1720" t="s">
        <v>56</v>
      </c>
      <c r="K1720" t="s">
        <v>57</v>
      </c>
      <c r="M1720" s="11">
        <v>83.699999999999989</v>
      </c>
      <c r="N1720" s="11">
        <v>0.55690852692618098</v>
      </c>
      <c r="P1720" s="11">
        <v>83.699999999999989</v>
      </c>
      <c r="Q1720" s="11">
        <v>0.55690852692618098</v>
      </c>
      <c r="R1720" s="11">
        <f t="array" ref="R1720">INDEX(Reformat[Infant FT],MATCH(1,(Reformat[Zone]=B1720)*(Reformat[Provider Type]=E1720)*(Reformat[Provider Rating]=I1720),0))</f>
        <v>24.2</v>
      </c>
      <c r="S1720" s="11">
        <f t="shared" si="26"/>
        <v>121</v>
      </c>
    </row>
    <row r="1721" spans="1:19" x14ac:dyDescent="0.25">
      <c r="A1721" t="s">
        <v>51</v>
      </c>
      <c r="B1721" t="s">
        <v>84</v>
      </c>
      <c r="D1721" t="s">
        <v>67</v>
      </c>
      <c r="E1721" t="s">
        <v>115</v>
      </c>
      <c r="F1721" t="s">
        <v>54</v>
      </c>
      <c r="G1721" t="s">
        <v>123</v>
      </c>
      <c r="H1721" t="s">
        <v>55</v>
      </c>
      <c r="I1721" t="s">
        <v>130</v>
      </c>
      <c r="J1721" t="s">
        <v>58</v>
      </c>
      <c r="K1721" t="s">
        <v>57</v>
      </c>
      <c r="M1721" s="11">
        <v>72.900000000000006</v>
      </c>
      <c r="N1721" s="11">
        <v>0.48504936216151257</v>
      </c>
      <c r="P1721" s="11">
        <v>72.900000000000006</v>
      </c>
      <c r="Q1721" s="11">
        <v>0.48504936216151257</v>
      </c>
      <c r="R1721" s="11">
        <f t="array" ref="R1721">INDEX(Reformat[Infant PT],MATCH(1,(Reformat[Zone]=B1721)*(Reformat[Provider Type]=E1721)*(Reformat[Provider Rating]=I1721),0))</f>
        <v>21.6</v>
      </c>
      <c r="S1721" s="11">
        <f t="shared" si="26"/>
        <v>108</v>
      </c>
    </row>
    <row r="1722" spans="1:19" x14ac:dyDescent="0.25">
      <c r="A1722" t="s">
        <v>51</v>
      </c>
      <c r="B1722" t="s">
        <v>84</v>
      </c>
      <c r="D1722" t="s">
        <v>67</v>
      </c>
      <c r="E1722" t="s">
        <v>115</v>
      </c>
      <c r="F1722" t="s">
        <v>59</v>
      </c>
      <c r="G1722" t="s">
        <v>124</v>
      </c>
      <c r="H1722" t="s">
        <v>55</v>
      </c>
      <c r="I1722" t="s">
        <v>130</v>
      </c>
      <c r="J1722" t="s">
        <v>56</v>
      </c>
      <c r="K1722" t="s">
        <v>57</v>
      </c>
      <c r="M1722" s="11">
        <v>79.650000000000006</v>
      </c>
      <c r="N1722" s="11">
        <v>0.52996134013943041</v>
      </c>
      <c r="P1722" s="11">
        <v>79.650000000000006</v>
      </c>
      <c r="Q1722" s="11">
        <v>0.52996134013943041</v>
      </c>
      <c r="R1722" s="11">
        <f t="array" ref="R1722">INDEX(Reformat[Toddler FT],MATCH(1,(Reformat[Zone]=B1722)*(Reformat[Provider Type]=E1722)*(Reformat[Provider Rating]=I1722),0))</f>
        <v>22.4</v>
      </c>
      <c r="S1722" s="11">
        <f t="shared" si="26"/>
        <v>112</v>
      </c>
    </row>
    <row r="1723" spans="1:19" x14ac:dyDescent="0.25">
      <c r="A1723" t="s">
        <v>51</v>
      </c>
      <c r="B1723" t="s">
        <v>84</v>
      </c>
      <c r="D1723" t="s">
        <v>67</v>
      </c>
      <c r="E1723" t="s">
        <v>115</v>
      </c>
      <c r="F1723" t="s">
        <v>59</v>
      </c>
      <c r="G1723" t="s">
        <v>125</v>
      </c>
      <c r="H1723" t="s">
        <v>55</v>
      </c>
      <c r="I1723" t="s">
        <v>130</v>
      </c>
      <c r="J1723" t="s">
        <v>58</v>
      </c>
      <c r="K1723" t="s">
        <v>57</v>
      </c>
      <c r="M1723" s="11">
        <v>67.95</v>
      </c>
      <c r="N1723" s="11">
        <v>0.45211391164437281</v>
      </c>
      <c r="P1723" s="11">
        <v>67.95</v>
      </c>
      <c r="Q1723" s="11">
        <v>0.45211391164437281</v>
      </c>
      <c r="R1723" s="11">
        <f t="array" ref="R1723">INDEX(Reformat[Toddler PT],MATCH(1,(Reformat[Zone]=B1723)*(Reformat[Provider Type]=E1723)*(Reformat[Provider Rating]=I1723),0))</f>
        <v>19.8</v>
      </c>
      <c r="S1723" s="11">
        <f t="shared" si="26"/>
        <v>99</v>
      </c>
    </row>
    <row r="1724" spans="1:19" x14ac:dyDescent="0.25">
      <c r="A1724" t="s">
        <v>51</v>
      </c>
      <c r="B1724" t="s">
        <v>84</v>
      </c>
      <c r="D1724" t="s">
        <v>67</v>
      </c>
      <c r="E1724" t="s">
        <v>115</v>
      </c>
      <c r="F1724" t="s">
        <v>60</v>
      </c>
      <c r="G1724" t="s">
        <v>126</v>
      </c>
      <c r="H1724" t="s">
        <v>55</v>
      </c>
      <c r="I1724" t="s">
        <v>130</v>
      </c>
      <c r="J1724" t="s">
        <v>56</v>
      </c>
      <c r="K1724" t="s">
        <v>57</v>
      </c>
      <c r="M1724" s="11">
        <v>73.899999999999991</v>
      </c>
      <c r="N1724" s="11">
        <v>0.49170298852861144</v>
      </c>
      <c r="P1724" s="11">
        <v>73.899999999999991</v>
      </c>
      <c r="Q1724" s="11">
        <v>0.49170298852861144</v>
      </c>
      <c r="R1724" s="11">
        <f t="array" ref="R1724">INDEX(Reformat[Preschool FT],MATCH(1,(Reformat[Zone]=B1724)*(Reformat[Provider Type]=E1724)*(Reformat[Provider Rating]=I1724),0))</f>
        <v>20.6</v>
      </c>
      <c r="S1724" s="11">
        <f t="shared" si="26"/>
        <v>103</v>
      </c>
    </row>
    <row r="1725" spans="1:19" x14ac:dyDescent="0.25">
      <c r="A1725" t="s">
        <v>51</v>
      </c>
      <c r="B1725" t="s">
        <v>84</v>
      </c>
      <c r="D1725" t="s">
        <v>67</v>
      </c>
      <c r="E1725" t="s">
        <v>115</v>
      </c>
      <c r="F1725" t="s">
        <v>60</v>
      </c>
      <c r="G1725" t="s">
        <v>127</v>
      </c>
      <c r="H1725" t="s">
        <v>55</v>
      </c>
      <c r="I1725" t="s">
        <v>130</v>
      </c>
      <c r="J1725" t="s">
        <v>58</v>
      </c>
      <c r="K1725" t="s">
        <v>57</v>
      </c>
      <c r="M1725" s="11">
        <v>59.6</v>
      </c>
      <c r="N1725" s="11">
        <v>0.39655613147909669</v>
      </c>
      <c r="P1725" s="11">
        <v>59.6</v>
      </c>
      <c r="Q1725" s="11">
        <v>0.39655613147909669</v>
      </c>
      <c r="R1725" s="11">
        <f t="array" ref="R1725">INDEX(Reformat[Preschool PT],MATCH(1,(Reformat[Zone]=B1725)*(Reformat[Provider Type]=E1725)*(Reformat[Provider Rating]=I1725),0))</f>
        <v>17.2</v>
      </c>
      <c r="S1725" s="11">
        <f t="shared" si="26"/>
        <v>86</v>
      </c>
    </row>
    <row r="1726" spans="1:19" x14ac:dyDescent="0.25">
      <c r="A1726" t="s">
        <v>51</v>
      </c>
      <c r="B1726" t="s">
        <v>84</v>
      </c>
      <c r="D1726" t="s">
        <v>67</v>
      </c>
      <c r="E1726" t="s">
        <v>115</v>
      </c>
      <c r="F1726" t="s">
        <v>61</v>
      </c>
      <c r="G1726" t="s">
        <v>128</v>
      </c>
      <c r="H1726" t="s">
        <v>55</v>
      </c>
      <c r="I1726" t="s">
        <v>130</v>
      </c>
      <c r="J1726" t="s">
        <v>56</v>
      </c>
      <c r="K1726" t="s">
        <v>57</v>
      </c>
      <c r="M1726" s="11">
        <v>65.149999999999991</v>
      </c>
      <c r="N1726" s="11">
        <v>0.43348375781649573</v>
      </c>
      <c r="P1726" s="11">
        <v>65.149999999999991</v>
      </c>
      <c r="Q1726" s="11">
        <v>0.43348375781649573</v>
      </c>
      <c r="R1726" s="11">
        <f t="array" ref="R1726">INDEX(Reformat[School-age FT],MATCH(1,(Reformat[Zone]=B1726)*(Reformat[Provider Type]=E1726)*(Reformat[Provider Rating]=I1726),0))</f>
        <v>18.399999999999999</v>
      </c>
      <c r="S1726" s="11">
        <f t="shared" si="26"/>
        <v>92</v>
      </c>
    </row>
    <row r="1727" spans="1:19" x14ac:dyDescent="0.25">
      <c r="A1727" t="s">
        <v>51</v>
      </c>
      <c r="B1727" t="s">
        <v>84</v>
      </c>
      <c r="D1727" t="s">
        <v>67</v>
      </c>
      <c r="E1727" t="s">
        <v>115</v>
      </c>
      <c r="F1727" t="s">
        <v>61</v>
      </c>
      <c r="G1727" t="s">
        <v>129</v>
      </c>
      <c r="H1727" t="s">
        <v>55</v>
      </c>
      <c r="I1727" t="s">
        <v>130</v>
      </c>
      <c r="J1727" t="s">
        <v>58</v>
      </c>
      <c r="K1727" t="s">
        <v>57</v>
      </c>
      <c r="M1727" s="11">
        <v>52.300000000000004</v>
      </c>
      <c r="N1727" s="11">
        <v>0.34798465899927444</v>
      </c>
      <c r="P1727" s="11">
        <v>52.300000000000004</v>
      </c>
      <c r="Q1727" s="11">
        <v>0.34798465899927444</v>
      </c>
      <c r="R1727" s="11">
        <f t="array" ref="R1727">INDEX(Reformat[School-age PT],MATCH(1,(Reformat[Zone]=B1727)*(Reformat[Provider Type]=E1727)*(Reformat[Provider Rating]=I1727),0))</f>
        <v>15.8</v>
      </c>
      <c r="S1727" s="11">
        <f t="shared" si="26"/>
        <v>79</v>
      </c>
    </row>
    <row r="1728" spans="1:19" x14ac:dyDescent="0.25">
      <c r="A1728" t="s">
        <v>51</v>
      </c>
      <c r="B1728" t="s">
        <v>84</v>
      </c>
      <c r="D1728" t="s">
        <v>67</v>
      </c>
      <c r="E1728" t="s">
        <v>115</v>
      </c>
      <c r="F1728" t="s">
        <v>54</v>
      </c>
      <c r="G1728" t="s">
        <v>122</v>
      </c>
      <c r="H1728" t="s">
        <v>62</v>
      </c>
      <c r="I1728" t="s">
        <v>131</v>
      </c>
      <c r="J1728" t="s">
        <v>56</v>
      </c>
      <c r="K1728" t="s">
        <v>57</v>
      </c>
      <c r="M1728" s="11">
        <v>89.3</v>
      </c>
      <c r="N1728" s="11">
        <v>0.59416883458193503</v>
      </c>
      <c r="P1728" s="11">
        <v>89.3</v>
      </c>
      <c r="Q1728" s="11">
        <v>0.59416883458193503</v>
      </c>
      <c r="R1728" s="11">
        <f t="array" ref="R1728">INDEX(Reformat[Infant FT],MATCH(1,(Reformat[Zone]=B1728)*(Reformat[Provider Type]=E1728)*(Reformat[Provider Rating]=I1728),0))</f>
        <v>25.41</v>
      </c>
      <c r="S1728" s="11">
        <f t="shared" si="26"/>
        <v>127.05</v>
      </c>
    </row>
    <row r="1729" spans="1:19" x14ac:dyDescent="0.25">
      <c r="A1729" t="s">
        <v>51</v>
      </c>
      <c r="B1729" t="s">
        <v>84</v>
      </c>
      <c r="D1729" t="s">
        <v>67</v>
      </c>
      <c r="E1729" t="s">
        <v>115</v>
      </c>
      <c r="F1729" t="s">
        <v>54</v>
      </c>
      <c r="G1729" t="s">
        <v>123</v>
      </c>
      <c r="H1729" t="s">
        <v>62</v>
      </c>
      <c r="I1729" t="s">
        <v>131</v>
      </c>
      <c r="J1729" t="s">
        <v>58</v>
      </c>
      <c r="K1729" t="s">
        <v>57</v>
      </c>
      <c r="M1729" s="11">
        <v>79.25</v>
      </c>
      <c r="N1729" s="11">
        <v>0.52729988959259078</v>
      </c>
      <c r="P1729" s="11">
        <v>79.25</v>
      </c>
      <c r="Q1729" s="11">
        <v>0.52729988959259078</v>
      </c>
      <c r="R1729" s="11">
        <f t="array" ref="R1729">INDEX(Reformat[Infant PT],MATCH(1,(Reformat[Zone]=B1729)*(Reformat[Provider Type]=E1729)*(Reformat[Provider Rating]=I1729),0))</f>
        <v>22.68</v>
      </c>
      <c r="S1729" s="11">
        <f t="shared" si="26"/>
        <v>113.4</v>
      </c>
    </row>
    <row r="1730" spans="1:19" x14ac:dyDescent="0.25">
      <c r="A1730" t="s">
        <v>51</v>
      </c>
      <c r="B1730" t="s">
        <v>84</v>
      </c>
      <c r="D1730" t="s">
        <v>67</v>
      </c>
      <c r="E1730" t="s">
        <v>115</v>
      </c>
      <c r="F1730" t="s">
        <v>59</v>
      </c>
      <c r="G1730" t="s">
        <v>124</v>
      </c>
      <c r="H1730" t="s">
        <v>62</v>
      </c>
      <c r="I1730" t="s">
        <v>131</v>
      </c>
      <c r="J1730" t="s">
        <v>56</v>
      </c>
      <c r="K1730" t="s">
        <v>57</v>
      </c>
      <c r="M1730" s="11">
        <v>85.5</v>
      </c>
      <c r="N1730" s="11">
        <v>0.56888505438695913</v>
      </c>
      <c r="P1730" s="11">
        <v>85.5</v>
      </c>
      <c r="Q1730" s="11">
        <v>0.56888505438695913</v>
      </c>
      <c r="R1730" s="11">
        <f t="array" ref="R1730">INDEX(Reformat[Toddler FT],MATCH(1,(Reformat[Zone]=B1730)*(Reformat[Provider Type]=E1730)*(Reformat[Provider Rating]=I1730),0))</f>
        <v>23.52</v>
      </c>
      <c r="S1730" s="11">
        <f t="shared" si="26"/>
        <v>117.6</v>
      </c>
    </row>
    <row r="1731" spans="1:19" x14ac:dyDescent="0.25">
      <c r="A1731" t="s">
        <v>51</v>
      </c>
      <c r="B1731" t="s">
        <v>84</v>
      </c>
      <c r="D1731" t="s">
        <v>67</v>
      </c>
      <c r="E1731" t="s">
        <v>115</v>
      </c>
      <c r="F1731" t="s">
        <v>59</v>
      </c>
      <c r="G1731" t="s">
        <v>125</v>
      </c>
      <c r="H1731" t="s">
        <v>62</v>
      </c>
      <c r="I1731" t="s">
        <v>131</v>
      </c>
      <c r="J1731" t="s">
        <v>58</v>
      </c>
      <c r="K1731" t="s">
        <v>57</v>
      </c>
      <c r="M1731" s="11">
        <v>74.599999999999994</v>
      </c>
      <c r="N1731" s="11">
        <v>0.4963605269855807</v>
      </c>
      <c r="P1731" s="11">
        <v>74.599999999999994</v>
      </c>
      <c r="Q1731" s="11">
        <v>0.4963605269855807</v>
      </c>
      <c r="R1731" s="11">
        <f t="array" ref="R1731">INDEX(Reformat[Toddler PT],MATCH(1,(Reformat[Zone]=B1731)*(Reformat[Provider Type]=E1731)*(Reformat[Provider Rating]=I1731),0))</f>
        <v>20.79</v>
      </c>
      <c r="S1731" s="11">
        <f t="shared" ref="S1731:S1794" si="27">R1731*5</f>
        <v>103.94999999999999</v>
      </c>
    </row>
    <row r="1732" spans="1:19" x14ac:dyDescent="0.25">
      <c r="A1732" t="s">
        <v>51</v>
      </c>
      <c r="B1732" t="s">
        <v>84</v>
      </c>
      <c r="D1732" t="s">
        <v>67</v>
      </c>
      <c r="E1732" t="s">
        <v>115</v>
      </c>
      <c r="F1732" t="s">
        <v>60</v>
      </c>
      <c r="G1732" t="s">
        <v>126</v>
      </c>
      <c r="H1732" t="s">
        <v>62</v>
      </c>
      <c r="I1732" t="s">
        <v>131</v>
      </c>
      <c r="J1732" t="s">
        <v>56</v>
      </c>
      <c r="K1732" t="s">
        <v>57</v>
      </c>
      <c r="M1732" s="11">
        <v>80.150000000000006</v>
      </c>
      <c r="N1732" s="11">
        <v>0.53328815332297985</v>
      </c>
      <c r="P1732" s="11">
        <v>80.150000000000006</v>
      </c>
      <c r="Q1732" s="11">
        <v>0.53328815332297985</v>
      </c>
      <c r="R1732" s="11">
        <f t="array" ref="R1732">INDEX(Reformat[Preschool FT],MATCH(1,(Reformat[Zone]=B1732)*(Reformat[Provider Type]=E1732)*(Reformat[Provider Rating]=I1732),0))</f>
        <v>21.63</v>
      </c>
      <c r="S1732" s="11">
        <f t="shared" si="27"/>
        <v>108.14999999999999</v>
      </c>
    </row>
    <row r="1733" spans="1:19" x14ac:dyDescent="0.25">
      <c r="A1733" t="s">
        <v>51</v>
      </c>
      <c r="B1733" t="s">
        <v>84</v>
      </c>
      <c r="D1733" t="s">
        <v>67</v>
      </c>
      <c r="E1733" t="s">
        <v>115</v>
      </c>
      <c r="F1733" t="s">
        <v>60</v>
      </c>
      <c r="G1733" t="s">
        <v>127</v>
      </c>
      <c r="H1733" t="s">
        <v>62</v>
      </c>
      <c r="I1733" t="s">
        <v>131</v>
      </c>
      <c r="J1733" t="s">
        <v>58</v>
      </c>
      <c r="K1733" t="s">
        <v>57</v>
      </c>
      <c r="M1733" s="11">
        <v>66.650000000000006</v>
      </c>
      <c r="N1733" s="11">
        <v>0.44346419736714421</v>
      </c>
      <c r="P1733" s="11">
        <v>66.650000000000006</v>
      </c>
      <c r="Q1733" s="11">
        <v>0.44346419736714421</v>
      </c>
      <c r="R1733" s="11">
        <f t="array" ref="R1733">INDEX(Reformat[Preschool PT],MATCH(1,(Reformat[Zone]=B1733)*(Reformat[Provider Type]=E1733)*(Reformat[Provider Rating]=I1733),0))</f>
        <v>18.059999999999999</v>
      </c>
      <c r="S1733" s="11">
        <f t="shared" si="27"/>
        <v>90.3</v>
      </c>
    </row>
    <row r="1734" spans="1:19" x14ac:dyDescent="0.25">
      <c r="A1734" t="s">
        <v>51</v>
      </c>
      <c r="B1734" t="s">
        <v>84</v>
      </c>
      <c r="D1734" t="s">
        <v>67</v>
      </c>
      <c r="E1734" t="s">
        <v>115</v>
      </c>
      <c r="F1734" t="s">
        <v>61</v>
      </c>
      <c r="G1734" t="s">
        <v>128</v>
      </c>
      <c r="H1734" t="s">
        <v>62</v>
      </c>
      <c r="I1734" t="s">
        <v>131</v>
      </c>
      <c r="J1734" t="s">
        <v>56</v>
      </c>
      <c r="K1734" t="s">
        <v>57</v>
      </c>
      <c r="M1734" s="11">
        <v>71.900000000000006</v>
      </c>
      <c r="N1734" s="11">
        <v>0.47839573579441363</v>
      </c>
      <c r="P1734" s="11">
        <v>71.900000000000006</v>
      </c>
      <c r="Q1734" s="11">
        <v>0.47839573579441363</v>
      </c>
      <c r="R1734" s="11">
        <f t="array" ref="R1734">INDEX(Reformat[School-age FT],MATCH(1,(Reformat[Zone]=B1734)*(Reformat[Provider Type]=E1734)*(Reformat[Provider Rating]=I1734),0))</f>
        <v>19.32</v>
      </c>
      <c r="S1734" s="11">
        <f t="shared" si="27"/>
        <v>96.6</v>
      </c>
    </row>
    <row r="1735" spans="1:19" x14ac:dyDescent="0.25">
      <c r="A1735" t="s">
        <v>51</v>
      </c>
      <c r="B1735" t="s">
        <v>84</v>
      </c>
      <c r="D1735" t="s">
        <v>67</v>
      </c>
      <c r="E1735" t="s">
        <v>115</v>
      </c>
      <c r="F1735" t="s">
        <v>61</v>
      </c>
      <c r="G1735" t="s">
        <v>129</v>
      </c>
      <c r="H1735" t="s">
        <v>62</v>
      </c>
      <c r="I1735" t="s">
        <v>131</v>
      </c>
      <c r="J1735" t="s">
        <v>58</v>
      </c>
      <c r="K1735" t="s">
        <v>57</v>
      </c>
      <c r="M1735" s="11">
        <v>59.699999999999996</v>
      </c>
      <c r="N1735" s="11">
        <v>0.39722149411580654</v>
      </c>
      <c r="P1735" s="11">
        <v>59.699999999999996</v>
      </c>
      <c r="Q1735" s="11">
        <v>0.39722149411580654</v>
      </c>
      <c r="R1735" s="11">
        <f t="array" ref="R1735">INDEX(Reformat[School-age PT],MATCH(1,(Reformat[Zone]=B1735)*(Reformat[Provider Type]=E1735)*(Reformat[Provider Rating]=I1735),0))</f>
        <v>16.59</v>
      </c>
      <c r="S1735" s="11">
        <f t="shared" si="27"/>
        <v>82.95</v>
      </c>
    </row>
    <row r="1736" spans="1:19" x14ac:dyDescent="0.25">
      <c r="A1736" t="s">
        <v>51</v>
      </c>
      <c r="B1736" t="s">
        <v>84</v>
      </c>
      <c r="D1736" t="s">
        <v>67</v>
      </c>
      <c r="E1736" t="s">
        <v>115</v>
      </c>
      <c r="F1736" t="s">
        <v>54</v>
      </c>
      <c r="G1736" t="s">
        <v>122</v>
      </c>
      <c r="H1736" t="s">
        <v>63</v>
      </c>
      <c r="I1736" t="s">
        <v>132</v>
      </c>
      <c r="J1736" t="s">
        <v>56</v>
      </c>
      <c r="K1736" t="s">
        <v>57</v>
      </c>
      <c r="M1736" s="11">
        <v>99.2</v>
      </c>
      <c r="N1736" s="11">
        <v>0.66003973561621465</v>
      </c>
      <c r="P1736" s="11">
        <v>99.2</v>
      </c>
      <c r="Q1736" s="11">
        <v>0.66003973561621465</v>
      </c>
      <c r="R1736" s="11">
        <f t="array" ref="R1736">INDEX(Reformat[Infant FT],MATCH(1,(Reformat[Zone]=B1736)*(Reformat[Provider Type]=E1736)*(Reformat[Provider Rating]=I1736),0))</f>
        <v>25.92</v>
      </c>
      <c r="S1736" s="11">
        <f t="shared" si="27"/>
        <v>129.60000000000002</v>
      </c>
    </row>
    <row r="1737" spans="1:19" x14ac:dyDescent="0.25">
      <c r="A1737" t="s">
        <v>51</v>
      </c>
      <c r="B1737" t="s">
        <v>84</v>
      </c>
      <c r="D1737" t="s">
        <v>67</v>
      </c>
      <c r="E1737" t="s">
        <v>115</v>
      </c>
      <c r="F1737" t="s">
        <v>54</v>
      </c>
      <c r="G1737" t="s">
        <v>123</v>
      </c>
      <c r="H1737" t="s">
        <v>63</v>
      </c>
      <c r="I1737" t="s">
        <v>132</v>
      </c>
      <c r="J1737" t="s">
        <v>58</v>
      </c>
      <c r="K1737" t="s">
        <v>57</v>
      </c>
      <c r="M1737" s="11">
        <v>88.05</v>
      </c>
      <c r="N1737" s="11">
        <v>0.58585180162306139</v>
      </c>
      <c r="P1737" s="11">
        <v>88.05</v>
      </c>
      <c r="Q1737" s="11">
        <v>0.58585180162306139</v>
      </c>
      <c r="R1737" s="11">
        <f t="array" ref="R1737">INDEX(Reformat[Infant PT],MATCH(1,(Reformat[Zone]=B1737)*(Reformat[Provider Type]=E1737)*(Reformat[Provider Rating]=I1737),0))</f>
        <v>23.14</v>
      </c>
      <c r="S1737" s="11">
        <f t="shared" si="27"/>
        <v>115.7</v>
      </c>
    </row>
    <row r="1738" spans="1:19" x14ac:dyDescent="0.25">
      <c r="A1738" t="s">
        <v>51</v>
      </c>
      <c r="B1738" t="s">
        <v>84</v>
      </c>
      <c r="D1738" t="s">
        <v>67</v>
      </c>
      <c r="E1738" t="s">
        <v>115</v>
      </c>
      <c r="F1738" t="s">
        <v>59</v>
      </c>
      <c r="G1738" t="s">
        <v>124</v>
      </c>
      <c r="H1738" t="s">
        <v>63</v>
      </c>
      <c r="I1738" t="s">
        <v>132</v>
      </c>
      <c r="J1738" t="s">
        <v>56</v>
      </c>
      <c r="K1738" t="s">
        <v>57</v>
      </c>
      <c r="M1738" s="11">
        <v>95</v>
      </c>
      <c r="N1738" s="11">
        <v>0.632094504874399</v>
      </c>
      <c r="P1738" s="11">
        <v>95</v>
      </c>
      <c r="Q1738" s="11">
        <v>0.632094504874399</v>
      </c>
      <c r="R1738" s="11">
        <f t="array" ref="R1738">INDEX(Reformat[Toddler FT],MATCH(1,(Reformat[Zone]=B1738)*(Reformat[Provider Type]=E1738)*(Reformat[Provider Rating]=I1738),0))</f>
        <v>24</v>
      </c>
      <c r="S1738" s="11">
        <f t="shared" si="27"/>
        <v>120</v>
      </c>
    </row>
    <row r="1739" spans="1:19" x14ac:dyDescent="0.25">
      <c r="A1739" t="s">
        <v>51</v>
      </c>
      <c r="B1739" t="s">
        <v>84</v>
      </c>
      <c r="D1739" t="s">
        <v>67</v>
      </c>
      <c r="E1739" t="s">
        <v>115</v>
      </c>
      <c r="F1739" t="s">
        <v>59</v>
      </c>
      <c r="G1739" t="s">
        <v>125</v>
      </c>
      <c r="H1739" t="s">
        <v>63</v>
      </c>
      <c r="I1739" t="s">
        <v>132</v>
      </c>
      <c r="J1739" t="s">
        <v>58</v>
      </c>
      <c r="K1739" t="s">
        <v>57</v>
      </c>
      <c r="M1739" s="11">
        <v>82.85</v>
      </c>
      <c r="N1739" s="11">
        <v>0.55125294451414697</v>
      </c>
      <c r="P1739" s="11">
        <v>82.85</v>
      </c>
      <c r="Q1739" s="11">
        <v>0.55125294451414697</v>
      </c>
      <c r="R1739" s="11">
        <f t="array" ref="R1739">INDEX(Reformat[Toddler PT],MATCH(1,(Reformat[Zone]=B1739)*(Reformat[Provider Type]=E1739)*(Reformat[Provider Rating]=I1739),0))</f>
        <v>21.21</v>
      </c>
      <c r="S1739" s="11">
        <f t="shared" si="27"/>
        <v>106.05000000000001</v>
      </c>
    </row>
    <row r="1740" spans="1:19" x14ac:dyDescent="0.25">
      <c r="A1740" t="s">
        <v>51</v>
      </c>
      <c r="B1740" t="s">
        <v>84</v>
      </c>
      <c r="D1740" t="s">
        <v>67</v>
      </c>
      <c r="E1740" t="s">
        <v>115</v>
      </c>
      <c r="F1740" t="s">
        <v>60</v>
      </c>
      <c r="G1740" t="s">
        <v>126</v>
      </c>
      <c r="H1740" t="s">
        <v>63</v>
      </c>
      <c r="I1740" t="s">
        <v>132</v>
      </c>
      <c r="J1740" t="s">
        <v>56</v>
      </c>
      <c r="K1740" t="s">
        <v>57</v>
      </c>
      <c r="M1740" s="11">
        <v>89.05</v>
      </c>
      <c r="N1740" s="11">
        <v>0.59250542799016037</v>
      </c>
      <c r="P1740" s="11">
        <v>89.05</v>
      </c>
      <c r="Q1740" s="11">
        <v>0.59250542799016037</v>
      </c>
      <c r="R1740" s="11">
        <f t="array" ref="R1740">INDEX(Reformat[Preschool FT],MATCH(1,(Reformat[Zone]=B1740)*(Reformat[Provider Type]=E1740)*(Reformat[Provider Rating]=I1740),0))</f>
        <v>22.07</v>
      </c>
      <c r="S1740" s="11">
        <f t="shared" si="27"/>
        <v>110.35</v>
      </c>
    </row>
    <row r="1741" spans="1:19" x14ac:dyDescent="0.25">
      <c r="A1741" t="s">
        <v>51</v>
      </c>
      <c r="B1741" t="s">
        <v>84</v>
      </c>
      <c r="D1741" t="s">
        <v>67</v>
      </c>
      <c r="E1741" t="s">
        <v>115</v>
      </c>
      <c r="F1741" t="s">
        <v>60</v>
      </c>
      <c r="G1741" t="s">
        <v>127</v>
      </c>
      <c r="H1741" t="s">
        <v>63</v>
      </c>
      <c r="I1741" t="s">
        <v>132</v>
      </c>
      <c r="J1741" t="s">
        <v>58</v>
      </c>
      <c r="K1741" t="s">
        <v>57</v>
      </c>
      <c r="M1741" s="11">
        <v>74.05</v>
      </c>
      <c r="N1741" s="11">
        <v>0.4927010324836763</v>
      </c>
      <c r="P1741" s="11">
        <v>74.05</v>
      </c>
      <c r="Q1741" s="11">
        <v>0.4927010324836763</v>
      </c>
      <c r="R1741" s="11">
        <f t="array" ref="R1741">INDEX(Reformat[Preschool PT],MATCH(1,(Reformat[Zone]=B1741)*(Reformat[Provider Type]=E1741)*(Reformat[Provider Rating]=I1741),0))</f>
        <v>18.43</v>
      </c>
      <c r="S1741" s="11">
        <f t="shared" si="27"/>
        <v>92.15</v>
      </c>
    </row>
    <row r="1742" spans="1:19" x14ac:dyDescent="0.25">
      <c r="A1742" t="s">
        <v>51</v>
      </c>
      <c r="B1742" t="s">
        <v>84</v>
      </c>
      <c r="D1742" t="s">
        <v>67</v>
      </c>
      <c r="E1742" t="s">
        <v>115</v>
      </c>
      <c r="F1742" t="s">
        <v>61</v>
      </c>
      <c r="G1742" t="s">
        <v>128</v>
      </c>
      <c r="H1742" t="s">
        <v>63</v>
      </c>
      <c r="I1742" t="s">
        <v>132</v>
      </c>
      <c r="J1742" t="s">
        <v>56</v>
      </c>
      <c r="K1742" t="s">
        <v>57</v>
      </c>
      <c r="M1742" s="11">
        <v>79.900000000000006</v>
      </c>
      <c r="N1742" s="11">
        <v>0.53162474673120508</v>
      </c>
      <c r="P1742" s="11">
        <v>79.900000000000006</v>
      </c>
      <c r="Q1742" s="11">
        <v>0.53162474673120508</v>
      </c>
      <c r="R1742" s="11">
        <f t="array" ref="R1742">INDEX(Reformat[School-age FT],MATCH(1,(Reformat[Zone]=B1742)*(Reformat[Provider Type]=E1742)*(Reformat[Provider Rating]=I1742),0))</f>
        <v>19.71</v>
      </c>
      <c r="S1742" s="11">
        <f t="shared" si="27"/>
        <v>98.550000000000011</v>
      </c>
    </row>
    <row r="1743" spans="1:19" x14ac:dyDescent="0.25">
      <c r="A1743" t="s">
        <v>51</v>
      </c>
      <c r="B1743" t="s">
        <v>84</v>
      </c>
      <c r="D1743" t="s">
        <v>67</v>
      </c>
      <c r="E1743" t="s">
        <v>115</v>
      </c>
      <c r="F1743" t="s">
        <v>61</v>
      </c>
      <c r="G1743" t="s">
        <v>129</v>
      </c>
      <c r="H1743" t="s">
        <v>63</v>
      </c>
      <c r="I1743" t="s">
        <v>132</v>
      </c>
      <c r="J1743" t="s">
        <v>58</v>
      </c>
      <c r="K1743" t="s">
        <v>57</v>
      </c>
      <c r="M1743" s="11">
        <v>66.3</v>
      </c>
      <c r="N1743" s="11">
        <v>0.44113542813865952</v>
      </c>
      <c r="P1743" s="11">
        <v>66.3</v>
      </c>
      <c r="Q1743" s="11">
        <v>0.44113542813865952</v>
      </c>
      <c r="R1743" s="11">
        <f t="array" ref="R1743">INDEX(Reformat[School-age PT],MATCH(1,(Reformat[Zone]=B1743)*(Reformat[Provider Type]=E1743)*(Reformat[Provider Rating]=I1743),0))</f>
        <v>16.93</v>
      </c>
      <c r="S1743" s="11">
        <f t="shared" si="27"/>
        <v>84.65</v>
      </c>
    </row>
    <row r="1744" spans="1:19" x14ac:dyDescent="0.25">
      <c r="A1744" t="s">
        <v>51</v>
      </c>
      <c r="B1744" t="s">
        <v>84</v>
      </c>
      <c r="D1744" t="s">
        <v>67</v>
      </c>
      <c r="E1744" t="s">
        <v>115</v>
      </c>
      <c r="F1744" t="s">
        <v>54</v>
      </c>
      <c r="G1744" t="s">
        <v>122</v>
      </c>
      <c r="H1744" t="s">
        <v>64</v>
      </c>
      <c r="I1744" t="s">
        <v>133</v>
      </c>
      <c r="J1744" t="s">
        <v>56</v>
      </c>
      <c r="K1744" t="s">
        <v>57</v>
      </c>
      <c r="M1744" s="11">
        <v>110.19999999999999</v>
      </c>
      <c r="N1744" s="11">
        <v>0.73322962565430283</v>
      </c>
      <c r="P1744" s="11">
        <v>110.19999999999999</v>
      </c>
      <c r="Q1744" s="11">
        <v>0.73322962565430283</v>
      </c>
      <c r="R1744" s="11">
        <f t="array" ref="R1744">INDEX(Reformat[Infant FT],MATCH(1,(Reformat[Zone]=B1744)*(Reformat[Provider Type]=E1744)*(Reformat[Provider Rating]=I1744),0))</f>
        <v>28.2</v>
      </c>
      <c r="S1744" s="11">
        <f t="shared" si="27"/>
        <v>141</v>
      </c>
    </row>
    <row r="1745" spans="1:19" x14ac:dyDescent="0.25">
      <c r="A1745" t="s">
        <v>51</v>
      </c>
      <c r="B1745" t="s">
        <v>84</v>
      </c>
      <c r="D1745" t="s">
        <v>67</v>
      </c>
      <c r="E1745" t="s">
        <v>115</v>
      </c>
      <c r="F1745" t="s">
        <v>54</v>
      </c>
      <c r="G1745" t="s">
        <v>123</v>
      </c>
      <c r="H1745" t="s">
        <v>64</v>
      </c>
      <c r="I1745" t="s">
        <v>133</v>
      </c>
      <c r="J1745" t="s">
        <v>58</v>
      </c>
      <c r="K1745" t="s">
        <v>57</v>
      </c>
      <c r="M1745" s="11">
        <v>97.8</v>
      </c>
      <c r="N1745" s="11">
        <v>0.65072465870227603</v>
      </c>
      <c r="P1745" s="11">
        <v>97.8</v>
      </c>
      <c r="Q1745" s="11">
        <v>0.65072465870227603</v>
      </c>
      <c r="R1745" s="11">
        <f t="array" ref="R1745">INDEX(Reformat[Infant PT],MATCH(1,(Reformat[Zone]=B1745)*(Reformat[Provider Type]=E1745)*(Reformat[Provider Rating]=I1745),0))</f>
        <v>25.4</v>
      </c>
      <c r="S1745" s="11">
        <f t="shared" si="27"/>
        <v>127</v>
      </c>
    </row>
    <row r="1746" spans="1:19" x14ac:dyDescent="0.25">
      <c r="A1746" t="s">
        <v>51</v>
      </c>
      <c r="B1746" t="s">
        <v>84</v>
      </c>
      <c r="D1746" t="s">
        <v>67</v>
      </c>
      <c r="E1746" t="s">
        <v>115</v>
      </c>
      <c r="F1746" t="s">
        <v>59</v>
      </c>
      <c r="G1746" t="s">
        <v>124</v>
      </c>
      <c r="H1746" t="s">
        <v>64</v>
      </c>
      <c r="I1746" t="s">
        <v>133</v>
      </c>
      <c r="J1746" t="s">
        <v>56</v>
      </c>
      <c r="K1746" t="s">
        <v>57</v>
      </c>
      <c r="M1746" s="11">
        <v>105.55</v>
      </c>
      <c r="N1746" s="11">
        <v>0.70229026304729281</v>
      </c>
      <c r="P1746" s="11">
        <v>105.55</v>
      </c>
      <c r="Q1746" s="11">
        <v>0.70229026304729281</v>
      </c>
      <c r="R1746" s="11">
        <f t="array" ref="R1746">INDEX(Reformat[Toddler FT],MATCH(1,(Reformat[Zone]=B1746)*(Reformat[Provider Type]=E1746)*(Reformat[Provider Rating]=I1746),0))</f>
        <v>26</v>
      </c>
      <c r="S1746" s="11">
        <f t="shared" si="27"/>
        <v>130</v>
      </c>
    </row>
    <row r="1747" spans="1:19" x14ac:dyDescent="0.25">
      <c r="A1747" t="s">
        <v>51</v>
      </c>
      <c r="B1747" t="s">
        <v>84</v>
      </c>
      <c r="D1747" t="s">
        <v>67</v>
      </c>
      <c r="E1747" t="s">
        <v>115</v>
      </c>
      <c r="F1747" t="s">
        <v>59</v>
      </c>
      <c r="G1747" t="s">
        <v>125</v>
      </c>
      <c r="H1747" t="s">
        <v>64</v>
      </c>
      <c r="I1747" t="s">
        <v>133</v>
      </c>
      <c r="J1747" t="s">
        <v>58</v>
      </c>
      <c r="K1747" t="s">
        <v>57</v>
      </c>
      <c r="M1747" s="11">
        <v>92.05</v>
      </c>
      <c r="N1747" s="11">
        <v>0.61246630709145722</v>
      </c>
      <c r="P1747" s="11">
        <v>92.05</v>
      </c>
      <c r="Q1747" s="11">
        <v>0.61246630709145722</v>
      </c>
      <c r="R1747" s="11">
        <f t="array" ref="R1747">INDEX(Reformat[Toddler PT],MATCH(1,(Reformat[Zone]=B1747)*(Reformat[Provider Type]=E1747)*(Reformat[Provider Rating]=I1747),0))</f>
        <v>23.2</v>
      </c>
      <c r="S1747" s="11">
        <f t="shared" si="27"/>
        <v>116</v>
      </c>
    </row>
    <row r="1748" spans="1:19" x14ac:dyDescent="0.25">
      <c r="A1748" t="s">
        <v>51</v>
      </c>
      <c r="B1748" t="s">
        <v>84</v>
      </c>
      <c r="D1748" t="s">
        <v>67</v>
      </c>
      <c r="E1748" t="s">
        <v>115</v>
      </c>
      <c r="F1748" t="s">
        <v>60</v>
      </c>
      <c r="G1748" t="s">
        <v>126</v>
      </c>
      <c r="H1748" t="s">
        <v>64</v>
      </c>
      <c r="I1748" t="s">
        <v>133</v>
      </c>
      <c r="J1748" t="s">
        <v>56</v>
      </c>
      <c r="K1748" t="s">
        <v>57</v>
      </c>
      <c r="M1748" s="11">
        <v>98.9</v>
      </c>
      <c r="N1748" s="11">
        <v>0.65804364770608492</v>
      </c>
      <c r="P1748" s="11">
        <v>98.9</v>
      </c>
      <c r="Q1748" s="11">
        <v>0.65804364770608492</v>
      </c>
      <c r="R1748" s="11">
        <f t="array" ref="R1748">INDEX(Reformat[Preschool FT],MATCH(1,(Reformat[Zone]=B1748)*(Reformat[Provider Type]=E1748)*(Reformat[Provider Rating]=I1748),0))</f>
        <v>23.6</v>
      </c>
      <c r="S1748" s="11">
        <f t="shared" si="27"/>
        <v>118</v>
      </c>
    </row>
    <row r="1749" spans="1:19" x14ac:dyDescent="0.25">
      <c r="A1749" t="s">
        <v>51</v>
      </c>
      <c r="B1749" t="s">
        <v>84</v>
      </c>
      <c r="D1749" t="s">
        <v>67</v>
      </c>
      <c r="E1749" t="s">
        <v>115</v>
      </c>
      <c r="F1749" t="s">
        <v>60</v>
      </c>
      <c r="G1749" t="s">
        <v>127</v>
      </c>
      <c r="H1749" t="s">
        <v>64</v>
      </c>
      <c r="I1749" t="s">
        <v>133</v>
      </c>
      <c r="J1749" t="s">
        <v>58</v>
      </c>
      <c r="K1749" t="s">
        <v>57</v>
      </c>
      <c r="M1749" s="11">
        <v>82.25</v>
      </c>
      <c r="N1749" s="11">
        <v>0.54726076869388762</v>
      </c>
      <c r="P1749" s="11">
        <v>82.25</v>
      </c>
      <c r="Q1749" s="11">
        <v>0.54726076869388762</v>
      </c>
      <c r="R1749" s="11">
        <f t="array" ref="R1749">INDEX(Reformat[Preschool PT],MATCH(1,(Reformat[Zone]=B1749)*(Reformat[Provider Type]=E1749)*(Reformat[Provider Rating]=I1749),0))</f>
        <v>20</v>
      </c>
      <c r="S1749" s="11">
        <f t="shared" si="27"/>
        <v>100</v>
      </c>
    </row>
    <row r="1750" spans="1:19" x14ac:dyDescent="0.25">
      <c r="A1750" t="s">
        <v>51</v>
      </c>
      <c r="B1750" t="s">
        <v>84</v>
      </c>
      <c r="D1750" t="s">
        <v>67</v>
      </c>
      <c r="E1750" t="s">
        <v>115</v>
      </c>
      <c r="F1750" t="s">
        <v>61</v>
      </c>
      <c r="G1750" t="s">
        <v>128</v>
      </c>
      <c r="H1750" t="s">
        <v>64</v>
      </c>
      <c r="I1750" t="s">
        <v>133</v>
      </c>
      <c r="J1750" t="s">
        <v>56</v>
      </c>
      <c r="K1750" t="s">
        <v>57</v>
      </c>
      <c r="M1750" s="11">
        <v>88.75</v>
      </c>
      <c r="N1750" s="11">
        <v>0.59050934008003064</v>
      </c>
      <c r="P1750" s="11">
        <v>88.75</v>
      </c>
      <c r="Q1750" s="11">
        <v>0.59050934008003064</v>
      </c>
      <c r="R1750" s="11">
        <f t="array" ref="R1750">INDEX(Reformat[School-age FT],MATCH(1,(Reformat[Zone]=B1750)*(Reformat[Provider Type]=E1750)*(Reformat[Provider Rating]=I1750),0))</f>
        <v>21.4</v>
      </c>
      <c r="S1750" s="11">
        <f t="shared" si="27"/>
        <v>107</v>
      </c>
    </row>
    <row r="1751" spans="1:19" x14ac:dyDescent="0.25">
      <c r="A1751" t="s">
        <v>51</v>
      </c>
      <c r="B1751" t="s">
        <v>84</v>
      </c>
      <c r="D1751" t="s">
        <v>67</v>
      </c>
      <c r="E1751" t="s">
        <v>115</v>
      </c>
      <c r="F1751" t="s">
        <v>61</v>
      </c>
      <c r="G1751" t="s">
        <v>129</v>
      </c>
      <c r="H1751" t="s">
        <v>64</v>
      </c>
      <c r="I1751" t="s">
        <v>133</v>
      </c>
      <c r="J1751" t="s">
        <v>58</v>
      </c>
      <c r="K1751" t="s">
        <v>57</v>
      </c>
      <c r="M1751" s="11">
        <v>73.650000000000006</v>
      </c>
      <c r="N1751" s="11">
        <v>0.49003958193683678</v>
      </c>
      <c r="P1751" s="11">
        <v>73.650000000000006</v>
      </c>
      <c r="Q1751" s="11">
        <v>0.49003958193683678</v>
      </c>
      <c r="R1751" s="11">
        <f t="array" ref="R1751">INDEX(Reformat[School-age PT],MATCH(1,(Reformat[Zone]=B1751)*(Reformat[Provider Type]=E1751)*(Reformat[Provider Rating]=I1751),0))</f>
        <v>18.600000000000001</v>
      </c>
      <c r="S1751" s="11">
        <f t="shared" si="27"/>
        <v>93</v>
      </c>
    </row>
    <row r="1752" spans="1:19" x14ac:dyDescent="0.25">
      <c r="A1752" t="s">
        <v>51</v>
      </c>
      <c r="B1752" t="s">
        <v>84</v>
      </c>
      <c r="D1752" t="s">
        <v>67</v>
      </c>
      <c r="E1752" t="s">
        <v>115</v>
      </c>
      <c r="F1752" t="s">
        <v>60</v>
      </c>
      <c r="G1752" t="s">
        <v>126</v>
      </c>
      <c r="H1752" t="s">
        <v>65</v>
      </c>
      <c r="I1752" t="s">
        <v>134</v>
      </c>
      <c r="J1752" t="s">
        <v>56</v>
      </c>
      <c r="K1752" t="s">
        <v>57</v>
      </c>
      <c r="M1752" s="11">
        <v>77.599999999999994</v>
      </c>
      <c r="N1752" s="11">
        <v>0.51632140608687749</v>
      </c>
      <c r="P1752" s="11">
        <v>77.599999999999994</v>
      </c>
      <c r="Q1752" s="11">
        <v>0.51632140608687749</v>
      </c>
      <c r="R1752" s="11">
        <f t="array" ref="R1752">INDEX(Reformat[Preschool FT],MATCH(1,(Reformat[Zone]=B1752)*(Reformat[Provider Type]=E1752)*(Reformat[Provider Rating]=I1752),0))</f>
        <v>21.63</v>
      </c>
      <c r="S1752" s="11">
        <f t="shared" si="27"/>
        <v>108.14999999999999</v>
      </c>
    </row>
    <row r="1753" spans="1:19" x14ac:dyDescent="0.25">
      <c r="A1753" t="s">
        <v>51</v>
      </c>
      <c r="B1753" t="s">
        <v>84</v>
      </c>
      <c r="D1753" t="s">
        <v>67</v>
      </c>
      <c r="E1753" t="s">
        <v>115</v>
      </c>
      <c r="F1753" t="s">
        <v>60</v>
      </c>
      <c r="G1753" t="s">
        <v>127</v>
      </c>
      <c r="H1753" t="s">
        <v>65</v>
      </c>
      <c r="I1753" t="s">
        <v>134</v>
      </c>
      <c r="J1753" t="s">
        <v>58</v>
      </c>
      <c r="K1753" t="s">
        <v>57</v>
      </c>
      <c r="M1753" s="11">
        <v>62.599999999999994</v>
      </c>
      <c r="N1753" s="11">
        <v>0.41651701058039342</v>
      </c>
      <c r="P1753" s="11">
        <v>62.599999999999994</v>
      </c>
      <c r="Q1753" s="11">
        <v>0.41651701058039342</v>
      </c>
      <c r="R1753" s="11">
        <f t="array" ref="R1753">INDEX(Reformat[Preschool PT],MATCH(1,(Reformat[Zone]=B1753)*(Reformat[Provider Type]=E1753)*(Reformat[Provider Rating]=I1753),0))</f>
        <v>18.059999999999999</v>
      </c>
      <c r="S1753" s="11">
        <f t="shared" si="27"/>
        <v>90.3</v>
      </c>
    </row>
    <row r="1754" spans="1:19" x14ac:dyDescent="0.25">
      <c r="A1754" t="s">
        <v>51</v>
      </c>
      <c r="B1754" t="s">
        <v>84</v>
      </c>
      <c r="D1754" t="s">
        <v>68</v>
      </c>
      <c r="E1754" t="s">
        <v>68</v>
      </c>
      <c r="F1754" t="s">
        <v>54</v>
      </c>
      <c r="G1754" t="s">
        <v>122</v>
      </c>
      <c r="H1754" t="s">
        <v>69</v>
      </c>
      <c r="I1754" t="s">
        <v>69</v>
      </c>
      <c r="J1754" t="s">
        <v>56</v>
      </c>
      <c r="K1754" t="s">
        <v>57</v>
      </c>
      <c r="M1754" s="11">
        <v>57.5</v>
      </c>
      <c r="N1754" s="11">
        <v>0.38258351610818891</v>
      </c>
      <c r="P1754" s="11">
        <v>57.5</v>
      </c>
      <c r="Q1754" s="11">
        <v>0.38258351610818891</v>
      </c>
      <c r="R1754" s="11">
        <f t="array" ref="R1754">INDEX(Reformat[Infant FT],MATCH(1,(Reformat[Zone]=B1754)*(Reformat[Provider Type]=E1754)*(Reformat[Provider Rating]=I1754),0))</f>
        <v>11.5</v>
      </c>
      <c r="S1754" s="11">
        <f t="shared" si="27"/>
        <v>57.5</v>
      </c>
    </row>
    <row r="1755" spans="1:19" x14ac:dyDescent="0.25">
      <c r="A1755" t="s">
        <v>51</v>
      </c>
      <c r="B1755" t="s">
        <v>84</v>
      </c>
      <c r="D1755" t="s">
        <v>68</v>
      </c>
      <c r="E1755" t="s">
        <v>68</v>
      </c>
      <c r="F1755" t="s">
        <v>54</v>
      </c>
      <c r="G1755" t="s">
        <v>123</v>
      </c>
      <c r="H1755" t="s">
        <v>69</v>
      </c>
      <c r="I1755" t="s">
        <v>69</v>
      </c>
      <c r="J1755" t="s">
        <v>58</v>
      </c>
      <c r="K1755" t="s">
        <v>57</v>
      </c>
      <c r="M1755" s="11">
        <v>37.400000000000006</v>
      </c>
      <c r="N1755" s="11">
        <v>0.24884562612950029</v>
      </c>
      <c r="P1755" s="11">
        <v>37.400000000000006</v>
      </c>
      <c r="Q1755" s="11">
        <v>0.24884562612950029</v>
      </c>
      <c r="R1755" s="11">
        <f t="array" ref="R1755">INDEX(Reformat[Infant PT],MATCH(1,(Reformat[Zone]=B1755)*(Reformat[Provider Type]=E1755)*(Reformat[Provider Rating]=I1755),0))</f>
        <v>7.48</v>
      </c>
      <c r="S1755" s="11">
        <f t="shared" si="27"/>
        <v>37.400000000000006</v>
      </c>
    </row>
    <row r="1756" spans="1:19" x14ac:dyDescent="0.25">
      <c r="A1756" t="s">
        <v>51</v>
      </c>
      <c r="B1756" t="s">
        <v>84</v>
      </c>
      <c r="D1756" t="s">
        <v>68</v>
      </c>
      <c r="E1756" t="s">
        <v>68</v>
      </c>
      <c r="F1756" t="s">
        <v>59</v>
      </c>
      <c r="G1756" t="s">
        <v>124</v>
      </c>
      <c r="H1756" t="s">
        <v>69</v>
      </c>
      <c r="I1756" t="s">
        <v>69</v>
      </c>
      <c r="J1756" t="s">
        <v>56</v>
      </c>
      <c r="K1756" t="s">
        <v>57</v>
      </c>
      <c r="M1756" s="11">
        <v>56.5</v>
      </c>
      <c r="N1756" s="11">
        <v>0.37592988974108998</v>
      </c>
      <c r="P1756" s="11">
        <v>56.5</v>
      </c>
      <c r="Q1756" s="11">
        <v>0.37592988974108998</v>
      </c>
      <c r="R1756" s="11">
        <f t="array" ref="R1756">INDEX(Reformat[Toddler FT],MATCH(1,(Reformat[Zone]=B1756)*(Reformat[Provider Type]=E1756)*(Reformat[Provider Rating]=I1756),0))</f>
        <v>11.3</v>
      </c>
      <c r="S1756" s="11">
        <f t="shared" si="27"/>
        <v>56.5</v>
      </c>
    </row>
    <row r="1757" spans="1:19" x14ac:dyDescent="0.25">
      <c r="A1757" t="s">
        <v>51</v>
      </c>
      <c r="B1757" t="s">
        <v>84</v>
      </c>
      <c r="D1757" t="s">
        <v>68</v>
      </c>
      <c r="E1757" t="s">
        <v>68</v>
      </c>
      <c r="F1757" t="s">
        <v>59</v>
      </c>
      <c r="G1757" t="s">
        <v>125</v>
      </c>
      <c r="H1757" t="s">
        <v>69</v>
      </c>
      <c r="I1757" t="s">
        <v>69</v>
      </c>
      <c r="J1757" t="s">
        <v>58</v>
      </c>
      <c r="K1757" t="s">
        <v>57</v>
      </c>
      <c r="M1757" s="11">
        <v>36.75</v>
      </c>
      <c r="N1757" s="11">
        <v>0.24452076899088596</v>
      </c>
      <c r="P1757" s="11">
        <v>36.75</v>
      </c>
      <c r="Q1757" s="11">
        <v>0.24452076899088596</v>
      </c>
      <c r="R1757" s="11">
        <f t="array" ref="R1757">INDEX(Reformat[Toddler PT],MATCH(1,(Reformat[Zone]=B1757)*(Reformat[Provider Type]=E1757)*(Reformat[Provider Rating]=I1757),0))</f>
        <v>7.35</v>
      </c>
      <c r="S1757" s="11">
        <f t="shared" si="27"/>
        <v>36.75</v>
      </c>
    </row>
    <row r="1758" spans="1:19" x14ac:dyDescent="0.25">
      <c r="A1758" t="s">
        <v>51</v>
      </c>
      <c r="B1758" t="s">
        <v>84</v>
      </c>
      <c r="D1758" t="s">
        <v>68</v>
      </c>
      <c r="E1758" t="s">
        <v>68</v>
      </c>
      <c r="F1758" t="s">
        <v>60</v>
      </c>
      <c r="G1758" t="s">
        <v>126</v>
      </c>
      <c r="H1758" t="s">
        <v>69</v>
      </c>
      <c r="I1758" t="s">
        <v>69</v>
      </c>
      <c r="J1758" t="s">
        <v>56</v>
      </c>
      <c r="K1758" t="s">
        <v>57</v>
      </c>
      <c r="M1758" s="11">
        <v>48.75</v>
      </c>
      <c r="N1758" s="11">
        <v>0.3243642853960732</v>
      </c>
      <c r="P1758" s="11">
        <v>48.75</v>
      </c>
      <c r="Q1758" s="11">
        <v>0.3243642853960732</v>
      </c>
      <c r="R1758" s="11">
        <f t="array" ref="R1758">INDEX(Reformat[Preschool FT],MATCH(1,(Reformat[Zone]=B1758)*(Reformat[Provider Type]=E1758)*(Reformat[Provider Rating]=I1758),0))</f>
        <v>9.75</v>
      </c>
      <c r="S1758" s="11">
        <f t="shared" si="27"/>
        <v>48.75</v>
      </c>
    </row>
    <row r="1759" spans="1:19" x14ac:dyDescent="0.25">
      <c r="A1759" t="s">
        <v>51</v>
      </c>
      <c r="B1759" t="s">
        <v>84</v>
      </c>
      <c r="D1759" t="s">
        <v>68</v>
      </c>
      <c r="E1759" t="s">
        <v>68</v>
      </c>
      <c r="F1759" t="s">
        <v>60</v>
      </c>
      <c r="G1759" t="s">
        <v>127</v>
      </c>
      <c r="H1759" t="s">
        <v>69</v>
      </c>
      <c r="I1759" t="s">
        <v>69</v>
      </c>
      <c r="J1759" t="s">
        <v>58</v>
      </c>
      <c r="K1759" t="s">
        <v>57</v>
      </c>
      <c r="M1759" s="11">
        <v>31.7</v>
      </c>
      <c r="N1759" s="11">
        <v>0.21091995583703632</v>
      </c>
      <c r="P1759" s="11">
        <v>31.7</v>
      </c>
      <c r="Q1759" s="11">
        <v>0.21091995583703632</v>
      </c>
      <c r="R1759" s="11">
        <f t="array" ref="R1759">INDEX(Reformat[Preschool PT],MATCH(1,(Reformat[Zone]=B1759)*(Reformat[Provider Type]=E1759)*(Reformat[Provider Rating]=I1759),0))</f>
        <v>6.34</v>
      </c>
      <c r="S1759" s="11">
        <f t="shared" si="27"/>
        <v>31.7</v>
      </c>
    </row>
    <row r="1760" spans="1:19" x14ac:dyDescent="0.25">
      <c r="A1760" t="s">
        <v>51</v>
      </c>
      <c r="B1760" t="s">
        <v>84</v>
      </c>
      <c r="D1760" t="s">
        <v>68</v>
      </c>
      <c r="E1760" t="s">
        <v>68</v>
      </c>
      <c r="F1760" t="s">
        <v>61</v>
      </c>
      <c r="G1760" t="s">
        <v>128</v>
      </c>
      <c r="H1760" t="s">
        <v>69</v>
      </c>
      <c r="I1760" t="s">
        <v>69</v>
      </c>
      <c r="J1760" t="s">
        <v>56</v>
      </c>
      <c r="K1760" t="s">
        <v>57</v>
      </c>
      <c r="M1760" s="11">
        <v>48.75</v>
      </c>
      <c r="N1760" s="11">
        <v>0.3243642853960732</v>
      </c>
      <c r="P1760" s="11">
        <v>48.75</v>
      </c>
      <c r="Q1760" s="11">
        <v>0.3243642853960732</v>
      </c>
      <c r="R1760" s="11">
        <f t="array" ref="R1760">INDEX(Reformat[School-age FT],MATCH(1,(Reformat[Zone]=B1760)*(Reformat[Provider Type]=E1760)*(Reformat[Provider Rating]=I1760),0))</f>
        <v>9.75</v>
      </c>
      <c r="S1760" s="11">
        <f t="shared" si="27"/>
        <v>48.75</v>
      </c>
    </row>
    <row r="1761" spans="1:19" x14ac:dyDescent="0.25">
      <c r="A1761" t="s">
        <v>51</v>
      </c>
      <c r="B1761" t="s">
        <v>84</v>
      </c>
      <c r="D1761" t="s">
        <v>68</v>
      </c>
      <c r="E1761" t="s">
        <v>68</v>
      </c>
      <c r="F1761" t="s">
        <v>61</v>
      </c>
      <c r="G1761" t="s">
        <v>129</v>
      </c>
      <c r="H1761" t="s">
        <v>69</v>
      </c>
      <c r="I1761" t="s">
        <v>69</v>
      </c>
      <c r="J1761" t="s">
        <v>58</v>
      </c>
      <c r="K1761" t="s">
        <v>57</v>
      </c>
      <c r="M1761" s="11">
        <v>31.7</v>
      </c>
      <c r="N1761" s="11">
        <v>0.21091995583703632</v>
      </c>
      <c r="P1761" s="11">
        <v>31.7</v>
      </c>
      <c r="Q1761" s="11">
        <v>0.21091995583703632</v>
      </c>
      <c r="R1761" s="11">
        <f t="array" ref="R1761">INDEX(Reformat[School-age PT],MATCH(1,(Reformat[Zone]=B1761)*(Reformat[Provider Type]=E1761)*(Reformat[Provider Rating]=I1761),0))</f>
        <v>6.34</v>
      </c>
      <c r="S1761" s="11">
        <f t="shared" si="27"/>
        <v>31.7</v>
      </c>
    </row>
    <row r="1762" spans="1:19" x14ac:dyDescent="0.25">
      <c r="A1762" t="s">
        <v>51</v>
      </c>
      <c r="B1762" t="s">
        <v>85</v>
      </c>
      <c r="D1762" t="s">
        <v>53</v>
      </c>
      <c r="E1762" t="s">
        <v>113</v>
      </c>
      <c r="F1762" t="s">
        <v>54</v>
      </c>
      <c r="G1762" t="s">
        <v>122</v>
      </c>
      <c r="H1762" t="s">
        <v>55</v>
      </c>
      <c r="I1762" t="s">
        <v>130</v>
      </c>
      <c r="J1762" t="s">
        <v>56</v>
      </c>
      <c r="K1762" t="s">
        <v>57</v>
      </c>
      <c r="M1762" s="11">
        <v>157.94999999999999</v>
      </c>
      <c r="N1762" s="11">
        <v>14.669935055785611</v>
      </c>
      <c r="P1762" s="11">
        <v>157.94999999999999</v>
      </c>
      <c r="Q1762" s="11">
        <v>14.669935055785611</v>
      </c>
      <c r="R1762" s="11">
        <f t="array" ref="R1762">INDEX(Reformat[Infant FT],MATCH(1,(Reformat[Zone]=B1762)*(Reformat[Provider Type]=E1762)*(Reformat[Provider Rating]=I1762),0))</f>
        <v>43.4</v>
      </c>
      <c r="S1762" s="11">
        <f t="shared" si="27"/>
        <v>217</v>
      </c>
    </row>
    <row r="1763" spans="1:19" x14ac:dyDescent="0.25">
      <c r="A1763" t="s">
        <v>51</v>
      </c>
      <c r="B1763" t="s">
        <v>85</v>
      </c>
      <c r="D1763" t="s">
        <v>53</v>
      </c>
      <c r="E1763" t="s">
        <v>113</v>
      </c>
      <c r="F1763" t="s">
        <v>54</v>
      </c>
      <c r="G1763" t="s">
        <v>123</v>
      </c>
      <c r="H1763" t="s">
        <v>55</v>
      </c>
      <c r="I1763" t="s">
        <v>130</v>
      </c>
      <c r="J1763" t="s">
        <v>58</v>
      </c>
      <c r="K1763" t="s">
        <v>57</v>
      </c>
      <c r="M1763" s="11">
        <v>137.69999999999999</v>
      </c>
      <c r="N1763" s="11">
        <v>12.789174151197713</v>
      </c>
      <c r="P1763" s="11">
        <v>137.69999999999999</v>
      </c>
      <c r="Q1763" s="11">
        <v>12.789174151197713</v>
      </c>
      <c r="R1763" s="11">
        <f t="array" ref="R1763">INDEX(Reformat[Infant PT],MATCH(1,(Reformat[Zone]=B1763)*(Reformat[Provider Type]=E1763)*(Reformat[Provider Rating]=I1763),0))</f>
        <v>38.200000000000003</v>
      </c>
      <c r="S1763" s="11">
        <f t="shared" si="27"/>
        <v>191</v>
      </c>
    </row>
    <row r="1764" spans="1:19" x14ac:dyDescent="0.25">
      <c r="A1764" t="s">
        <v>51</v>
      </c>
      <c r="B1764" t="s">
        <v>85</v>
      </c>
      <c r="D1764" t="s">
        <v>53</v>
      </c>
      <c r="E1764" t="s">
        <v>113</v>
      </c>
      <c r="F1764" t="s">
        <v>59</v>
      </c>
      <c r="G1764" t="s">
        <v>124</v>
      </c>
      <c r="H1764" t="s">
        <v>55</v>
      </c>
      <c r="I1764" t="s">
        <v>130</v>
      </c>
      <c r="J1764" t="s">
        <v>56</v>
      </c>
      <c r="K1764" t="s">
        <v>57</v>
      </c>
      <c r="M1764" s="11">
        <v>143.6</v>
      </c>
      <c r="N1764" s="11">
        <v>13.337148933275175</v>
      </c>
      <c r="P1764" s="11">
        <v>143.6</v>
      </c>
      <c r="Q1764" s="11">
        <v>13.337148933275175</v>
      </c>
      <c r="R1764" s="11">
        <f t="array" ref="R1764">INDEX(Reformat[Toddler FT],MATCH(1,(Reformat[Zone]=B1764)*(Reformat[Provider Type]=E1764)*(Reformat[Provider Rating]=I1764),0))</f>
        <v>38.6</v>
      </c>
      <c r="S1764" s="11">
        <f t="shared" si="27"/>
        <v>193</v>
      </c>
    </row>
    <row r="1765" spans="1:19" x14ac:dyDescent="0.25">
      <c r="A1765" t="s">
        <v>51</v>
      </c>
      <c r="B1765" t="s">
        <v>85</v>
      </c>
      <c r="D1765" t="s">
        <v>53</v>
      </c>
      <c r="E1765" t="s">
        <v>113</v>
      </c>
      <c r="F1765" t="s">
        <v>59</v>
      </c>
      <c r="G1765" t="s">
        <v>125</v>
      </c>
      <c r="H1765" t="s">
        <v>55</v>
      </c>
      <c r="I1765" t="s">
        <v>130</v>
      </c>
      <c r="J1765" t="s">
        <v>58</v>
      </c>
      <c r="K1765" t="s">
        <v>57</v>
      </c>
      <c r="M1765" s="11">
        <v>132.6</v>
      </c>
      <c r="N1765" s="11">
        <v>12.315501034486687</v>
      </c>
      <c r="P1765" s="11">
        <v>132.6</v>
      </c>
      <c r="Q1765" s="11">
        <v>12.315501034486687</v>
      </c>
      <c r="R1765" s="11">
        <f t="array" ref="R1765">INDEX(Reformat[Toddler PT],MATCH(1,(Reformat[Zone]=B1765)*(Reformat[Provider Type]=E1765)*(Reformat[Provider Rating]=I1765),0))</f>
        <v>33.799999999999997</v>
      </c>
      <c r="S1765" s="11">
        <f t="shared" si="27"/>
        <v>169</v>
      </c>
    </row>
    <row r="1766" spans="1:19" x14ac:dyDescent="0.25">
      <c r="A1766" t="s">
        <v>51</v>
      </c>
      <c r="B1766" t="s">
        <v>85</v>
      </c>
      <c r="D1766" t="s">
        <v>53</v>
      </c>
      <c r="E1766" t="s">
        <v>113</v>
      </c>
      <c r="F1766" t="s">
        <v>60</v>
      </c>
      <c r="G1766" t="s">
        <v>126</v>
      </c>
      <c r="H1766" t="s">
        <v>55</v>
      </c>
      <c r="I1766" t="s">
        <v>130</v>
      </c>
      <c r="J1766" t="s">
        <v>56</v>
      </c>
      <c r="K1766" t="s">
        <v>57</v>
      </c>
      <c r="M1766" s="11">
        <v>131.75</v>
      </c>
      <c r="N1766" s="11">
        <v>12.23655551503485</v>
      </c>
      <c r="P1766" s="11">
        <v>131.75</v>
      </c>
      <c r="Q1766" s="11">
        <v>12.23655551503485</v>
      </c>
      <c r="R1766" s="11">
        <f t="array" ref="R1766">INDEX(Reformat[Preschool FT],MATCH(1,(Reformat[Zone]=B1766)*(Reformat[Provider Type]=E1766)*(Reformat[Provider Rating]=I1766),0))</f>
        <v>34.6</v>
      </c>
      <c r="S1766" s="11">
        <f t="shared" si="27"/>
        <v>173</v>
      </c>
    </row>
    <row r="1767" spans="1:19" x14ac:dyDescent="0.25">
      <c r="A1767" t="s">
        <v>51</v>
      </c>
      <c r="B1767" t="s">
        <v>85</v>
      </c>
      <c r="D1767" t="s">
        <v>53</v>
      </c>
      <c r="E1767" t="s">
        <v>113</v>
      </c>
      <c r="F1767" t="s">
        <v>60</v>
      </c>
      <c r="G1767" t="s">
        <v>127</v>
      </c>
      <c r="H1767" t="s">
        <v>55</v>
      </c>
      <c r="I1767" t="s">
        <v>130</v>
      </c>
      <c r="J1767" t="s">
        <v>58</v>
      </c>
      <c r="K1767" t="s">
        <v>57</v>
      </c>
      <c r="M1767" s="11">
        <v>102</v>
      </c>
      <c r="N1767" s="11">
        <v>9.4734623342205282</v>
      </c>
      <c r="P1767" s="11">
        <v>102</v>
      </c>
      <c r="Q1767" s="11">
        <v>9.4734623342205282</v>
      </c>
      <c r="R1767" s="11">
        <f t="array" ref="R1767">INDEX(Reformat[Preschool PT],MATCH(1,(Reformat[Zone]=B1767)*(Reformat[Provider Type]=E1767)*(Reformat[Provider Rating]=I1767),0))</f>
        <v>26</v>
      </c>
      <c r="S1767" s="11">
        <f t="shared" si="27"/>
        <v>130</v>
      </c>
    </row>
    <row r="1768" spans="1:19" x14ac:dyDescent="0.25">
      <c r="A1768" t="s">
        <v>51</v>
      </c>
      <c r="B1768" t="s">
        <v>85</v>
      </c>
      <c r="D1768" t="s">
        <v>53</v>
      </c>
      <c r="E1768" t="s">
        <v>113</v>
      </c>
      <c r="F1768" t="s">
        <v>61</v>
      </c>
      <c r="G1768" t="s">
        <v>128</v>
      </c>
      <c r="H1768" t="s">
        <v>55</v>
      </c>
      <c r="I1768" t="s">
        <v>130</v>
      </c>
      <c r="J1768" t="s">
        <v>56</v>
      </c>
      <c r="K1768" t="s">
        <v>57</v>
      </c>
      <c r="M1768" s="11">
        <v>124.94999999999999</v>
      </c>
      <c r="N1768" s="11">
        <v>11.604991359420147</v>
      </c>
      <c r="P1768" s="11">
        <v>124.94999999999999</v>
      </c>
      <c r="Q1768" s="11">
        <v>11.604991359420147</v>
      </c>
      <c r="R1768" s="11">
        <f t="array" ref="R1768">INDEX(Reformat[School-age FT],MATCH(1,(Reformat[Zone]=B1768)*(Reformat[Provider Type]=E1768)*(Reformat[Provider Rating]=I1768),0))</f>
        <v>32.4</v>
      </c>
      <c r="S1768" s="11">
        <f t="shared" si="27"/>
        <v>162</v>
      </c>
    </row>
    <row r="1769" spans="1:19" x14ac:dyDescent="0.25">
      <c r="A1769" t="s">
        <v>51</v>
      </c>
      <c r="B1769" t="s">
        <v>85</v>
      </c>
      <c r="D1769" t="s">
        <v>53</v>
      </c>
      <c r="E1769" t="s">
        <v>113</v>
      </c>
      <c r="F1769" t="s">
        <v>61</v>
      </c>
      <c r="G1769" t="s">
        <v>129</v>
      </c>
      <c r="H1769" t="s">
        <v>55</v>
      </c>
      <c r="I1769" t="s">
        <v>130</v>
      </c>
      <c r="J1769" t="s">
        <v>58</v>
      </c>
      <c r="K1769" t="s">
        <v>57</v>
      </c>
      <c r="M1769" s="11">
        <v>91.8</v>
      </c>
      <c r="N1769" s="11">
        <v>8.5261161007984754</v>
      </c>
      <c r="P1769" s="11">
        <v>91.8</v>
      </c>
      <c r="Q1769" s="11">
        <v>8.5261161007984754</v>
      </c>
      <c r="R1769" s="11">
        <f t="array" ref="R1769">INDEX(Reformat[School-age PT],MATCH(1,(Reformat[Zone]=B1769)*(Reformat[Provider Type]=E1769)*(Reformat[Provider Rating]=I1769),0))</f>
        <v>23.4</v>
      </c>
      <c r="S1769" s="11">
        <f t="shared" si="27"/>
        <v>117</v>
      </c>
    </row>
    <row r="1770" spans="1:19" x14ac:dyDescent="0.25">
      <c r="A1770" t="s">
        <v>51</v>
      </c>
      <c r="B1770" t="s">
        <v>85</v>
      </c>
      <c r="D1770" t="s">
        <v>53</v>
      </c>
      <c r="E1770" t="s">
        <v>113</v>
      </c>
      <c r="F1770" t="s">
        <v>54</v>
      </c>
      <c r="G1770" t="s">
        <v>122</v>
      </c>
      <c r="H1770" t="s">
        <v>62</v>
      </c>
      <c r="I1770" t="s">
        <v>131</v>
      </c>
      <c r="J1770" t="s">
        <v>56</v>
      </c>
      <c r="K1770" t="s">
        <v>57</v>
      </c>
      <c r="M1770" s="11">
        <v>173.64999999999998</v>
      </c>
      <c r="N1770" s="11">
        <v>16.128105238601908</v>
      </c>
      <c r="P1770" s="11">
        <v>173.64999999999998</v>
      </c>
      <c r="Q1770" s="11">
        <v>16.128105238601908</v>
      </c>
      <c r="R1770" s="11">
        <f t="array" ref="R1770">INDEX(Reformat[Infant FT],MATCH(1,(Reformat[Zone]=B1770)*(Reformat[Provider Type]=E1770)*(Reformat[Provider Rating]=I1770),0))</f>
        <v>45.57</v>
      </c>
      <c r="S1770" s="11">
        <f t="shared" si="27"/>
        <v>227.85</v>
      </c>
    </row>
    <row r="1771" spans="1:19" x14ac:dyDescent="0.25">
      <c r="A1771" t="s">
        <v>51</v>
      </c>
      <c r="B1771" t="s">
        <v>85</v>
      </c>
      <c r="D1771" t="s">
        <v>53</v>
      </c>
      <c r="E1771" t="s">
        <v>113</v>
      </c>
      <c r="F1771" t="s">
        <v>54</v>
      </c>
      <c r="G1771" t="s">
        <v>123</v>
      </c>
      <c r="H1771" t="s">
        <v>62</v>
      </c>
      <c r="I1771" t="s">
        <v>131</v>
      </c>
      <c r="J1771" t="s">
        <v>58</v>
      </c>
      <c r="K1771" t="s">
        <v>57</v>
      </c>
      <c r="M1771" s="11">
        <v>153.5</v>
      </c>
      <c r="N1771" s="11">
        <v>14.256632042184815</v>
      </c>
      <c r="P1771" s="11">
        <v>153.5</v>
      </c>
      <c r="Q1771" s="11">
        <v>14.256632042184815</v>
      </c>
      <c r="R1771" s="11">
        <f t="array" ref="R1771">INDEX(Reformat[Infant PT],MATCH(1,(Reformat[Zone]=B1771)*(Reformat[Provider Type]=E1771)*(Reformat[Provider Rating]=I1771),0))</f>
        <v>40.11</v>
      </c>
      <c r="S1771" s="11">
        <f t="shared" si="27"/>
        <v>200.55</v>
      </c>
    </row>
    <row r="1772" spans="1:19" x14ac:dyDescent="0.25">
      <c r="A1772" t="s">
        <v>51</v>
      </c>
      <c r="B1772" t="s">
        <v>85</v>
      </c>
      <c r="D1772" t="s">
        <v>53</v>
      </c>
      <c r="E1772" t="s">
        <v>113</v>
      </c>
      <c r="F1772" t="s">
        <v>59</v>
      </c>
      <c r="G1772" t="s">
        <v>124</v>
      </c>
      <c r="H1772" t="s">
        <v>62</v>
      </c>
      <c r="I1772" t="s">
        <v>131</v>
      </c>
      <c r="J1772" t="s">
        <v>56</v>
      </c>
      <c r="K1772" t="s">
        <v>57</v>
      </c>
      <c r="M1772" s="11">
        <v>160.04999999999998</v>
      </c>
      <c r="N1772" s="11">
        <v>14.864976927372505</v>
      </c>
      <c r="P1772" s="11">
        <v>160.04999999999998</v>
      </c>
      <c r="Q1772" s="11">
        <v>14.864976927372505</v>
      </c>
      <c r="R1772" s="11">
        <f t="array" ref="R1772">INDEX(Reformat[Toddler FT],MATCH(1,(Reformat[Zone]=B1772)*(Reformat[Provider Type]=E1772)*(Reformat[Provider Rating]=I1772),0))</f>
        <v>40.53</v>
      </c>
      <c r="S1772" s="11">
        <f t="shared" si="27"/>
        <v>202.65</v>
      </c>
    </row>
    <row r="1773" spans="1:19" x14ac:dyDescent="0.25">
      <c r="A1773" t="s">
        <v>51</v>
      </c>
      <c r="B1773" t="s">
        <v>85</v>
      </c>
      <c r="D1773" t="s">
        <v>53</v>
      </c>
      <c r="E1773" t="s">
        <v>113</v>
      </c>
      <c r="F1773" t="s">
        <v>59</v>
      </c>
      <c r="G1773" t="s">
        <v>125</v>
      </c>
      <c r="H1773" t="s">
        <v>62</v>
      </c>
      <c r="I1773" t="s">
        <v>131</v>
      </c>
      <c r="J1773" t="s">
        <v>58</v>
      </c>
      <c r="K1773" t="s">
        <v>57</v>
      </c>
      <c r="M1773" s="11">
        <v>140.85000000000002</v>
      </c>
      <c r="N1773" s="11">
        <v>13.081736958578055</v>
      </c>
      <c r="P1773" s="11">
        <v>140.85000000000002</v>
      </c>
      <c r="Q1773" s="11">
        <v>13.081736958578055</v>
      </c>
      <c r="R1773" s="11">
        <f t="array" ref="R1773">INDEX(Reformat[Toddler PT],MATCH(1,(Reformat[Zone]=B1773)*(Reformat[Provider Type]=E1773)*(Reformat[Provider Rating]=I1773),0))</f>
        <v>35.49</v>
      </c>
      <c r="S1773" s="11">
        <f t="shared" si="27"/>
        <v>177.45000000000002</v>
      </c>
    </row>
    <row r="1774" spans="1:19" x14ac:dyDescent="0.25">
      <c r="A1774" t="s">
        <v>51</v>
      </c>
      <c r="B1774" t="s">
        <v>85</v>
      </c>
      <c r="D1774" t="s">
        <v>53</v>
      </c>
      <c r="E1774" t="s">
        <v>113</v>
      </c>
      <c r="F1774" t="s">
        <v>60</v>
      </c>
      <c r="G1774" t="s">
        <v>126</v>
      </c>
      <c r="H1774" t="s">
        <v>62</v>
      </c>
      <c r="I1774" t="s">
        <v>131</v>
      </c>
      <c r="J1774" t="s">
        <v>56</v>
      </c>
      <c r="K1774" t="s">
        <v>57</v>
      </c>
      <c r="M1774" s="11">
        <v>149.70000000000002</v>
      </c>
      <c r="N1774" s="11">
        <v>13.903699131694248</v>
      </c>
      <c r="P1774" s="11">
        <v>149.70000000000002</v>
      </c>
      <c r="Q1774" s="11">
        <v>13.903699131694248</v>
      </c>
      <c r="R1774" s="11">
        <f t="array" ref="R1774">INDEX(Reformat[Preschool FT],MATCH(1,(Reformat[Zone]=B1774)*(Reformat[Provider Type]=E1774)*(Reformat[Provider Rating]=I1774),0))</f>
        <v>36.33</v>
      </c>
      <c r="S1774" s="11">
        <f t="shared" si="27"/>
        <v>181.64999999999998</v>
      </c>
    </row>
    <row r="1775" spans="1:19" x14ac:dyDescent="0.25">
      <c r="A1775" t="s">
        <v>51</v>
      </c>
      <c r="B1775" t="s">
        <v>85</v>
      </c>
      <c r="D1775" t="s">
        <v>53</v>
      </c>
      <c r="E1775" t="s">
        <v>113</v>
      </c>
      <c r="F1775" t="s">
        <v>60</v>
      </c>
      <c r="G1775" t="s">
        <v>127</v>
      </c>
      <c r="H1775" t="s">
        <v>62</v>
      </c>
      <c r="I1775" t="s">
        <v>131</v>
      </c>
      <c r="J1775" t="s">
        <v>58</v>
      </c>
      <c r="K1775" t="s">
        <v>57</v>
      </c>
      <c r="M1775" s="11">
        <v>113.75</v>
      </c>
      <c r="N1775" s="11">
        <v>10.56476804429005</v>
      </c>
      <c r="P1775" s="11">
        <v>113.75</v>
      </c>
      <c r="Q1775" s="11">
        <v>10.56476804429005</v>
      </c>
      <c r="R1775" s="11">
        <f t="array" ref="R1775">INDEX(Reformat[Preschool PT],MATCH(1,(Reformat[Zone]=B1775)*(Reformat[Provider Type]=E1775)*(Reformat[Provider Rating]=I1775),0))</f>
        <v>27.3</v>
      </c>
      <c r="S1775" s="11">
        <f t="shared" si="27"/>
        <v>136.5</v>
      </c>
    </row>
    <row r="1776" spans="1:19" x14ac:dyDescent="0.25">
      <c r="A1776" t="s">
        <v>51</v>
      </c>
      <c r="B1776" t="s">
        <v>85</v>
      </c>
      <c r="D1776" t="s">
        <v>53</v>
      </c>
      <c r="E1776" t="s">
        <v>113</v>
      </c>
      <c r="F1776" t="s">
        <v>61</v>
      </c>
      <c r="G1776" t="s">
        <v>128</v>
      </c>
      <c r="H1776" t="s">
        <v>62</v>
      </c>
      <c r="I1776" t="s">
        <v>131</v>
      </c>
      <c r="J1776" t="s">
        <v>56</v>
      </c>
      <c r="K1776" t="s">
        <v>57</v>
      </c>
      <c r="M1776" s="11">
        <v>144</v>
      </c>
      <c r="N1776" s="11">
        <v>13.374299765958394</v>
      </c>
      <c r="P1776" s="11">
        <v>144</v>
      </c>
      <c r="Q1776" s="11">
        <v>13.374299765958394</v>
      </c>
      <c r="R1776" s="11">
        <f t="array" ref="R1776">INDEX(Reformat[School-age FT],MATCH(1,(Reformat[Zone]=B1776)*(Reformat[Provider Type]=E1776)*(Reformat[Provider Rating]=I1776),0))</f>
        <v>34.020000000000003</v>
      </c>
      <c r="S1776" s="11">
        <f t="shared" si="27"/>
        <v>170.10000000000002</v>
      </c>
    </row>
    <row r="1777" spans="1:19" x14ac:dyDescent="0.25">
      <c r="A1777" t="s">
        <v>51</v>
      </c>
      <c r="B1777" t="s">
        <v>85</v>
      </c>
      <c r="D1777" t="s">
        <v>53</v>
      </c>
      <c r="E1777" t="s">
        <v>113</v>
      </c>
      <c r="F1777" t="s">
        <v>61</v>
      </c>
      <c r="G1777" t="s">
        <v>129</v>
      </c>
      <c r="H1777" t="s">
        <v>62</v>
      </c>
      <c r="I1777" t="s">
        <v>131</v>
      </c>
      <c r="J1777" t="s">
        <v>58</v>
      </c>
      <c r="K1777" t="s">
        <v>57</v>
      </c>
      <c r="M1777" s="11">
        <v>104.55</v>
      </c>
      <c r="N1777" s="11">
        <v>9.7102988925760414</v>
      </c>
      <c r="P1777" s="11">
        <v>104.55</v>
      </c>
      <c r="Q1777" s="11">
        <v>9.7102988925760414</v>
      </c>
      <c r="R1777" s="11">
        <f t="array" ref="R1777">INDEX(Reformat[School-age PT],MATCH(1,(Reformat[Zone]=B1777)*(Reformat[Provider Type]=E1777)*(Reformat[Provider Rating]=I1777),0))</f>
        <v>24.57</v>
      </c>
      <c r="S1777" s="11">
        <f t="shared" si="27"/>
        <v>122.85</v>
      </c>
    </row>
    <row r="1778" spans="1:19" x14ac:dyDescent="0.25">
      <c r="A1778" t="s">
        <v>51</v>
      </c>
      <c r="B1778" t="s">
        <v>85</v>
      </c>
      <c r="D1778" t="s">
        <v>53</v>
      </c>
      <c r="E1778" t="s">
        <v>113</v>
      </c>
      <c r="F1778" t="s">
        <v>54</v>
      </c>
      <c r="G1778" t="s">
        <v>122</v>
      </c>
      <c r="H1778" t="s">
        <v>63</v>
      </c>
      <c r="I1778" t="s">
        <v>132</v>
      </c>
      <c r="J1778" t="s">
        <v>56</v>
      </c>
      <c r="K1778" t="s">
        <v>57</v>
      </c>
      <c r="M1778" s="11">
        <v>192.95000000000002</v>
      </c>
      <c r="N1778" s="11">
        <v>17.920632915567168</v>
      </c>
      <c r="P1778" s="11">
        <v>192.95000000000002</v>
      </c>
      <c r="Q1778" s="11">
        <v>17.920632915567168</v>
      </c>
      <c r="R1778" s="11">
        <f t="array" ref="R1778">INDEX(Reformat[Infant FT],MATCH(1,(Reformat[Zone]=B1778)*(Reformat[Provider Type]=E1778)*(Reformat[Provider Rating]=I1778),0))</f>
        <v>47.16</v>
      </c>
      <c r="S1778" s="11">
        <f t="shared" si="27"/>
        <v>235.79999999999998</v>
      </c>
    </row>
    <row r="1779" spans="1:19" x14ac:dyDescent="0.25">
      <c r="A1779" t="s">
        <v>51</v>
      </c>
      <c r="B1779" t="s">
        <v>85</v>
      </c>
      <c r="D1779" t="s">
        <v>53</v>
      </c>
      <c r="E1779" t="s">
        <v>113</v>
      </c>
      <c r="F1779" t="s">
        <v>54</v>
      </c>
      <c r="G1779" t="s">
        <v>123</v>
      </c>
      <c r="H1779" t="s">
        <v>63</v>
      </c>
      <c r="I1779" t="s">
        <v>132</v>
      </c>
      <c r="J1779" t="s">
        <v>58</v>
      </c>
      <c r="K1779" t="s">
        <v>57</v>
      </c>
      <c r="M1779" s="11">
        <v>170.55</v>
      </c>
      <c r="N1779" s="11">
        <v>15.840186285306974</v>
      </c>
      <c r="P1779" s="11">
        <v>170.55</v>
      </c>
      <c r="Q1779" s="11">
        <v>15.840186285306974</v>
      </c>
      <c r="R1779" s="11">
        <f t="array" ref="R1779">INDEX(Reformat[Infant PT],MATCH(1,(Reformat[Zone]=B1779)*(Reformat[Provider Type]=E1779)*(Reformat[Provider Rating]=I1779),0))</f>
        <v>42.12</v>
      </c>
      <c r="S1779" s="11">
        <f t="shared" si="27"/>
        <v>210.6</v>
      </c>
    </row>
    <row r="1780" spans="1:19" x14ac:dyDescent="0.25">
      <c r="A1780" t="s">
        <v>51</v>
      </c>
      <c r="B1780" t="s">
        <v>85</v>
      </c>
      <c r="D1780" t="s">
        <v>53</v>
      </c>
      <c r="E1780" t="s">
        <v>113</v>
      </c>
      <c r="F1780" t="s">
        <v>59</v>
      </c>
      <c r="G1780" t="s">
        <v>124</v>
      </c>
      <c r="H1780" t="s">
        <v>63</v>
      </c>
      <c r="I1780" t="s">
        <v>132</v>
      </c>
      <c r="J1780" t="s">
        <v>56</v>
      </c>
      <c r="K1780" t="s">
        <v>57</v>
      </c>
      <c r="M1780" s="11">
        <v>177.8</v>
      </c>
      <c r="N1780" s="11">
        <v>16.513545127690296</v>
      </c>
      <c r="P1780" s="11">
        <v>177.8</v>
      </c>
      <c r="Q1780" s="11">
        <v>16.513545127690296</v>
      </c>
      <c r="R1780" s="11">
        <f t="array" ref="R1780">INDEX(Reformat[Toddler FT],MATCH(1,(Reformat[Zone]=B1780)*(Reformat[Provider Type]=E1780)*(Reformat[Provider Rating]=I1780),0))</f>
        <v>41.76</v>
      </c>
      <c r="S1780" s="11">
        <f t="shared" si="27"/>
        <v>208.79999999999998</v>
      </c>
    </row>
    <row r="1781" spans="1:19" x14ac:dyDescent="0.25">
      <c r="A1781" t="s">
        <v>51</v>
      </c>
      <c r="B1781" t="s">
        <v>85</v>
      </c>
      <c r="D1781" t="s">
        <v>53</v>
      </c>
      <c r="E1781" t="s">
        <v>113</v>
      </c>
      <c r="F1781" t="s">
        <v>59</v>
      </c>
      <c r="G1781" t="s">
        <v>125</v>
      </c>
      <c r="H1781" t="s">
        <v>63</v>
      </c>
      <c r="I1781" t="s">
        <v>132</v>
      </c>
      <c r="J1781" t="s">
        <v>58</v>
      </c>
      <c r="K1781" t="s">
        <v>57</v>
      </c>
      <c r="M1781" s="11">
        <v>156.5</v>
      </c>
      <c r="N1781" s="11">
        <v>14.535263287308949</v>
      </c>
      <c r="P1781" s="11">
        <v>156.5</v>
      </c>
      <c r="Q1781" s="11">
        <v>14.535263287308949</v>
      </c>
      <c r="R1781" s="11">
        <f t="array" ref="R1781">INDEX(Reformat[Toddler PT],MATCH(1,(Reformat[Zone]=B1781)*(Reformat[Provider Type]=E1781)*(Reformat[Provider Rating]=I1781),0))</f>
        <v>36.9</v>
      </c>
      <c r="S1781" s="11">
        <f t="shared" si="27"/>
        <v>184.5</v>
      </c>
    </row>
    <row r="1782" spans="1:19" x14ac:dyDescent="0.25">
      <c r="A1782" t="s">
        <v>51</v>
      </c>
      <c r="B1782" t="s">
        <v>85</v>
      </c>
      <c r="D1782" t="s">
        <v>53</v>
      </c>
      <c r="E1782" t="s">
        <v>113</v>
      </c>
      <c r="F1782" t="s">
        <v>60</v>
      </c>
      <c r="G1782" t="s">
        <v>126</v>
      </c>
      <c r="H1782" t="s">
        <v>63</v>
      </c>
      <c r="I1782" t="s">
        <v>132</v>
      </c>
      <c r="J1782" t="s">
        <v>56</v>
      </c>
      <c r="K1782" t="s">
        <v>57</v>
      </c>
      <c r="M1782" s="11">
        <v>166.35000000000002</v>
      </c>
      <c r="N1782" s="11">
        <v>15.450102542133187</v>
      </c>
      <c r="P1782" s="11">
        <v>166.35000000000002</v>
      </c>
      <c r="Q1782" s="11">
        <v>15.450102542133187</v>
      </c>
      <c r="R1782" s="11">
        <f t="array" ref="R1782">INDEX(Reformat[Preschool FT],MATCH(1,(Reformat[Zone]=B1782)*(Reformat[Provider Type]=E1782)*(Reformat[Provider Rating]=I1782),0))</f>
        <v>37.26</v>
      </c>
      <c r="S1782" s="11">
        <f t="shared" si="27"/>
        <v>186.29999999999998</v>
      </c>
    </row>
    <row r="1783" spans="1:19" x14ac:dyDescent="0.25">
      <c r="A1783" t="s">
        <v>51</v>
      </c>
      <c r="B1783" t="s">
        <v>85</v>
      </c>
      <c r="D1783" t="s">
        <v>53</v>
      </c>
      <c r="E1783" t="s">
        <v>113</v>
      </c>
      <c r="F1783" t="s">
        <v>60</v>
      </c>
      <c r="G1783" t="s">
        <v>127</v>
      </c>
      <c r="H1783" t="s">
        <v>63</v>
      </c>
      <c r="I1783" t="s">
        <v>132</v>
      </c>
      <c r="J1783" t="s">
        <v>58</v>
      </c>
      <c r="K1783" t="s">
        <v>57</v>
      </c>
      <c r="M1783" s="11">
        <v>126.4</v>
      </c>
      <c r="N1783" s="11">
        <v>11.739663127896813</v>
      </c>
      <c r="P1783" s="11">
        <v>126.4</v>
      </c>
      <c r="Q1783" s="11">
        <v>11.739663127896813</v>
      </c>
      <c r="R1783" s="11">
        <f t="array" ref="R1783">INDEX(Reformat[Preschool PT],MATCH(1,(Reformat[Zone]=B1783)*(Reformat[Provider Type]=E1783)*(Reformat[Provider Rating]=I1783),0))</f>
        <v>28.8</v>
      </c>
      <c r="S1783" s="11">
        <f t="shared" si="27"/>
        <v>144</v>
      </c>
    </row>
    <row r="1784" spans="1:19" x14ac:dyDescent="0.25">
      <c r="A1784" t="s">
        <v>51</v>
      </c>
      <c r="B1784" t="s">
        <v>85</v>
      </c>
      <c r="D1784" t="s">
        <v>53</v>
      </c>
      <c r="E1784" t="s">
        <v>113</v>
      </c>
      <c r="F1784" t="s">
        <v>61</v>
      </c>
      <c r="G1784" t="s">
        <v>128</v>
      </c>
      <c r="H1784" t="s">
        <v>63</v>
      </c>
      <c r="I1784" t="s">
        <v>132</v>
      </c>
      <c r="J1784" t="s">
        <v>56</v>
      </c>
      <c r="K1784" t="s">
        <v>57</v>
      </c>
      <c r="M1784" s="11">
        <v>160</v>
      </c>
      <c r="N1784" s="11">
        <v>14.860333073287105</v>
      </c>
      <c r="P1784" s="11">
        <v>160</v>
      </c>
      <c r="Q1784" s="11">
        <v>14.860333073287105</v>
      </c>
      <c r="R1784" s="11">
        <f t="array" ref="R1784">INDEX(Reformat[School-age FT],MATCH(1,(Reformat[Zone]=B1784)*(Reformat[Provider Type]=E1784)*(Reformat[Provider Rating]=I1784),0))</f>
        <v>35.1</v>
      </c>
      <c r="S1784" s="11">
        <f t="shared" si="27"/>
        <v>175.5</v>
      </c>
    </row>
    <row r="1785" spans="1:19" x14ac:dyDescent="0.25">
      <c r="A1785" t="s">
        <v>51</v>
      </c>
      <c r="B1785" t="s">
        <v>85</v>
      </c>
      <c r="D1785" t="s">
        <v>53</v>
      </c>
      <c r="E1785" t="s">
        <v>113</v>
      </c>
      <c r="F1785" t="s">
        <v>61</v>
      </c>
      <c r="G1785" t="s">
        <v>129</v>
      </c>
      <c r="H1785" t="s">
        <v>63</v>
      </c>
      <c r="I1785" t="s">
        <v>132</v>
      </c>
      <c r="J1785" t="s">
        <v>58</v>
      </c>
      <c r="K1785" t="s">
        <v>57</v>
      </c>
      <c r="M1785" s="11">
        <v>116.15</v>
      </c>
      <c r="N1785" s="11">
        <v>10.787673040389357</v>
      </c>
      <c r="P1785" s="11">
        <v>116.15</v>
      </c>
      <c r="Q1785" s="11">
        <v>10.787673040389357</v>
      </c>
      <c r="R1785" s="11">
        <f t="array" ref="R1785">INDEX(Reformat[School-age PT],MATCH(1,(Reformat[Zone]=B1785)*(Reformat[Provider Type]=E1785)*(Reformat[Provider Rating]=I1785),0))</f>
        <v>26.28</v>
      </c>
      <c r="S1785" s="11">
        <f t="shared" si="27"/>
        <v>131.4</v>
      </c>
    </row>
    <row r="1786" spans="1:19" x14ac:dyDescent="0.25">
      <c r="A1786" t="s">
        <v>51</v>
      </c>
      <c r="B1786" t="s">
        <v>85</v>
      </c>
      <c r="D1786" t="s">
        <v>53</v>
      </c>
      <c r="E1786" t="s">
        <v>113</v>
      </c>
      <c r="F1786" t="s">
        <v>54</v>
      </c>
      <c r="G1786" t="s">
        <v>122</v>
      </c>
      <c r="H1786" t="s">
        <v>64</v>
      </c>
      <c r="I1786" t="s">
        <v>133</v>
      </c>
      <c r="J1786" t="s">
        <v>56</v>
      </c>
      <c r="K1786" t="s">
        <v>57</v>
      </c>
      <c r="M1786" s="11">
        <v>214.35</v>
      </c>
      <c r="N1786" s="11">
        <v>19.908202464119316</v>
      </c>
      <c r="P1786" s="11">
        <v>214.35</v>
      </c>
      <c r="Q1786" s="11">
        <v>19.908202464119316</v>
      </c>
      <c r="R1786" s="11">
        <f t="array" ref="R1786">INDEX(Reformat[Infant FT],MATCH(1,(Reformat[Zone]=B1786)*(Reformat[Provider Type]=E1786)*(Reformat[Provider Rating]=I1786),0))</f>
        <v>52.4</v>
      </c>
      <c r="S1786" s="11">
        <f t="shared" si="27"/>
        <v>262</v>
      </c>
    </row>
    <row r="1787" spans="1:19" x14ac:dyDescent="0.25">
      <c r="A1787" t="s">
        <v>51</v>
      </c>
      <c r="B1787" t="s">
        <v>85</v>
      </c>
      <c r="D1787" t="s">
        <v>53</v>
      </c>
      <c r="E1787" t="s">
        <v>113</v>
      </c>
      <c r="F1787" t="s">
        <v>54</v>
      </c>
      <c r="G1787" t="s">
        <v>123</v>
      </c>
      <c r="H1787" t="s">
        <v>64</v>
      </c>
      <c r="I1787" t="s">
        <v>133</v>
      </c>
      <c r="J1787" t="s">
        <v>58</v>
      </c>
      <c r="K1787" t="s">
        <v>57</v>
      </c>
      <c r="M1787" s="11">
        <v>189.45</v>
      </c>
      <c r="N1787" s="11">
        <v>17.59556312958901</v>
      </c>
      <c r="P1787" s="11">
        <v>189.45</v>
      </c>
      <c r="Q1787" s="11">
        <v>17.59556312958901</v>
      </c>
      <c r="R1787" s="11">
        <f t="array" ref="R1787">INDEX(Reformat[Infant PT],MATCH(1,(Reformat[Zone]=B1787)*(Reformat[Provider Type]=E1787)*(Reformat[Provider Rating]=I1787),0))</f>
        <v>46.8</v>
      </c>
      <c r="S1787" s="11">
        <f t="shared" si="27"/>
        <v>234</v>
      </c>
    </row>
    <row r="1788" spans="1:19" x14ac:dyDescent="0.25">
      <c r="A1788" t="s">
        <v>51</v>
      </c>
      <c r="B1788" t="s">
        <v>85</v>
      </c>
      <c r="D1788" t="s">
        <v>53</v>
      </c>
      <c r="E1788" t="s">
        <v>113</v>
      </c>
      <c r="F1788" t="s">
        <v>59</v>
      </c>
      <c r="G1788" t="s">
        <v>124</v>
      </c>
      <c r="H1788" t="s">
        <v>64</v>
      </c>
      <c r="I1788" t="s">
        <v>133</v>
      </c>
      <c r="J1788" t="s">
        <v>56</v>
      </c>
      <c r="K1788" t="s">
        <v>57</v>
      </c>
      <c r="M1788" s="11">
        <v>197.54999999999998</v>
      </c>
      <c r="N1788" s="11">
        <v>18.347867491424172</v>
      </c>
      <c r="P1788" s="11">
        <v>197.54999999999998</v>
      </c>
      <c r="Q1788" s="11">
        <v>18.347867491424172</v>
      </c>
      <c r="R1788" s="11">
        <f t="array" ref="R1788">INDEX(Reformat[Toddler FT],MATCH(1,(Reformat[Zone]=B1788)*(Reformat[Provider Type]=E1788)*(Reformat[Provider Rating]=I1788),0))</f>
        <v>46.4</v>
      </c>
      <c r="S1788" s="11">
        <f t="shared" si="27"/>
        <v>232</v>
      </c>
    </row>
    <row r="1789" spans="1:19" x14ac:dyDescent="0.25">
      <c r="A1789" t="s">
        <v>51</v>
      </c>
      <c r="B1789" t="s">
        <v>85</v>
      </c>
      <c r="D1789" t="s">
        <v>53</v>
      </c>
      <c r="E1789" t="s">
        <v>113</v>
      </c>
      <c r="F1789" t="s">
        <v>59</v>
      </c>
      <c r="G1789" t="s">
        <v>125</v>
      </c>
      <c r="H1789" t="s">
        <v>64</v>
      </c>
      <c r="I1789" t="s">
        <v>133</v>
      </c>
      <c r="J1789" t="s">
        <v>58</v>
      </c>
      <c r="K1789" t="s">
        <v>57</v>
      </c>
      <c r="M1789" s="11">
        <v>173.85000000000002</v>
      </c>
      <c r="N1789" s="11">
        <v>16.14668065494352</v>
      </c>
      <c r="P1789" s="11">
        <v>173.85000000000002</v>
      </c>
      <c r="Q1789" s="11">
        <v>16.14668065494352</v>
      </c>
      <c r="R1789" s="11">
        <f t="array" ref="R1789">INDEX(Reformat[Toddler PT],MATCH(1,(Reformat[Zone]=B1789)*(Reformat[Provider Type]=E1789)*(Reformat[Provider Rating]=I1789),0))</f>
        <v>41</v>
      </c>
      <c r="S1789" s="11">
        <f t="shared" si="27"/>
        <v>205</v>
      </c>
    </row>
    <row r="1790" spans="1:19" x14ac:dyDescent="0.25">
      <c r="A1790" t="s">
        <v>51</v>
      </c>
      <c r="B1790" t="s">
        <v>85</v>
      </c>
      <c r="D1790" t="s">
        <v>53</v>
      </c>
      <c r="E1790" t="s">
        <v>113</v>
      </c>
      <c r="F1790" t="s">
        <v>60</v>
      </c>
      <c r="G1790" t="s">
        <v>126</v>
      </c>
      <c r="H1790" t="s">
        <v>64</v>
      </c>
      <c r="I1790" t="s">
        <v>133</v>
      </c>
      <c r="J1790" t="s">
        <v>56</v>
      </c>
      <c r="K1790" t="s">
        <v>57</v>
      </c>
      <c r="M1790" s="11">
        <v>184.85</v>
      </c>
      <c r="N1790" s="11">
        <v>17.168328553732007</v>
      </c>
      <c r="P1790" s="11">
        <v>184.85</v>
      </c>
      <c r="Q1790" s="11">
        <v>17.168328553732007</v>
      </c>
      <c r="R1790" s="11">
        <f t="array" ref="R1790">INDEX(Reformat[Preschool FT],MATCH(1,(Reformat[Zone]=B1790)*(Reformat[Provider Type]=E1790)*(Reformat[Provider Rating]=I1790),0))</f>
        <v>41.4</v>
      </c>
      <c r="S1790" s="11">
        <f t="shared" si="27"/>
        <v>207</v>
      </c>
    </row>
    <row r="1791" spans="1:19" x14ac:dyDescent="0.25">
      <c r="A1791" t="s">
        <v>51</v>
      </c>
      <c r="B1791" t="s">
        <v>85</v>
      </c>
      <c r="D1791" t="s">
        <v>53</v>
      </c>
      <c r="E1791" t="s">
        <v>113</v>
      </c>
      <c r="F1791" t="s">
        <v>60</v>
      </c>
      <c r="G1791" t="s">
        <v>127</v>
      </c>
      <c r="H1791" t="s">
        <v>64</v>
      </c>
      <c r="I1791" t="s">
        <v>133</v>
      </c>
      <c r="J1791" t="s">
        <v>58</v>
      </c>
      <c r="K1791" t="s">
        <v>57</v>
      </c>
      <c r="M1791" s="11">
        <v>140.39999999999998</v>
      </c>
      <c r="N1791" s="11">
        <v>13.039942271809432</v>
      </c>
      <c r="P1791" s="11">
        <v>140.39999999999998</v>
      </c>
      <c r="Q1791" s="11">
        <v>13.039942271809432</v>
      </c>
      <c r="R1791" s="11">
        <f t="array" ref="R1791">INDEX(Reformat[Preschool PT],MATCH(1,(Reformat[Zone]=B1791)*(Reformat[Provider Type]=E1791)*(Reformat[Provider Rating]=I1791),0))</f>
        <v>32</v>
      </c>
      <c r="S1791" s="11">
        <f t="shared" si="27"/>
        <v>160</v>
      </c>
    </row>
    <row r="1792" spans="1:19" x14ac:dyDescent="0.25">
      <c r="A1792" t="s">
        <v>51</v>
      </c>
      <c r="B1792" t="s">
        <v>85</v>
      </c>
      <c r="D1792" t="s">
        <v>53</v>
      </c>
      <c r="E1792" t="s">
        <v>113</v>
      </c>
      <c r="F1792" t="s">
        <v>61</v>
      </c>
      <c r="G1792" t="s">
        <v>128</v>
      </c>
      <c r="H1792" t="s">
        <v>64</v>
      </c>
      <c r="I1792" t="s">
        <v>133</v>
      </c>
      <c r="J1792" t="s">
        <v>56</v>
      </c>
      <c r="K1792" t="s">
        <v>57</v>
      </c>
      <c r="M1792" s="11">
        <v>177.8</v>
      </c>
      <c r="N1792" s="11">
        <v>16.513545127690296</v>
      </c>
      <c r="P1792" s="11">
        <v>177.8</v>
      </c>
      <c r="Q1792" s="11">
        <v>16.513545127690296</v>
      </c>
      <c r="R1792" s="11">
        <f t="array" ref="R1792">INDEX(Reformat[School-age FT],MATCH(1,(Reformat[Zone]=B1792)*(Reformat[Provider Type]=E1792)*(Reformat[Provider Rating]=I1792),0))</f>
        <v>39</v>
      </c>
      <c r="S1792" s="11">
        <f t="shared" si="27"/>
        <v>195</v>
      </c>
    </row>
    <row r="1793" spans="1:19" x14ac:dyDescent="0.25">
      <c r="A1793" t="s">
        <v>51</v>
      </c>
      <c r="B1793" t="s">
        <v>85</v>
      </c>
      <c r="D1793" t="s">
        <v>53</v>
      </c>
      <c r="E1793" t="s">
        <v>113</v>
      </c>
      <c r="F1793" t="s">
        <v>61</v>
      </c>
      <c r="G1793" t="s">
        <v>129</v>
      </c>
      <c r="H1793" t="s">
        <v>64</v>
      </c>
      <c r="I1793" t="s">
        <v>133</v>
      </c>
      <c r="J1793" t="s">
        <v>58</v>
      </c>
      <c r="K1793" t="s">
        <v>57</v>
      </c>
      <c r="M1793" s="11">
        <v>129.04999999999998</v>
      </c>
      <c r="N1793" s="11">
        <v>11.985787394423129</v>
      </c>
      <c r="P1793" s="11">
        <v>129.04999999999998</v>
      </c>
      <c r="Q1793" s="11">
        <v>11.985787394423129</v>
      </c>
      <c r="R1793" s="11">
        <f t="array" ref="R1793">INDEX(Reformat[School-age PT],MATCH(1,(Reformat[Zone]=B1793)*(Reformat[Provider Type]=E1793)*(Reformat[Provider Rating]=I1793),0))</f>
        <v>29.2</v>
      </c>
      <c r="S1793" s="11">
        <f t="shared" si="27"/>
        <v>146</v>
      </c>
    </row>
    <row r="1794" spans="1:19" x14ac:dyDescent="0.25">
      <c r="A1794" t="s">
        <v>51</v>
      </c>
      <c r="B1794" t="s">
        <v>85</v>
      </c>
      <c r="D1794" t="s">
        <v>53</v>
      </c>
      <c r="E1794" t="s">
        <v>113</v>
      </c>
      <c r="F1794" t="s">
        <v>60</v>
      </c>
      <c r="G1794" t="s">
        <v>126</v>
      </c>
      <c r="H1794" t="s">
        <v>65</v>
      </c>
      <c r="I1794" t="s">
        <v>134</v>
      </c>
      <c r="J1794" t="s">
        <v>56</v>
      </c>
      <c r="K1794" t="s">
        <v>57</v>
      </c>
      <c r="M1794" s="11">
        <v>138.35000000000002</v>
      </c>
      <c r="N1794" s="11">
        <v>12.849544254307945</v>
      </c>
      <c r="P1794" s="11">
        <v>138.35000000000002</v>
      </c>
      <c r="Q1794" s="11">
        <v>12.849544254307945</v>
      </c>
      <c r="R1794" s="11">
        <f t="array" ref="R1794">INDEX(Reformat[Preschool FT],MATCH(1,(Reformat[Zone]=B1794)*(Reformat[Provider Type]=E1794)*(Reformat[Provider Rating]=I1794),0))</f>
        <v>36.33</v>
      </c>
      <c r="S1794" s="11">
        <f t="shared" si="27"/>
        <v>181.64999999999998</v>
      </c>
    </row>
    <row r="1795" spans="1:19" x14ac:dyDescent="0.25">
      <c r="A1795" t="s">
        <v>51</v>
      </c>
      <c r="B1795" t="s">
        <v>85</v>
      </c>
      <c r="D1795" t="s">
        <v>53</v>
      </c>
      <c r="E1795" t="s">
        <v>113</v>
      </c>
      <c r="F1795" t="s">
        <v>60</v>
      </c>
      <c r="G1795" t="s">
        <v>127</v>
      </c>
      <c r="H1795" t="s">
        <v>65</v>
      </c>
      <c r="I1795" t="s">
        <v>134</v>
      </c>
      <c r="J1795" t="s">
        <v>58</v>
      </c>
      <c r="K1795" t="s">
        <v>57</v>
      </c>
      <c r="M1795" s="11">
        <v>107.8</v>
      </c>
      <c r="N1795" s="11">
        <v>10.012149408127186</v>
      </c>
      <c r="P1795" s="11">
        <v>107.8</v>
      </c>
      <c r="Q1795" s="11">
        <v>10.012149408127186</v>
      </c>
      <c r="R1795" s="11">
        <f t="array" ref="R1795">INDEX(Reformat[Preschool PT],MATCH(1,(Reformat[Zone]=B1795)*(Reformat[Provider Type]=E1795)*(Reformat[Provider Rating]=I1795),0))</f>
        <v>27.3</v>
      </c>
      <c r="S1795" s="11">
        <f t="shared" ref="S1795:S1858" si="28">R1795*5</f>
        <v>136.5</v>
      </c>
    </row>
    <row r="1796" spans="1:19" x14ac:dyDescent="0.25">
      <c r="A1796" t="s">
        <v>51</v>
      </c>
      <c r="B1796" t="s">
        <v>85</v>
      </c>
      <c r="D1796" t="s">
        <v>66</v>
      </c>
      <c r="E1796" t="s">
        <v>114</v>
      </c>
      <c r="F1796" t="s">
        <v>54</v>
      </c>
      <c r="G1796" t="s">
        <v>122</v>
      </c>
      <c r="H1796" t="s">
        <v>55</v>
      </c>
      <c r="I1796" t="s">
        <v>130</v>
      </c>
      <c r="J1796" t="s">
        <v>56</v>
      </c>
      <c r="K1796" t="s">
        <v>57</v>
      </c>
      <c r="M1796" s="11">
        <v>137.69999999999999</v>
      </c>
      <c r="N1796" s="11">
        <v>12.789174151197713</v>
      </c>
      <c r="P1796" s="11">
        <v>137.69999999999999</v>
      </c>
      <c r="Q1796" s="11">
        <v>12.789174151197713</v>
      </c>
      <c r="R1796" s="11">
        <f t="array" ref="R1796">INDEX(Reformat[Infant FT],MATCH(1,(Reformat[Zone]=B1796)*(Reformat[Provider Type]=E1796)*(Reformat[Provider Rating]=I1796),0))</f>
        <v>37.799999999999997</v>
      </c>
      <c r="S1796" s="11">
        <f t="shared" si="28"/>
        <v>189</v>
      </c>
    </row>
    <row r="1797" spans="1:19" x14ac:dyDescent="0.25">
      <c r="A1797" t="s">
        <v>51</v>
      </c>
      <c r="B1797" t="s">
        <v>85</v>
      </c>
      <c r="D1797" t="s">
        <v>66</v>
      </c>
      <c r="E1797" t="s">
        <v>114</v>
      </c>
      <c r="F1797" t="s">
        <v>54</v>
      </c>
      <c r="G1797" t="s">
        <v>123</v>
      </c>
      <c r="H1797" t="s">
        <v>55</v>
      </c>
      <c r="I1797" t="s">
        <v>130</v>
      </c>
      <c r="J1797" t="s">
        <v>58</v>
      </c>
      <c r="K1797" t="s">
        <v>57</v>
      </c>
      <c r="M1797" s="11">
        <v>120</v>
      </c>
      <c r="N1797" s="11">
        <v>11.145249804965328</v>
      </c>
      <c r="P1797" s="11">
        <v>120</v>
      </c>
      <c r="Q1797" s="11">
        <v>11.145249804965328</v>
      </c>
      <c r="R1797" s="11">
        <f t="array" ref="R1797">INDEX(Reformat[Infant PT],MATCH(1,(Reformat[Zone]=B1797)*(Reformat[Provider Type]=E1797)*(Reformat[Provider Rating]=I1797),0))</f>
        <v>33.799999999999997</v>
      </c>
      <c r="S1797" s="11">
        <f t="shared" si="28"/>
        <v>169</v>
      </c>
    </row>
    <row r="1798" spans="1:19" x14ac:dyDescent="0.25">
      <c r="A1798" t="s">
        <v>51</v>
      </c>
      <c r="B1798" t="s">
        <v>85</v>
      </c>
      <c r="D1798" t="s">
        <v>66</v>
      </c>
      <c r="E1798" t="s">
        <v>114</v>
      </c>
      <c r="F1798" t="s">
        <v>59</v>
      </c>
      <c r="G1798" t="s">
        <v>124</v>
      </c>
      <c r="H1798" t="s">
        <v>55</v>
      </c>
      <c r="I1798" t="s">
        <v>130</v>
      </c>
      <c r="J1798" t="s">
        <v>56</v>
      </c>
      <c r="K1798" t="s">
        <v>57</v>
      </c>
      <c r="M1798" s="11">
        <v>130.05000000000001</v>
      </c>
      <c r="N1798" s="11">
        <v>12.078664476131175</v>
      </c>
      <c r="P1798" s="11">
        <v>130.05000000000001</v>
      </c>
      <c r="Q1798" s="11">
        <v>12.078664476131175</v>
      </c>
      <c r="R1798" s="11">
        <f t="array" ref="R1798">INDEX(Reformat[Toddler FT],MATCH(1,(Reformat[Zone]=B1798)*(Reformat[Provider Type]=E1798)*(Reformat[Provider Rating]=I1798),0))</f>
        <v>34.4</v>
      </c>
      <c r="S1798" s="11">
        <f t="shared" si="28"/>
        <v>172</v>
      </c>
    </row>
    <row r="1799" spans="1:19" x14ac:dyDescent="0.25">
      <c r="A1799" t="s">
        <v>51</v>
      </c>
      <c r="B1799" t="s">
        <v>85</v>
      </c>
      <c r="D1799" t="s">
        <v>66</v>
      </c>
      <c r="E1799" t="s">
        <v>114</v>
      </c>
      <c r="F1799" t="s">
        <v>59</v>
      </c>
      <c r="G1799" t="s">
        <v>125</v>
      </c>
      <c r="H1799" t="s">
        <v>55</v>
      </c>
      <c r="I1799" t="s">
        <v>130</v>
      </c>
      <c r="J1799" t="s">
        <v>58</v>
      </c>
      <c r="K1799" t="s">
        <v>57</v>
      </c>
      <c r="M1799" s="11">
        <v>112.2</v>
      </c>
      <c r="N1799" s="11">
        <v>10.420808567642583</v>
      </c>
      <c r="P1799" s="11">
        <v>112.2</v>
      </c>
      <c r="Q1799" s="11">
        <v>10.420808567642583</v>
      </c>
      <c r="R1799" s="11">
        <f t="array" ref="R1799">INDEX(Reformat[Toddler PT],MATCH(1,(Reformat[Zone]=B1799)*(Reformat[Provider Type]=E1799)*(Reformat[Provider Rating]=I1799),0))</f>
        <v>30.4</v>
      </c>
      <c r="S1799" s="11">
        <f t="shared" si="28"/>
        <v>152</v>
      </c>
    </row>
    <row r="1800" spans="1:19" x14ac:dyDescent="0.25">
      <c r="A1800" t="s">
        <v>51</v>
      </c>
      <c r="B1800" t="s">
        <v>85</v>
      </c>
      <c r="D1800" t="s">
        <v>66</v>
      </c>
      <c r="E1800" t="s">
        <v>114</v>
      </c>
      <c r="F1800" t="s">
        <v>60</v>
      </c>
      <c r="G1800" t="s">
        <v>126</v>
      </c>
      <c r="H1800" t="s">
        <v>55</v>
      </c>
      <c r="I1800" t="s">
        <v>130</v>
      </c>
      <c r="J1800" t="s">
        <v>56</v>
      </c>
      <c r="K1800" t="s">
        <v>57</v>
      </c>
      <c r="M1800" s="11">
        <v>123.69999999999999</v>
      </c>
      <c r="N1800" s="11">
        <v>11.488895007285091</v>
      </c>
      <c r="P1800" s="11">
        <v>123.69999999999999</v>
      </c>
      <c r="Q1800" s="11">
        <v>11.488895007285091</v>
      </c>
      <c r="R1800" s="11">
        <f t="array" ref="R1800">INDEX(Reformat[Preschool FT],MATCH(1,(Reformat[Zone]=B1800)*(Reformat[Provider Type]=E1800)*(Reformat[Provider Rating]=I1800),0))</f>
        <v>31.6</v>
      </c>
      <c r="S1800" s="11">
        <f t="shared" si="28"/>
        <v>158</v>
      </c>
    </row>
    <row r="1801" spans="1:19" x14ac:dyDescent="0.25">
      <c r="A1801" t="s">
        <v>51</v>
      </c>
      <c r="B1801" t="s">
        <v>85</v>
      </c>
      <c r="D1801" t="s">
        <v>66</v>
      </c>
      <c r="E1801" t="s">
        <v>114</v>
      </c>
      <c r="F1801" t="s">
        <v>60</v>
      </c>
      <c r="G1801" t="s">
        <v>127</v>
      </c>
      <c r="H1801" t="s">
        <v>55</v>
      </c>
      <c r="I1801" t="s">
        <v>130</v>
      </c>
      <c r="J1801" t="s">
        <v>58</v>
      </c>
      <c r="K1801" t="s">
        <v>57</v>
      </c>
      <c r="M1801" s="11">
        <v>98.6</v>
      </c>
      <c r="N1801" s="11">
        <v>9.1576802564131778</v>
      </c>
      <c r="P1801" s="11">
        <v>98.6</v>
      </c>
      <c r="Q1801" s="11">
        <v>9.1576802564131778</v>
      </c>
      <c r="R1801" s="11">
        <f t="array" ref="R1801">INDEX(Reformat[Preschool PT],MATCH(1,(Reformat[Zone]=B1801)*(Reformat[Provider Type]=E1801)*(Reformat[Provider Rating]=I1801),0))</f>
        <v>25.6</v>
      </c>
      <c r="S1801" s="11">
        <f t="shared" si="28"/>
        <v>128</v>
      </c>
    </row>
    <row r="1802" spans="1:19" x14ac:dyDescent="0.25">
      <c r="A1802" t="s">
        <v>51</v>
      </c>
      <c r="B1802" t="s">
        <v>85</v>
      </c>
      <c r="D1802" t="s">
        <v>66</v>
      </c>
      <c r="E1802" t="s">
        <v>114</v>
      </c>
      <c r="F1802" t="s">
        <v>61</v>
      </c>
      <c r="G1802" t="s">
        <v>128</v>
      </c>
      <c r="H1802" t="s">
        <v>55</v>
      </c>
      <c r="I1802" t="s">
        <v>130</v>
      </c>
      <c r="J1802" t="s">
        <v>56</v>
      </c>
      <c r="K1802" t="s">
        <v>57</v>
      </c>
      <c r="M1802" s="11">
        <v>108.4</v>
      </c>
      <c r="N1802" s="11">
        <v>10.067875657152014</v>
      </c>
      <c r="P1802" s="11">
        <v>108.4</v>
      </c>
      <c r="Q1802" s="11">
        <v>10.067875657152014</v>
      </c>
      <c r="R1802" s="11">
        <f t="array" ref="R1802">INDEX(Reformat[School-age FT],MATCH(1,(Reformat[Zone]=B1802)*(Reformat[Provider Type]=E1802)*(Reformat[Provider Rating]=I1802),0))</f>
        <v>28</v>
      </c>
      <c r="S1802" s="11">
        <f t="shared" si="28"/>
        <v>140</v>
      </c>
    </row>
    <row r="1803" spans="1:19" x14ac:dyDescent="0.25">
      <c r="A1803" t="s">
        <v>51</v>
      </c>
      <c r="B1803" t="s">
        <v>85</v>
      </c>
      <c r="D1803" t="s">
        <v>66</v>
      </c>
      <c r="E1803" t="s">
        <v>114</v>
      </c>
      <c r="F1803" t="s">
        <v>61</v>
      </c>
      <c r="G1803" t="s">
        <v>129</v>
      </c>
      <c r="H1803" t="s">
        <v>55</v>
      </c>
      <c r="I1803" t="s">
        <v>130</v>
      </c>
      <c r="J1803" t="s">
        <v>58</v>
      </c>
      <c r="K1803" t="s">
        <v>57</v>
      </c>
      <c r="M1803" s="11">
        <v>86.7</v>
      </c>
      <c r="N1803" s="11">
        <v>8.052442984087449</v>
      </c>
      <c r="P1803" s="11">
        <v>86.7</v>
      </c>
      <c r="Q1803" s="11">
        <v>8.052442984087449</v>
      </c>
      <c r="R1803" s="11">
        <f t="array" ref="R1803">INDEX(Reformat[School-age PT],MATCH(1,(Reformat[Zone]=B1803)*(Reformat[Provider Type]=E1803)*(Reformat[Provider Rating]=I1803),0))</f>
        <v>23.4</v>
      </c>
      <c r="S1803" s="11">
        <f t="shared" si="28"/>
        <v>117</v>
      </c>
    </row>
    <row r="1804" spans="1:19" x14ac:dyDescent="0.25">
      <c r="A1804" t="s">
        <v>51</v>
      </c>
      <c r="B1804" t="s">
        <v>85</v>
      </c>
      <c r="D1804" t="s">
        <v>66</v>
      </c>
      <c r="E1804" t="s">
        <v>114</v>
      </c>
      <c r="F1804" t="s">
        <v>54</v>
      </c>
      <c r="G1804" t="s">
        <v>122</v>
      </c>
      <c r="H1804" t="s">
        <v>62</v>
      </c>
      <c r="I1804" t="s">
        <v>131</v>
      </c>
      <c r="J1804" t="s">
        <v>56</v>
      </c>
      <c r="K1804" t="s">
        <v>57</v>
      </c>
      <c r="M1804" s="11">
        <v>152.94999999999999</v>
      </c>
      <c r="N1804" s="11">
        <v>14.205549647245389</v>
      </c>
      <c r="P1804" s="11">
        <v>152.94999999999999</v>
      </c>
      <c r="Q1804" s="11">
        <v>14.205549647245389</v>
      </c>
      <c r="R1804" s="11">
        <f t="array" ref="R1804">INDEX(Reformat[Infant FT],MATCH(1,(Reformat[Zone]=B1804)*(Reformat[Provider Type]=E1804)*(Reformat[Provider Rating]=I1804),0))</f>
        <v>39.69</v>
      </c>
      <c r="S1804" s="11">
        <f t="shared" si="28"/>
        <v>198.45</v>
      </c>
    </row>
    <row r="1805" spans="1:19" x14ac:dyDescent="0.25">
      <c r="A1805" t="s">
        <v>51</v>
      </c>
      <c r="B1805" t="s">
        <v>85</v>
      </c>
      <c r="D1805" t="s">
        <v>66</v>
      </c>
      <c r="E1805" t="s">
        <v>114</v>
      </c>
      <c r="F1805" t="s">
        <v>54</v>
      </c>
      <c r="G1805" t="s">
        <v>123</v>
      </c>
      <c r="H1805" t="s">
        <v>62</v>
      </c>
      <c r="I1805" t="s">
        <v>131</v>
      </c>
      <c r="J1805" t="s">
        <v>58</v>
      </c>
      <c r="K1805" t="s">
        <v>57</v>
      </c>
      <c r="M1805" s="11">
        <v>137.5</v>
      </c>
      <c r="N1805" s="11">
        <v>12.770598734856105</v>
      </c>
      <c r="P1805" s="11">
        <v>137.5</v>
      </c>
      <c r="Q1805" s="11">
        <v>12.770598734856105</v>
      </c>
      <c r="R1805" s="11">
        <f t="array" ref="R1805">INDEX(Reformat[Infant PT],MATCH(1,(Reformat[Zone]=B1805)*(Reformat[Provider Type]=E1805)*(Reformat[Provider Rating]=I1805),0))</f>
        <v>35.49</v>
      </c>
      <c r="S1805" s="11">
        <f t="shared" si="28"/>
        <v>177.45000000000002</v>
      </c>
    </row>
    <row r="1806" spans="1:19" x14ac:dyDescent="0.25">
      <c r="A1806" t="s">
        <v>51</v>
      </c>
      <c r="B1806" t="s">
        <v>85</v>
      </c>
      <c r="D1806" t="s">
        <v>66</v>
      </c>
      <c r="E1806" t="s">
        <v>114</v>
      </c>
      <c r="F1806" t="s">
        <v>59</v>
      </c>
      <c r="G1806" t="s">
        <v>124</v>
      </c>
      <c r="H1806" t="s">
        <v>62</v>
      </c>
      <c r="I1806" t="s">
        <v>131</v>
      </c>
      <c r="J1806" t="s">
        <v>56</v>
      </c>
      <c r="K1806" t="s">
        <v>57</v>
      </c>
      <c r="M1806" s="11">
        <v>145.6</v>
      </c>
      <c r="N1806" s="11">
        <v>13.522903096691264</v>
      </c>
      <c r="P1806" s="11">
        <v>145.6</v>
      </c>
      <c r="Q1806" s="11">
        <v>13.522903096691264</v>
      </c>
      <c r="R1806" s="11">
        <f t="array" ref="R1806">INDEX(Reformat[Toddler FT],MATCH(1,(Reformat[Zone]=B1806)*(Reformat[Provider Type]=E1806)*(Reformat[Provider Rating]=I1806),0))</f>
        <v>36.119999999999997</v>
      </c>
      <c r="S1806" s="11">
        <f t="shared" si="28"/>
        <v>180.6</v>
      </c>
    </row>
    <row r="1807" spans="1:19" x14ac:dyDescent="0.25">
      <c r="A1807" t="s">
        <v>51</v>
      </c>
      <c r="B1807" t="s">
        <v>85</v>
      </c>
      <c r="D1807" t="s">
        <v>66</v>
      </c>
      <c r="E1807" t="s">
        <v>114</v>
      </c>
      <c r="F1807" t="s">
        <v>59</v>
      </c>
      <c r="G1807" t="s">
        <v>125</v>
      </c>
      <c r="H1807" t="s">
        <v>62</v>
      </c>
      <c r="I1807" t="s">
        <v>131</v>
      </c>
      <c r="J1807" t="s">
        <v>58</v>
      </c>
      <c r="K1807" t="s">
        <v>57</v>
      </c>
      <c r="M1807" s="11">
        <v>133.6</v>
      </c>
      <c r="N1807" s="11">
        <v>12.408378116194731</v>
      </c>
      <c r="P1807" s="11">
        <v>133.6</v>
      </c>
      <c r="Q1807" s="11">
        <v>12.408378116194731</v>
      </c>
      <c r="R1807" s="11">
        <f t="array" ref="R1807">INDEX(Reformat[Toddler PT],MATCH(1,(Reformat[Zone]=B1807)*(Reformat[Provider Type]=E1807)*(Reformat[Provider Rating]=I1807),0))</f>
        <v>31.92</v>
      </c>
      <c r="S1807" s="11">
        <f t="shared" si="28"/>
        <v>159.60000000000002</v>
      </c>
    </row>
    <row r="1808" spans="1:19" x14ac:dyDescent="0.25">
      <c r="A1808" t="s">
        <v>51</v>
      </c>
      <c r="B1808" t="s">
        <v>85</v>
      </c>
      <c r="D1808" t="s">
        <v>66</v>
      </c>
      <c r="E1808" t="s">
        <v>114</v>
      </c>
      <c r="F1808" t="s">
        <v>60</v>
      </c>
      <c r="G1808" t="s">
        <v>126</v>
      </c>
      <c r="H1808" t="s">
        <v>62</v>
      </c>
      <c r="I1808" t="s">
        <v>131</v>
      </c>
      <c r="J1808" t="s">
        <v>56</v>
      </c>
      <c r="K1808" t="s">
        <v>57</v>
      </c>
      <c r="M1808" s="11">
        <v>139.55000000000001</v>
      </c>
      <c r="N1808" s="11">
        <v>12.960996752357596</v>
      </c>
      <c r="P1808" s="11">
        <v>139.55000000000001</v>
      </c>
      <c r="Q1808" s="11">
        <v>12.960996752357596</v>
      </c>
      <c r="R1808" s="11">
        <f t="array" ref="R1808">INDEX(Reformat[Preschool FT],MATCH(1,(Reformat[Zone]=B1808)*(Reformat[Provider Type]=E1808)*(Reformat[Provider Rating]=I1808),0))</f>
        <v>33.18</v>
      </c>
      <c r="S1808" s="11">
        <f t="shared" si="28"/>
        <v>165.9</v>
      </c>
    </row>
    <row r="1809" spans="1:19" x14ac:dyDescent="0.25">
      <c r="A1809" t="s">
        <v>51</v>
      </c>
      <c r="B1809" t="s">
        <v>85</v>
      </c>
      <c r="D1809" t="s">
        <v>66</v>
      </c>
      <c r="E1809" t="s">
        <v>114</v>
      </c>
      <c r="F1809" t="s">
        <v>60</v>
      </c>
      <c r="G1809" t="s">
        <v>127</v>
      </c>
      <c r="H1809" t="s">
        <v>62</v>
      </c>
      <c r="I1809" t="s">
        <v>131</v>
      </c>
      <c r="J1809" t="s">
        <v>58</v>
      </c>
      <c r="K1809" t="s">
        <v>57</v>
      </c>
      <c r="M1809" s="11">
        <v>116.7</v>
      </c>
      <c r="N1809" s="11">
        <v>10.838755435328782</v>
      </c>
      <c r="P1809" s="11">
        <v>116.7</v>
      </c>
      <c r="Q1809" s="11">
        <v>10.838755435328782</v>
      </c>
      <c r="R1809" s="11">
        <f t="array" ref="R1809">INDEX(Reformat[Preschool PT],MATCH(1,(Reformat[Zone]=B1809)*(Reformat[Provider Type]=E1809)*(Reformat[Provider Rating]=I1809),0))</f>
        <v>26.88</v>
      </c>
      <c r="S1809" s="11">
        <f t="shared" si="28"/>
        <v>134.4</v>
      </c>
    </row>
    <row r="1810" spans="1:19" x14ac:dyDescent="0.25">
      <c r="A1810" t="s">
        <v>51</v>
      </c>
      <c r="B1810" t="s">
        <v>85</v>
      </c>
      <c r="D1810" t="s">
        <v>66</v>
      </c>
      <c r="E1810" t="s">
        <v>114</v>
      </c>
      <c r="F1810" t="s">
        <v>61</v>
      </c>
      <c r="G1810" t="s">
        <v>128</v>
      </c>
      <c r="H1810" t="s">
        <v>62</v>
      </c>
      <c r="I1810" t="s">
        <v>131</v>
      </c>
      <c r="J1810" t="s">
        <v>56</v>
      </c>
      <c r="K1810" t="s">
        <v>57</v>
      </c>
      <c r="M1810" s="11">
        <v>124.55</v>
      </c>
      <c r="N1810" s="11">
        <v>11.56784052673693</v>
      </c>
      <c r="P1810" s="11">
        <v>124.55</v>
      </c>
      <c r="Q1810" s="11">
        <v>11.56784052673693</v>
      </c>
      <c r="R1810" s="11">
        <f t="array" ref="R1810">INDEX(Reformat[School-age FT],MATCH(1,(Reformat[Zone]=B1810)*(Reformat[Provider Type]=E1810)*(Reformat[Provider Rating]=I1810),0))</f>
        <v>29.4</v>
      </c>
      <c r="S1810" s="11">
        <f t="shared" si="28"/>
        <v>147</v>
      </c>
    </row>
    <row r="1811" spans="1:19" x14ac:dyDescent="0.25">
      <c r="A1811" t="s">
        <v>51</v>
      </c>
      <c r="B1811" t="s">
        <v>85</v>
      </c>
      <c r="D1811" t="s">
        <v>66</v>
      </c>
      <c r="E1811" t="s">
        <v>114</v>
      </c>
      <c r="F1811" t="s">
        <v>61</v>
      </c>
      <c r="G1811" t="s">
        <v>129</v>
      </c>
      <c r="H1811" t="s">
        <v>62</v>
      </c>
      <c r="I1811" t="s">
        <v>131</v>
      </c>
      <c r="J1811" t="s">
        <v>58</v>
      </c>
      <c r="K1811" t="s">
        <v>57</v>
      </c>
      <c r="M1811" s="11">
        <v>104.7</v>
      </c>
      <c r="N1811" s="11">
        <v>9.7242304548322487</v>
      </c>
      <c r="P1811" s="11">
        <v>104.7</v>
      </c>
      <c r="Q1811" s="11">
        <v>9.7242304548322487</v>
      </c>
      <c r="R1811" s="11">
        <f t="array" ref="R1811">INDEX(Reformat[School-age PT],MATCH(1,(Reformat[Zone]=B1811)*(Reformat[Provider Type]=E1811)*(Reformat[Provider Rating]=I1811),0))</f>
        <v>24.57</v>
      </c>
      <c r="S1811" s="11">
        <f t="shared" si="28"/>
        <v>122.85</v>
      </c>
    </row>
    <row r="1812" spans="1:19" x14ac:dyDescent="0.25">
      <c r="A1812" t="s">
        <v>51</v>
      </c>
      <c r="B1812" t="s">
        <v>85</v>
      </c>
      <c r="D1812" t="s">
        <v>66</v>
      </c>
      <c r="E1812" t="s">
        <v>114</v>
      </c>
      <c r="F1812" t="s">
        <v>54</v>
      </c>
      <c r="G1812" t="s">
        <v>122</v>
      </c>
      <c r="H1812" t="s">
        <v>63</v>
      </c>
      <c r="I1812" t="s">
        <v>132</v>
      </c>
      <c r="J1812" t="s">
        <v>56</v>
      </c>
      <c r="K1812" t="s">
        <v>57</v>
      </c>
      <c r="M1812" s="11">
        <v>169.95000000000002</v>
      </c>
      <c r="N1812" s="11">
        <v>15.784460036282148</v>
      </c>
      <c r="P1812" s="11">
        <v>169.95000000000002</v>
      </c>
      <c r="Q1812" s="11">
        <v>15.784460036282148</v>
      </c>
      <c r="R1812" s="11">
        <f t="array" ref="R1812">INDEX(Reformat[Infant FT],MATCH(1,(Reformat[Zone]=B1812)*(Reformat[Provider Type]=E1812)*(Reformat[Provider Rating]=I1812),0))</f>
        <v>41.76</v>
      </c>
      <c r="S1812" s="11">
        <f t="shared" si="28"/>
        <v>208.79999999999998</v>
      </c>
    </row>
    <row r="1813" spans="1:19" x14ac:dyDescent="0.25">
      <c r="A1813" t="s">
        <v>51</v>
      </c>
      <c r="B1813" t="s">
        <v>85</v>
      </c>
      <c r="D1813" t="s">
        <v>66</v>
      </c>
      <c r="E1813" t="s">
        <v>114</v>
      </c>
      <c r="F1813" t="s">
        <v>54</v>
      </c>
      <c r="G1813" t="s">
        <v>123</v>
      </c>
      <c r="H1813" t="s">
        <v>63</v>
      </c>
      <c r="I1813" t="s">
        <v>132</v>
      </c>
      <c r="J1813" t="s">
        <v>58</v>
      </c>
      <c r="K1813" t="s">
        <v>57</v>
      </c>
      <c r="M1813" s="11">
        <v>152.79999999999998</v>
      </c>
      <c r="N1813" s="11">
        <v>14.191618084989184</v>
      </c>
      <c r="P1813" s="11">
        <v>152.79999999999998</v>
      </c>
      <c r="Q1813" s="11">
        <v>14.191618084989184</v>
      </c>
      <c r="R1813" s="11">
        <f t="array" ref="R1813">INDEX(Reformat[Infant PT],MATCH(1,(Reformat[Zone]=B1813)*(Reformat[Provider Type]=E1813)*(Reformat[Provider Rating]=I1813),0))</f>
        <v>37.619999999999997</v>
      </c>
      <c r="S1813" s="11">
        <f t="shared" si="28"/>
        <v>188.1</v>
      </c>
    </row>
    <row r="1814" spans="1:19" x14ac:dyDescent="0.25">
      <c r="A1814" t="s">
        <v>51</v>
      </c>
      <c r="B1814" t="s">
        <v>85</v>
      </c>
      <c r="D1814" t="s">
        <v>66</v>
      </c>
      <c r="E1814" t="s">
        <v>114</v>
      </c>
      <c r="F1814" t="s">
        <v>59</v>
      </c>
      <c r="G1814" t="s">
        <v>124</v>
      </c>
      <c r="H1814" t="s">
        <v>63</v>
      </c>
      <c r="I1814" t="s">
        <v>132</v>
      </c>
      <c r="J1814" t="s">
        <v>56</v>
      </c>
      <c r="K1814" t="s">
        <v>57</v>
      </c>
      <c r="M1814" s="11">
        <v>161.75</v>
      </c>
      <c r="N1814" s="11">
        <v>15.022867966276182</v>
      </c>
      <c r="P1814" s="11">
        <v>161.75</v>
      </c>
      <c r="Q1814" s="11">
        <v>15.022867966276182</v>
      </c>
      <c r="R1814" s="11">
        <f t="array" ref="R1814">INDEX(Reformat[Toddler FT],MATCH(1,(Reformat[Zone]=B1814)*(Reformat[Provider Type]=E1814)*(Reformat[Provider Rating]=I1814),0))</f>
        <v>37.799999999999997</v>
      </c>
      <c r="S1814" s="11">
        <f t="shared" si="28"/>
        <v>189</v>
      </c>
    </row>
    <row r="1815" spans="1:19" x14ac:dyDescent="0.25">
      <c r="A1815" t="s">
        <v>51</v>
      </c>
      <c r="B1815" t="s">
        <v>85</v>
      </c>
      <c r="D1815" t="s">
        <v>66</v>
      </c>
      <c r="E1815" t="s">
        <v>114</v>
      </c>
      <c r="F1815" t="s">
        <v>59</v>
      </c>
      <c r="G1815" t="s">
        <v>125</v>
      </c>
      <c r="H1815" t="s">
        <v>63</v>
      </c>
      <c r="I1815" t="s">
        <v>132</v>
      </c>
      <c r="J1815" t="s">
        <v>58</v>
      </c>
      <c r="K1815" t="s">
        <v>57</v>
      </c>
      <c r="M1815" s="11">
        <v>148.45000000000002</v>
      </c>
      <c r="N1815" s="11">
        <v>13.787602779559194</v>
      </c>
      <c r="P1815" s="11">
        <v>148.45000000000002</v>
      </c>
      <c r="Q1815" s="11">
        <v>13.787602779559194</v>
      </c>
      <c r="R1815" s="11">
        <f t="array" ref="R1815">INDEX(Reformat[Toddler PT],MATCH(1,(Reformat[Zone]=B1815)*(Reformat[Provider Type]=E1815)*(Reformat[Provider Rating]=I1815),0))</f>
        <v>33.479999999999997</v>
      </c>
      <c r="S1815" s="11">
        <f t="shared" si="28"/>
        <v>167.39999999999998</v>
      </c>
    </row>
    <row r="1816" spans="1:19" x14ac:dyDescent="0.25">
      <c r="A1816" t="s">
        <v>51</v>
      </c>
      <c r="B1816" t="s">
        <v>85</v>
      </c>
      <c r="D1816" t="s">
        <v>66</v>
      </c>
      <c r="E1816" t="s">
        <v>114</v>
      </c>
      <c r="F1816" t="s">
        <v>60</v>
      </c>
      <c r="G1816" t="s">
        <v>126</v>
      </c>
      <c r="H1816" t="s">
        <v>63</v>
      </c>
      <c r="I1816" t="s">
        <v>132</v>
      </c>
      <c r="J1816" t="s">
        <v>56</v>
      </c>
      <c r="K1816" t="s">
        <v>57</v>
      </c>
      <c r="M1816" s="11">
        <v>155.05000000000001</v>
      </c>
      <c r="N1816" s="11">
        <v>14.400591518832286</v>
      </c>
      <c r="P1816" s="11">
        <v>155.05000000000001</v>
      </c>
      <c r="Q1816" s="11">
        <v>14.400591518832286</v>
      </c>
      <c r="R1816" s="11">
        <f t="array" ref="R1816">INDEX(Reformat[Preschool FT],MATCH(1,(Reformat[Zone]=B1816)*(Reformat[Provider Type]=E1816)*(Reformat[Provider Rating]=I1816),0))</f>
        <v>34.56</v>
      </c>
      <c r="S1816" s="11">
        <f t="shared" si="28"/>
        <v>172.8</v>
      </c>
    </row>
    <row r="1817" spans="1:19" x14ac:dyDescent="0.25">
      <c r="A1817" t="s">
        <v>51</v>
      </c>
      <c r="B1817" t="s">
        <v>85</v>
      </c>
      <c r="D1817" t="s">
        <v>66</v>
      </c>
      <c r="E1817" t="s">
        <v>114</v>
      </c>
      <c r="F1817" t="s">
        <v>60</v>
      </c>
      <c r="G1817" t="s">
        <v>127</v>
      </c>
      <c r="H1817" t="s">
        <v>63</v>
      </c>
      <c r="I1817" t="s">
        <v>132</v>
      </c>
      <c r="J1817" t="s">
        <v>58</v>
      </c>
      <c r="K1817" t="s">
        <v>57</v>
      </c>
      <c r="M1817" s="11">
        <v>129.65</v>
      </c>
      <c r="N1817" s="11">
        <v>12.041513643447956</v>
      </c>
      <c r="P1817" s="11">
        <v>129.65</v>
      </c>
      <c r="Q1817" s="11">
        <v>12.041513643447956</v>
      </c>
      <c r="R1817" s="11">
        <f t="array" ref="R1817">INDEX(Reformat[Preschool PT],MATCH(1,(Reformat[Zone]=B1817)*(Reformat[Provider Type]=E1817)*(Reformat[Provider Rating]=I1817),0))</f>
        <v>28.44</v>
      </c>
      <c r="S1817" s="11">
        <f t="shared" si="28"/>
        <v>142.20000000000002</v>
      </c>
    </row>
    <row r="1818" spans="1:19" x14ac:dyDescent="0.25">
      <c r="A1818" t="s">
        <v>51</v>
      </c>
      <c r="B1818" t="s">
        <v>85</v>
      </c>
      <c r="D1818" t="s">
        <v>66</v>
      </c>
      <c r="E1818" t="s">
        <v>114</v>
      </c>
      <c r="F1818" t="s">
        <v>61</v>
      </c>
      <c r="G1818" t="s">
        <v>128</v>
      </c>
      <c r="H1818" t="s">
        <v>63</v>
      </c>
      <c r="I1818" t="s">
        <v>132</v>
      </c>
      <c r="J1818" t="s">
        <v>56</v>
      </c>
      <c r="K1818" t="s">
        <v>57</v>
      </c>
      <c r="M1818" s="11">
        <v>138.4</v>
      </c>
      <c r="N1818" s="11">
        <v>12.854188108393346</v>
      </c>
      <c r="P1818" s="11">
        <v>138.4</v>
      </c>
      <c r="Q1818" s="11">
        <v>12.854188108393346</v>
      </c>
      <c r="R1818" s="11">
        <f t="array" ref="R1818">INDEX(Reformat[School-age FT],MATCH(1,(Reformat[Zone]=B1818)*(Reformat[Provider Type]=E1818)*(Reformat[Provider Rating]=I1818),0))</f>
        <v>30.96</v>
      </c>
      <c r="S1818" s="11">
        <f t="shared" si="28"/>
        <v>154.80000000000001</v>
      </c>
    </row>
    <row r="1819" spans="1:19" x14ac:dyDescent="0.25">
      <c r="A1819" t="s">
        <v>51</v>
      </c>
      <c r="B1819" t="s">
        <v>85</v>
      </c>
      <c r="D1819" t="s">
        <v>66</v>
      </c>
      <c r="E1819" t="s">
        <v>114</v>
      </c>
      <c r="F1819" t="s">
        <v>61</v>
      </c>
      <c r="G1819" t="s">
        <v>129</v>
      </c>
      <c r="H1819" t="s">
        <v>63</v>
      </c>
      <c r="I1819" t="s">
        <v>132</v>
      </c>
      <c r="J1819" t="s">
        <v>58</v>
      </c>
      <c r="K1819" t="s">
        <v>57</v>
      </c>
      <c r="M1819" s="11">
        <v>116.30000000000001</v>
      </c>
      <c r="N1819" s="11">
        <v>10.801604602645565</v>
      </c>
      <c r="P1819" s="11">
        <v>116.30000000000001</v>
      </c>
      <c r="Q1819" s="11">
        <v>10.801604602645565</v>
      </c>
      <c r="R1819" s="11">
        <f t="array" ref="R1819">INDEX(Reformat[School-age PT],MATCH(1,(Reformat[Zone]=B1819)*(Reformat[Provider Type]=E1819)*(Reformat[Provider Rating]=I1819),0))</f>
        <v>26.28</v>
      </c>
      <c r="S1819" s="11">
        <f t="shared" si="28"/>
        <v>131.4</v>
      </c>
    </row>
    <row r="1820" spans="1:19" x14ac:dyDescent="0.25">
      <c r="A1820" t="s">
        <v>51</v>
      </c>
      <c r="B1820" t="s">
        <v>85</v>
      </c>
      <c r="D1820" t="s">
        <v>66</v>
      </c>
      <c r="E1820" t="s">
        <v>114</v>
      </c>
      <c r="F1820" t="s">
        <v>54</v>
      </c>
      <c r="G1820" t="s">
        <v>122</v>
      </c>
      <c r="H1820" t="s">
        <v>64</v>
      </c>
      <c r="I1820" t="s">
        <v>133</v>
      </c>
      <c r="J1820" t="s">
        <v>56</v>
      </c>
      <c r="K1820" t="s">
        <v>57</v>
      </c>
      <c r="M1820" s="11">
        <v>188.79999999999998</v>
      </c>
      <c r="N1820" s="11">
        <v>17.53519302647878</v>
      </c>
      <c r="P1820" s="11">
        <v>188.79999999999998</v>
      </c>
      <c r="Q1820" s="11">
        <v>17.53519302647878</v>
      </c>
      <c r="R1820" s="11">
        <f t="array" ref="R1820">INDEX(Reformat[Infant FT],MATCH(1,(Reformat[Zone]=B1820)*(Reformat[Provider Type]=E1820)*(Reformat[Provider Rating]=I1820),0))</f>
        <v>46.4</v>
      </c>
      <c r="S1820" s="11">
        <f t="shared" si="28"/>
        <v>232</v>
      </c>
    </row>
    <row r="1821" spans="1:19" x14ac:dyDescent="0.25">
      <c r="A1821" t="s">
        <v>51</v>
      </c>
      <c r="B1821" t="s">
        <v>85</v>
      </c>
      <c r="D1821" t="s">
        <v>66</v>
      </c>
      <c r="E1821" t="s">
        <v>114</v>
      </c>
      <c r="F1821" t="s">
        <v>54</v>
      </c>
      <c r="G1821" t="s">
        <v>123</v>
      </c>
      <c r="H1821" t="s">
        <v>64</v>
      </c>
      <c r="I1821" t="s">
        <v>133</v>
      </c>
      <c r="J1821" t="s">
        <v>58</v>
      </c>
      <c r="K1821" t="s">
        <v>57</v>
      </c>
      <c r="M1821" s="11">
        <v>169.75</v>
      </c>
      <c r="N1821" s="11">
        <v>15.765884619940538</v>
      </c>
      <c r="P1821" s="11">
        <v>169.75</v>
      </c>
      <c r="Q1821" s="11">
        <v>15.765884619940538</v>
      </c>
      <c r="R1821" s="11">
        <f t="array" ref="R1821">INDEX(Reformat[Infant PT],MATCH(1,(Reformat[Zone]=B1821)*(Reformat[Provider Type]=E1821)*(Reformat[Provider Rating]=I1821),0))</f>
        <v>41.8</v>
      </c>
      <c r="S1821" s="11">
        <f t="shared" si="28"/>
        <v>209</v>
      </c>
    </row>
    <row r="1822" spans="1:19" x14ac:dyDescent="0.25">
      <c r="A1822" t="s">
        <v>51</v>
      </c>
      <c r="B1822" t="s">
        <v>85</v>
      </c>
      <c r="D1822" t="s">
        <v>66</v>
      </c>
      <c r="E1822" t="s">
        <v>114</v>
      </c>
      <c r="F1822" t="s">
        <v>59</v>
      </c>
      <c r="G1822" t="s">
        <v>124</v>
      </c>
      <c r="H1822" t="s">
        <v>64</v>
      </c>
      <c r="I1822" t="s">
        <v>133</v>
      </c>
      <c r="J1822" t="s">
        <v>56</v>
      </c>
      <c r="K1822" t="s">
        <v>57</v>
      </c>
      <c r="M1822" s="11">
        <v>179.7</v>
      </c>
      <c r="N1822" s="11">
        <v>16.690011582935579</v>
      </c>
      <c r="P1822" s="11">
        <v>179.7</v>
      </c>
      <c r="Q1822" s="11">
        <v>16.690011582935579</v>
      </c>
      <c r="R1822" s="11">
        <f t="array" ref="R1822">INDEX(Reformat[Toddler FT],MATCH(1,(Reformat[Zone]=B1822)*(Reformat[Provider Type]=E1822)*(Reformat[Provider Rating]=I1822),0))</f>
        <v>42</v>
      </c>
      <c r="S1822" s="11">
        <f t="shared" si="28"/>
        <v>210</v>
      </c>
    </row>
    <row r="1823" spans="1:19" x14ac:dyDescent="0.25">
      <c r="A1823" t="s">
        <v>51</v>
      </c>
      <c r="B1823" t="s">
        <v>85</v>
      </c>
      <c r="D1823" t="s">
        <v>66</v>
      </c>
      <c r="E1823" t="s">
        <v>114</v>
      </c>
      <c r="F1823" t="s">
        <v>59</v>
      </c>
      <c r="G1823" t="s">
        <v>125</v>
      </c>
      <c r="H1823" t="s">
        <v>64</v>
      </c>
      <c r="I1823" t="s">
        <v>133</v>
      </c>
      <c r="J1823" t="s">
        <v>58</v>
      </c>
      <c r="K1823" t="s">
        <v>57</v>
      </c>
      <c r="M1823" s="11">
        <v>164.95000000000002</v>
      </c>
      <c r="N1823" s="11">
        <v>15.320074627741926</v>
      </c>
      <c r="P1823" s="11">
        <v>164.95000000000002</v>
      </c>
      <c r="Q1823" s="11">
        <v>15.320074627741926</v>
      </c>
      <c r="R1823" s="11">
        <f t="array" ref="R1823">INDEX(Reformat[Toddler PT],MATCH(1,(Reformat[Zone]=B1823)*(Reformat[Provider Type]=E1823)*(Reformat[Provider Rating]=I1823),0))</f>
        <v>37.200000000000003</v>
      </c>
      <c r="S1823" s="11">
        <f t="shared" si="28"/>
        <v>186</v>
      </c>
    </row>
    <row r="1824" spans="1:19" x14ac:dyDescent="0.25">
      <c r="A1824" t="s">
        <v>51</v>
      </c>
      <c r="B1824" t="s">
        <v>85</v>
      </c>
      <c r="D1824" t="s">
        <v>66</v>
      </c>
      <c r="E1824" t="s">
        <v>114</v>
      </c>
      <c r="F1824" t="s">
        <v>60</v>
      </c>
      <c r="G1824" t="s">
        <v>126</v>
      </c>
      <c r="H1824" t="s">
        <v>64</v>
      </c>
      <c r="I1824" t="s">
        <v>133</v>
      </c>
      <c r="J1824" t="s">
        <v>56</v>
      </c>
      <c r="K1824" t="s">
        <v>57</v>
      </c>
      <c r="M1824" s="11">
        <v>172.25</v>
      </c>
      <c r="N1824" s="11">
        <v>15.998077324210648</v>
      </c>
      <c r="P1824" s="11">
        <v>172.25</v>
      </c>
      <c r="Q1824" s="11">
        <v>15.998077324210648</v>
      </c>
      <c r="R1824" s="11">
        <f t="array" ref="R1824">INDEX(Reformat[Preschool FT],MATCH(1,(Reformat[Zone]=B1824)*(Reformat[Provider Type]=E1824)*(Reformat[Provider Rating]=I1824),0))</f>
        <v>38.4</v>
      </c>
      <c r="S1824" s="11">
        <f t="shared" si="28"/>
        <v>192</v>
      </c>
    </row>
    <row r="1825" spans="1:19" x14ac:dyDescent="0.25">
      <c r="A1825" t="s">
        <v>51</v>
      </c>
      <c r="B1825" t="s">
        <v>85</v>
      </c>
      <c r="D1825" t="s">
        <v>66</v>
      </c>
      <c r="E1825" t="s">
        <v>114</v>
      </c>
      <c r="F1825" t="s">
        <v>60</v>
      </c>
      <c r="G1825" t="s">
        <v>127</v>
      </c>
      <c r="H1825" t="s">
        <v>64</v>
      </c>
      <c r="I1825" t="s">
        <v>133</v>
      </c>
      <c r="J1825" t="s">
        <v>58</v>
      </c>
      <c r="K1825" t="s">
        <v>57</v>
      </c>
      <c r="M1825" s="11">
        <v>144.04999999999998</v>
      </c>
      <c r="N1825" s="11">
        <v>13.378943620043794</v>
      </c>
      <c r="P1825" s="11">
        <v>144.04999999999998</v>
      </c>
      <c r="Q1825" s="11">
        <v>13.378943620043794</v>
      </c>
      <c r="R1825" s="11">
        <f t="array" ref="R1825">INDEX(Reformat[Preschool PT],MATCH(1,(Reformat[Zone]=B1825)*(Reformat[Provider Type]=E1825)*(Reformat[Provider Rating]=I1825),0))</f>
        <v>31.6</v>
      </c>
      <c r="S1825" s="11">
        <f t="shared" si="28"/>
        <v>158</v>
      </c>
    </row>
    <row r="1826" spans="1:19" x14ac:dyDescent="0.25">
      <c r="A1826" t="s">
        <v>51</v>
      </c>
      <c r="B1826" t="s">
        <v>85</v>
      </c>
      <c r="D1826" t="s">
        <v>66</v>
      </c>
      <c r="E1826" t="s">
        <v>114</v>
      </c>
      <c r="F1826" t="s">
        <v>61</v>
      </c>
      <c r="G1826" t="s">
        <v>128</v>
      </c>
      <c r="H1826" t="s">
        <v>64</v>
      </c>
      <c r="I1826" t="s">
        <v>133</v>
      </c>
      <c r="J1826" t="s">
        <v>56</v>
      </c>
      <c r="K1826" t="s">
        <v>57</v>
      </c>
      <c r="M1826" s="11">
        <v>153.75</v>
      </c>
      <c r="N1826" s="11">
        <v>14.279851312611827</v>
      </c>
      <c r="P1826" s="11">
        <v>153.75</v>
      </c>
      <c r="Q1826" s="11">
        <v>14.279851312611827</v>
      </c>
      <c r="R1826" s="11">
        <f t="array" ref="R1826">INDEX(Reformat[School-age FT],MATCH(1,(Reformat[Zone]=B1826)*(Reformat[Provider Type]=E1826)*(Reformat[Provider Rating]=I1826),0))</f>
        <v>34.4</v>
      </c>
      <c r="S1826" s="11">
        <f t="shared" si="28"/>
        <v>172</v>
      </c>
    </row>
    <row r="1827" spans="1:19" x14ac:dyDescent="0.25">
      <c r="A1827" t="s">
        <v>51</v>
      </c>
      <c r="B1827" t="s">
        <v>85</v>
      </c>
      <c r="D1827" t="s">
        <v>66</v>
      </c>
      <c r="E1827" t="s">
        <v>114</v>
      </c>
      <c r="F1827" t="s">
        <v>61</v>
      </c>
      <c r="G1827" t="s">
        <v>129</v>
      </c>
      <c r="H1827" t="s">
        <v>64</v>
      </c>
      <c r="I1827" t="s">
        <v>133</v>
      </c>
      <c r="J1827" t="s">
        <v>58</v>
      </c>
      <c r="K1827" t="s">
        <v>57</v>
      </c>
      <c r="M1827" s="11">
        <v>129.19999999999999</v>
      </c>
      <c r="N1827" s="11">
        <v>11.999718956679336</v>
      </c>
      <c r="P1827" s="11">
        <v>129.19999999999999</v>
      </c>
      <c r="Q1827" s="11">
        <v>11.999718956679336</v>
      </c>
      <c r="R1827" s="11">
        <f t="array" ref="R1827">INDEX(Reformat[School-age PT],MATCH(1,(Reformat[Zone]=B1827)*(Reformat[Provider Type]=E1827)*(Reformat[Provider Rating]=I1827),0))</f>
        <v>29.2</v>
      </c>
      <c r="S1827" s="11">
        <f t="shared" si="28"/>
        <v>146</v>
      </c>
    </row>
    <row r="1828" spans="1:19" x14ac:dyDescent="0.25">
      <c r="A1828" t="s">
        <v>51</v>
      </c>
      <c r="B1828" t="s">
        <v>85</v>
      </c>
      <c r="D1828" t="s">
        <v>66</v>
      </c>
      <c r="E1828" t="s">
        <v>114</v>
      </c>
      <c r="F1828" t="s">
        <v>60</v>
      </c>
      <c r="G1828" t="s">
        <v>126</v>
      </c>
      <c r="H1828" t="s">
        <v>65</v>
      </c>
      <c r="I1828" t="s">
        <v>134</v>
      </c>
      <c r="J1828" t="s">
        <v>56</v>
      </c>
      <c r="K1828" t="s">
        <v>57</v>
      </c>
      <c r="M1828" s="11">
        <v>129.9</v>
      </c>
      <c r="N1828" s="11">
        <v>12.064732913874968</v>
      </c>
      <c r="P1828" s="11">
        <v>129.9</v>
      </c>
      <c r="Q1828" s="11">
        <v>12.064732913874968</v>
      </c>
      <c r="R1828" s="11">
        <f t="array" ref="R1828">INDEX(Reformat[Preschool FT],MATCH(1,(Reformat[Zone]=B1828)*(Reformat[Provider Type]=E1828)*(Reformat[Provider Rating]=I1828),0))</f>
        <v>33.18</v>
      </c>
      <c r="S1828" s="11">
        <f t="shared" si="28"/>
        <v>165.9</v>
      </c>
    </row>
    <row r="1829" spans="1:19" x14ac:dyDescent="0.25">
      <c r="A1829" t="s">
        <v>51</v>
      </c>
      <c r="B1829" t="s">
        <v>85</v>
      </c>
      <c r="D1829" t="s">
        <v>66</v>
      </c>
      <c r="E1829" t="s">
        <v>114</v>
      </c>
      <c r="F1829" t="s">
        <v>60</v>
      </c>
      <c r="G1829" t="s">
        <v>127</v>
      </c>
      <c r="H1829" t="s">
        <v>65</v>
      </c>
      <c r="I1829" t="s">
        <v>134</v>
      </c>
      <c r="J1829" t="s">
        <v>58</v>
      </c>
      <c r="K1829" t="s">
        <v>57</v>
      </c>
      <c r="M1829" s="11">
        <v>103.55000000000001</v>
      </c>
      <c r="N1829" s="11">
        <v>9.6174218108679987</v>
      </c>
      <c r="P1829" s="11">
        <v>103.55000000000001</v>
      </c>
      <c r="Q1829" s="11">
        <v>9.6174218108679987</v>
      </c>
      <c r="R1829" s="11">
        <f t="array" ref="R1829">INDEX(Reformat[Preschool PT],MATCH(1,(Reformat[Zone]=B1829)*(Reformat[Provider Type]=E1829)*(Reformat[Provider Rating]=I1829),0))</f>
        <v>26.88</v>
      </c>
      <c r="S1829" s="11">
        <f t="shared" si="28"/>
        <v>134.4</v>
      </c>
    </row>
    <row r="1830" spans="1:19" x14ac:dyDescent="0.25">
      <c r="A1830" t="s">
        <v>51</v>
      </c>
      <c r="B1830" t="s">
        <v>85</v>
      </c>
      <c r="D1830" t="s">
        <v>67</v>
      </c>
      <c r="E1830" t="s">
        <v>115</v>
      </c>
      <c r="F1830" t="s">
        <v>54</v>
      </c>
      <c r="G1830" t="s">
        <v>122</v>
      </c>
      <c r="H1830" t="s">
        <v>55</v>
      </c>
      <c r="I1830" t="s">
        <v>130</v>
      </c>
      <c r="J1830" t="s">
        <v>56</v>
      </c>
      <c r="K1830" t="s">
        <v>57</v>
      </c>
      <c r="M1830" s="11">
        <v>133.9</v>
      </c>
      <c r="N1830" s="11">
        <v>12.436241240707146</v>
      </c>
      <c r="P1830" s="11">
        <v>133.9</v>
      </c>
      <c r="Q1830" s="11">
        <v>12.436241240707146</v>
      </c>
      <c r="R1830" s="11">
        <f t="array" ref="R1830">INDEX(Reformat[Infant FT],MATCH(1,(Reformat[Zone]=B1830)*(Reformat[Provider Type]=E1830)*(Reformat[Provider Rating]=I1830),0))</f>
        <v>36</v>
      </c>
      <c r="S1830" s="11">
        <f t="shared" si="28"/>
        <v>180</v>
      </c>
    </row>
    <row r="1831" spans="1:19" x14ac:dyDescent="0.25">
      <c r="A1831" t="s">
        <v>51</v>
      </c>
      <c r="B1831" t="s">
        <v>85</v>
      </c>
      <c r="D1831" t="s">
        <v>67</v>
      </c>
      <c r="E1831" t="s">
        <v>115</v>
      </c>
      <c r="F1831" t="s">
        <v>54</v>
      </c>
      <c r="G1831" t="s">
        <v>123</v>
      </c>
      <c r="H1831" t="s">
        <v>55</v>
      </c>
      <c r="I1831" t="s">
        <v>130</v>
      </c>
      <c r="J1831" t="s">
        <v>58</v>
      </c>
      <c r="K1831" t="s">
        <v>57</v>
      </c>
      <c r="M1831" s="11">
        <v>111</v>
      </c>
      <c r="N1831" s="11">
        <v>10.309356069592928</v>
      </c>
      <c r="P1831" s="11">
        <v>111</v>
      </c>
      <c r="Q1831" s="11">
        <v>10.309356069592928</v>
      </c>
      <c r="R1831" s="11">
        <f t="array" ref="R1831">INDEX(Reformat[Infant PT],MATCH(1,(Reformat[Zone]=B1831)*(Reformat[Provider Type]=E1831)*(Reformat[Provider Rating]=I1831),0))</f>
        <v>31.2</v>
      </c>
      <c r="S1831" s="11">
        <f t="shared" si="28"/>
        <v>156</v>
      </c>
    </row>
    <row r="1832" spans="1:19" x14ac:dyDescent="0.25">
      <c r="A1832" t="s">
        <v>51</v>
      </c>
      <c r="B1832" t="s">
        <v>85</v>
      </c>
      <c r="D1832" t="s">
        <v>67</v>
      </c>
      <c r="E1832" t="s">
        <v>115</v>
      </c>
      <c r="F1832" t="s">
        <v>59</v>
      </c>
      <c r="G1832" t="s">
        <v>124</v>
      </c>
      <c r="H1832" t="s">
        <v>55</v>
      </c>
      <c r="I1832" t="s">
        <v>130</v>
      </c>
      <c r="J1832" t="s">
        <v>56</v>
      </c>
      <c r="K1832" t="s">
        <v>57</v>
      </c>
      <c r="M1832" s="11">
        <v>124.94999999999999</v>
      </c>
      <c r="N1832" s="11">
        <v>11.604991359420147</v>
      </c>
      <c r="P1832" s="11">
        <v>124.94999999999999</v>
      </c>
      <c r="Q1832" s="11">
        <v>11.604991359420147</v>
      </c>
      <c r="R1832" s="11">
        <f t="array" ref="R1832">INDEX(Reformat[Toddler FT],MATCH(1,(Reformat[Zone]=B1832)*(Reformat[Provider Type]=E1832)*(Reformat[Provider Rating]=I1832),0))</f>
        <v>32.799999999999997</v>
      </c>
      <c r="S1832" s="11">
        <f t="shared" si="28"/>
        <v>164</v>
      </c>
    </row>
    <row r="1833" spans="1:19" x14ac:dyDescent="0.25">
      <c r="A1833" t="s">
        <v>51</v>
      </c>
      <c r="B1833" t="s">
        <v>85</v>
      </c>
      <c r="D1833" t="s">
        <v>67</v>
      </c>
      <c r="E1833" t="s">
        <v>115</v>
      </c>
      <c r="F1833" t="s">
        <v>59</v>
      </c>
      <c r="G1833" t="s">
        <v>125</v>
      </c>
      <c r="H1833" t="s">
        <v>55</v>
      </c>
      <c r="I1833" t="s">
        <v>130</v>
      </c>
      <c r="J1833" t="s">
        <v>58</v>
      </c>
      <c r="K1833" t="s">
        <v>57</v>
      </c>
      <c r="M1833" s="11">
        <v>109.65</v>
      </c>
      <c r="N1833" s="11">
        <v>10.18397200928707</v>
      </c>
      <c r="P1833" s="11">
        <v>109.65</v>
      </c>
      <c r="Q1833" s="11">
        <v>10.18397200928707</v>
      </c>
      <c r="R1833" s="11">
        <f t="array" ref="R1833">INDEX(Reformat[Toddler PT],MATCH(1,(Reformat[Zone]=B1833)*(Reformat[Provider Type]=E1833)*(Reformat[Provider Rating]=I1833),0))</f>
        <v>27.6</v>
      </c>
      <c r="S1833" s="11">
        <f t="shared" si="28"/>
        <v>138</v>
      </c>
    </row>
    <row r="1834" spans="1:19" x14ac:dyDescent="0.25">
      <c r="A1834" t="s">
        <v>51</v>
      </c>
      <c r="B1834" t="s">
        <v>85</v>
      </c>
      <c r="D1834" t="s">
        <v>67</v>
      </c>
      <c r="E1834" t="s">
        <v>115</v>
      </c>
      <c r="F1834" t="s">
        <v>60</v>
      </c>
      <c r="G1834" t="s">
        <v>126</v>
      </c>
      <c r="H1834" t="s">
        <v>55</v>
      </c>
      <c r="I1834" t="s">
        <v>130</v>
      </c>
      <c r="J1834" t="s">
        <v>56</v>
      </c>
      <c r="K1834" t="s">
        <v>57</v>
      </c>
      <c r="M1834" s="11">
        <v>118.6</v>
      </c>
      <c r="N1834" s="11">
        <v>11.015221890574065</v>
      </c>
      <c r="P1834" s="11">
        <v>118.6</v>
      </c>
      <c r="Q1834" s="11">
        <v>11.015221890574065</v>
      </c>
      <c r="R1834" s="11">
        <f t="array" ref="R1834">INDEX(Reformat[Preschool FT],MATCH(1,(Reformat[Zone]=B1834)*(Reformat[Provider Type]=E1834)*(Reformat[Provider Rating]=I1834),0))</f>
        <v>28.8</v>
      </c>
      <c r="S1834" s="11">
        <f t="shared" si="28"/>
        <v>144</v>
      </c>
    </row>
    <row r="1835" spans="1:19" x14ac:dyDescent="0.25">
      <c r="A1835" t="s">
        <v>51</v>
      </c>
      <c r="B1835" t="s">
        <v>85</v>
      </c>
      <c r="D1835" t="s">
        <v>67</v>
      </c>
      <c r="E1835" t="s">
        <v>115</v>
      </c>
      <c r="F1835" t="s">
        <v>60</v>
      </c>
      <c r="G1835" t="s">
        <v>127</v>
      </c>
      <c r="H1835" t="s">
        <v>55</v>
      </c>
      <c r="I1835" t="s">
        <v>130</v>
      </c>
      <c r="J1835" t="s">
        <v>58</v>
      </c>
      <c r="K1835" t="s">
        <v>57</v>
      </c>
      <c r="M1835" s="11">
        <v>89.25</v>
      </c>
      <c r="N1835" s="11">
        <v>8.2892795424429622</v>
      </c>
      <c r="P1835" s="11">
        <v>89.25</v>
      </c>
      <c r="Q1835" s="11">
        <v>8.2892795424429622</v>
      </c>
      <c r="R1835" s="11">
        <f t="array" ref="R1835">INDEX(Reformat[Preschool PT],MATCH(1,(Reformat[Zone]=B1835)*(Reformat[Provider Type]=E1835)*(Reformat[Provider Rating]=I1835),0))</f>
        <v>22.2</v>
      </c>
      <c r="S1835" s="11">
        <f t="shared" si="28"/>
        <v>111</v>
      </c>
    </row>
    <row r="1836" spans="1:19" x14ac:dyDescent="0.25">
      <c r="A1836" t="s">
        <v>51</v>
      </c>
      <c r="B1836" t="s">
        <v>85</v>
      </c>
      <c r="D1836" t="s">
        <v>67</v>
      </c>
      <c r="E1836" t="s">
        <v>115</v>
      </c>
      <c r="F1836" t="s">
        <v>61</v>
      </c>
      <c r="G1836" t="s">
        <v>128</v>
      </c>
      <c r="H1836" t="s">
        <v>55</v>
      </c>
      <c r="I1836" t="s">
        <v>130</v>
      </c>
      <c r="J1836" t="s">
        <v>56</v>
      </c>
      <c r="K1836" t="s">
        <v>57</v>
      </c>
      <c r="M1836" s="11">
        <v>100.75</v>
      </c>
      <c r="N1836" s="11">
        <v>9.357365982085474</v>
      </c>
      <c r="P1836" s="11">
        <v>100.75</v>
      </c>
      <c r="Q1836" s="11">
        <v>9.357365982085474</v>
      </c>
      <c r="R1836" s="11">
        <f t="array" ref="R1836">INDEX(Reformat[School-age FT],MATCH(1,(Reformat[Zone]=B1836)*(Reformat[Provider Type]=E1836)*(Reformat[Provider Rating]=I1836),0))</f>
        <v>24.8</v>
      </c>
      <c r="S1836" s="11">
        <f t="shared" si="28"/>
        <v>124</v>
      </c>
    </row>
    <row r="1837" spans="1:19" x14ac:dyDescent="0.25">
      <c r="A1837" t="s">
        <v>51</v>
      </c>
      <c r="B1837" t="s">
        <v>85</v>
      </c>
      <c r="D1837" t="s">
        <v>67</v>
      </c>
      <c r="E1837" t="s">
        <v>115</v>
      </c>
      <c r="F1837" t="s">
        <v>61</v>
      </c>
      <c r="G1837" t="s">
        <v>129</v>
      </c>
      <c r="H1837" t="s">
        <v>55</v>
      </c>
      <c r="I1837" t="s">
        <v>130</v>
      </c>
      <c r="J1837" t="s">
        <v>58</v>
      </c>
      <c r="K1837" t="s">
        <v>57</v>
      </c>
      <c r="M1837" s="11">
        <v>77.8</v>
      </c>
      <c r="N1837" s="11">
        <v>7.2258369568858543</v>
      </c>
      <c r="P1837" s="11">
        <v>77.8</v>
      </c>
      <c r="Q1837" s="11">
        <v>7.2258369568858543</v>
      </c>
      <c r="R1837" s="11">
        <f t="array" ref="R1837">INDEX(Reformat[School-age PT],MATCH(1,(Reformat[Zone]=B1837)*(Reformat[Provider Type]=E1837)*(Reformat[Provider Rating]=I1837),0))</f>
        <v>19.8</v>
      </c>
      <c r="S1837" s="11">
        <f t="shared" si="28"/>
        <v>99</v>
      </c>
    </row>
    <row r="1838" spans="1:19" x14ac:dyDescent="0.25">
      <c r="A1838" t="s">
        <v>51</v>
      </c>
      <c r="B1838" t="s">
        <v>85</v>
      </c>
      <c r="D1838" t="s">
        <v>67</v>
      </c>
      <c r="E1838" t="s">
        <v>115</v>
      </c>
      <c r="F1838" t="s">
        <v>54</v>
      </c>
      <c r="G1838" t="s">
        <v>122</v>
      </c>
      <c r="H1838" t="s">
        <v>62</v>
      </c>
      <c r="I1838" t="s">
        <v>131</v>
      </c>
      <c r="J1838" t="s">
        <v>56</v>
      </c>
      <c r="K1838" t="s">
        <v>57</v>
      </c>
      <c r="M1838" s="11">
        <v>148.69999999999999</v>
      </c>
      <c r="N1838" s="11">
        <v>13.810822049986202</v>
      </c>
      <c r="P1838" s="11">
        <v>148.69999999999999</v>
      </c>
      <c r="Q1838" s="11">
        <v>13.810822049986202</v>
      </c>
      <c r="R1838" s="11">
        <f t="array" ref="R1838">INDEX(Reformat[Infant FT],MATCH(1,(Reformat[Zone]=B1838)*(Reformat[Provider Type]=E1838)*(Reformat[Provider Rating]=I1838),0))</f>
        <v>37.799999999999997</v>
      </c>
      <c r="S1838" s="11">
        <f t="shared" si="28"/>
        <v>189</v>
      </c>
    </row>
    <row r="1839" spans="1:19" x14ac:dyDescent="0.25">
      <c r="A1839" t="s">
        <v>51</v>
      </c>
      <c r="B1839" t="s">
        <v>85</v>
      </c>
      <c r="D1839" t="s">
        <v>67</v>
      </c>
      <c r="E1839" t="s">
        <v>115</v>
      </c>
      <c r="F1839" t="s">
        <v>54</v>
      </c>
      <c r="G1839" t="s">
        <v>123</v>
      </c>
      <c r="H1839" t="s">
        <v>62</v>
      </c>
      <c r="I1839" t="s">
        <v>131</v>
      </c>
      <c r="J1839" t="s">
        <v>58</v>
      </c>
      <c r="K1839" t="s">
        <v>57</v>
      </c>
      <c r="M1839" s="11">
        <v>132.6</v>
      </c>
      <c r="N1839" s="11">
        <v>12.315501034486687</v>
      </c>
      <c r="P1839" s="11">
        <v>132.6</v>
      </c>
      <c r="Q1839" s="11">
        <v>12.315501034486687</v>
      </c>
      <c r="R1839" s="11">
        <f t="array" ref="R1839">INDEX(Reformat[Infant PT],MATCH(1,(Reformat[Zone]=B1839)*(Reformat[Provider Type]=E1839)*(Reformat[Provider Rating]=I1839),0))</f>
        <v>32.76</v>
      </c>
      <c r="S1839" s="11">
        <f t="shared" si="28"/>
        <v>163.79999999999998</v>
      </c>
    </row>
    <row r="1840" spans="1:19" x14ac:dyDescent="0.25">
      <c r="A1840" t="s">
        <v>51</v>
      </c>
      <c r="B1840" t="s">
        <v>85</v>
      </c>
      <c r="D1840" t="s">
        <v>67</v>
      </c>
      <c r="E1840" t="s">
        <v>115</v>
      </c>
      <c r="F1840" t="s">
        <v>59</v>
      </c>
      <c r="G1840" t="s">
        <v>124</v>
      </c>
      <c r="H1840" t="s">
        <v>62</v>
      </c>
      <c r="I1840" t="s">
        <v>131</v>
      </c>
      <c r="J1840" t="s">
        <v>56</v>
      </c>
      <c r="K1840" t="s">
        <v>57</v>
      </c>
      <c r="M1840" s="11">
        <v>141.15</v>
      </c>
      <c r="N1840" s="11">
        <v>13.109600083090468</v>
      </c>
      <c r="P1840" s="11">
        <v>141.15</v>
      </c>
      <c r="Q1840" s="11">
        <v>13.109600083090468</v>
      </c>
      <c r="R1840" s="11">
        <f t="array" ref="R1840">INDEX(Reformat[Toddler FT],MATCH(1,(Reformat[Zone]=B1840)*(Reformat[Provider Type]=E1840)*(Reformat[Provider Rating]=I1840),0))</f>
        <v>34.44</v>
      </c>
      <c r="S1840" s="11">
        <f t="shared" si="28"/>
        <v>172.2</v>
      </c>
    </row>
    <row r="1841" spans="1:19" x14ac:dyDescent="0.25">
      <c r="A1841" t="s">
        <v>51</v>
      </c>
      <c r="B1841" t="s">
        <v>85</v>
      </c>
      <c r="D1841" t="s">
        <v>67</v>
      </c>
      <c r="E1841" t="s">
        <v>115</v>
      </c>
      <c r="F1841" t="s">
        <v>59</v>
      </c>
      <c r="G1841" t="s">
        <v>125</v>
      </c>
      <c r="H1841" t="s">
        <v>62</v>
      </c>
      <c r="I1841" t="s">
        <v>131</v>
      </c>
      <c r="J1841" t="s">
        <v>58</v>
      </c>
      <c r="K1841" t="s">
        <v>57</v>
      </c>
      <c r="M1841" s="11">
        <v>124.60000000000001</v>
      </c>
      <c r="N1841" s="11">
        <v>11.572484380822333</v>
      </c>
      <c r="P1841" s="11">
        <v>124.60000000000001</v>
      </c>
      <c r="Q1841" s="11">
        <v>11.572484380822333</v>
      </c>
      <c r="R1841" s="11">
        <f t="array" ref="R1841">INDEX(Reformat[Toddler PT],MATCH(1,(Reformat[Zone]=B1841)*(Reformat[Provider Type]=E1841)*(Reformat[Provider Rating]=I1841),0))</f>
        <v>28.98</v>
      </c>
      <c r="S1841" s="11">
        <f t="shared" si="28"/>
        <v>144.9</v>
      </c>
    </row>
    <row r="1842" spans="1:19" x14ac:dyDescent="0.25">
      <c r="A1842" t="s">
        <v>51</v>
      </c>
      <c r="B1842" t="s">
        <v>85</v>
      </c>
      <c r="D1842" t="s">
        <v>67</v>
      </c>
      <c r="E1842" t="s">
        <v>115</v>
      </c>
      <c r="F1842" t="s">
        <v>60</v>
      </c>
      <c r="G1842" t="s">
        <v>126</v>
      </c>
      <c r="H1842" t="s">
        <v>62</v>
      </c>
      <c r="I1842" t="s">
        <v>131</v>
      </c>
      <c r="J1842" t="s">
        <v>56</v>
      </c>
      <c r="K1842" t="s">
        <v>57</v>
      </c>
      <c r="M1842" s="11">
        <v>133.05000000000001</v>
      </c>
      <c r="N1842" s="11">
        <v>12.357295721255309</v>
      </c>
      <c r="P1842" s="11">
        <v>133.05000000000001</v>
      </c>
      <c r="Q1842" s="11">
        <v>12.357295721255309</v>
      </c>
      <c r="R1842" s="11">
        <f t="array" ref="R1842">INDEX(Reformat[Preschool FT],MATCH(1,(Reformat[Zone]=B1842)*(Reformat[Provider Type]=E1842)*(Reformat[Provider Rating]=I1842),0))</f>
        <v>30.24</v>
      </c>
      <c r="S1842" s="11">
        <f t="shared" si="28"/>
        <v>151.19999999999999</v>
      </c>
    </row>
    <row r="1843" spans="1:19" x14ac:dyDescent="0.25">
      <c r="A1843" t="s">
        <v>51</v>
      </c>
      <c r="B1843" t="s">
        <v>85</v>
      </c>
      <c r="D1843" t="s">
        <v>67</v>
      </c>
      <c r="E1843" t="s">
        <v>115</v>
      </c>
      <c r="F1843" t="s">
        <v>60</v>
      </c>
      <c r="G1843" t="s">
        <v>127</v>
      </c>
      <c r="H1843" t="s">
        <v>62</v>
      </c>
      <c r="I1843" t="s">
        <v>131</v>
      </c>
      <c r="J1843" t="s">
        <v>58</v>
      </c>
      <c r="K1843" t="s">
        <v>57</v>
      </c>
      <c r="M1843" s="11">
        <v>104.39999999999999</v>
      </c>
      <c r="N1843" s="11">
        <v>9.6963673303198341</v>
      </c>
      <c r="P1843" s="11">
        <v>104.39999999999999</v>
      </c>
      <c r="Q1843" s="11">
        <v>9.6963673303198341</v>
      </c>
      <c r="R1843" s="11">
        <f t="array" ref="R1843">INDEX(Reformat[Preschool PT],MATCH(1,(Reformat[Zone]=B1843)*(Reformat[Provider Type]=E1843)*(Reformat[Provider Rating]=I1843),0))</f>
        <v>23.31</v>
      </c>
      <c r="S1843" s="11">
        <f t="shared" si="28"/>
        <v>116.55</v>
      </c>
    </row>
    <row r="1844" spans="1:19" x14ac:dyDescent="0.25">
      <c r="A1844" t="s">
        <v>51</v>
      </c>
      <c r="B1844" t="s">
        <v>85</v>
      </c>
      <c r="D1844" t="s">
        <v>67</v>
      </c>
      <c r="E1844" t="s">
        <v>115</v>
      </c>
      <c r="F1844" t="s">
        <v>61</v>
      </c>
      <c r="G1844" t="s">
        <v>128</v>
      </c>
      <c r="H1844" t="s">
        <v>62</v>
      </c>
      <c r="I1844" t="s">
        <v>131</v>
      </c>
      <c r="J1844" t="s">
        <v>56</v>
      </c>
      <c r="K1844" t="s">
        <v>57</v>
      </c>
      <c r="M1844" s="11">
        <v>114.60000000000001</v>
      </c>
      <c r="N1844" s="11">
        <v>10.643713563741889</v>
      </c>
      <c r="P1844" s="11">
        <v>114.60000000000001</v>
      </c>
      <c r="Q1844" s="11">
        <v>10.643713563741889</v>
      </c>
      <c r="R1844" s="11">
        <f t="array" ref="R1844">INDEX(Reformat[School-age FT],MATCH(1,(Reformat[Zone]=B1844)*(Reformat[Provider Type]=E1844)*(Reformat[Provider Rating]=I1844),0))</f>
        <v>26.04</v>
      </c>
      <c r="S1844" s="11">
        <f t="shared" si="28"/>
        <v>130.19999999999999</v>
      </c>
    </row>
    <row r="1845" spans="1:19" x14ac:dyDescent="0.25">
      <c r="A1845" t="s">
        <v>51</v>
      </c>
      <c r="B1845" t="s">
        <v>85</v>
      </c>
      <c r="D1845" t="s">
        <v>67</v>
      </c>
      <c r="E1845" t="s">
        <v>115</v>
      </c>
      <c r="F1845" t="s">
        <v>61</v>
      </c>
      <c r="G1845" t="s">
        <v>129</v>
      </c>
      <c r="H1845" t="s">
        <v>62</v>
      </c>
      <c r="I1845" t="s">
        <v>131</v>
      </c>
      <c r="J1845" t="s">
        <v>58</v>
      </c>
      <c r="K1845" t="s">
        <v>57</v>
      </c>
      <c r="M1845" s="11">
        <v>92</v>
      </c>
      <c r="N1845" s="11">
        <v>8.5446915171400857</v>
      </c>
      <c r="P1845" s="11">
        <v>92</v>
      </c>
      <c r="Q1845" s="11">
        <v>8.5446915171400857</v>
      </c>
      <c r="R1845" s="11">
        <f t="array" ref="R1845">INDEX(Reformat[School-age PT],MATCH(1,(Reformat[Zone]=B1845)*(Reformat[Provider Type]=E1845)*(Reformat[Provider Rating]=I1845),0))</f>
        <v>20.79</v>
      </c>
      <c r="S1845" s="11">
        <f t="shared" si="28"/>
        <v>103.94999999999999</v>
      </c>
    </row>
    <row r="1846" spans="1:19" x14ac:dyDescent="0.25">
      <c r="A1846" t="s">
        <v>51</v>
      </c>
      <c r="B1846" t="s">
        <v>85</v>
      </c>
      <c r="D1846" t="s">
        <v>67</v>
      </c>
      <c r="E1846" t="s">
        <v>115</v>
      </c>
      <c r="F1846" t="s">
        <v>54</v>
      </c>
      <c r="G1846" t="s">
        <v>122</v>
      </c>
      <c r="H1846" t="s">
        <v>63</v>
      </c>
      <c r="I1846" t="s">
        <v>132</v>
      </c>
      <c r="J1846" t="s">
        <v>56</v>
      </c>
      <c r="K1846" t="s">
        <v>57</v>
      </c>
      <c r="M1846" s="11">
        <v>165.2</v>
      </c>
      <c r="N1846" s="11">
        <v>15.343293898168934</v>
      </c>
      <c r="P1846" s="11">
        <v>165.2</v>
      </c>
      <c r="Q1846" s="11">
        <v>15.343293898168934</v>
      </c>
      <c r="R1846" s="11">
        <f t="array" ref="R1846">INDEX(Reformat[Infant FT],MATCH(1,(Reformat[Zone]=B1846)*(Reformat[Provider Type]=E1846)*(Reformat[Provider Rating]=I1846),0))</f>
        <v>39.96</v>
      </c>
      <c r="S1846" s="11">
        <f t="shared" si="28"/>
        <v>199.8</v>
      </c>
    </row>
    <row r="1847" spans="1:19" x14ac:dyDescent="0.25">
      <c r="A1847" t="s">
        <v>51</v>
      </c>
      <c r="B1847" t="s">
        <v>85</v>
      </c>
      <c r="D1847" t="s">
        <v>67</v>
      </c>
      <c r="E1847" t="s">
        <v>115</v>
      </c>
      <c r="F1847" t="s">
        <v>54</v>
      </c>
      <c r="G1847" t="s">
        <v>123</v>
      </c>
      <c r="H1847" t="s">
        <v>63</v>
      </c>
      <c r="I1847" t="s">
        <v>132</v>
      </c>
      <c r="J1847" t="s">
        <v>58</v>
      </c>
      <c r="K1847" t="s">
        <v>57</v>
      </c>
      <c r="M1847" s="11">
        <v>147.35</v>
      </c>
      <c r="N1847" s="11">
        <v>13.685437989680342</v>
      </c>
      <c r="P1847" s="11">
        <v>147.35</v>
      </c>
      <c r="Q1847" s="11">
        <v>13.685437989680342</v>
      </c>
      <c r="R1847" s="11">
        <f t="array" ref="R1847">INDEX(Reformat[Infant PT],MATCH(1,(Reformat[Zone]=B1847)*(Reformat[Provider Type]=E1847)*(Reformat[Provider Rating]=I1847),0))</f>
        <v>34.92</v>
      </c>
      <c r="S1847" s="11">
        <f t="shared" si="28"/>
        <v>174.60000000000002</v>
      </c>
    </row>
    <row r="1848" spans="1:19" x14ac:dyDescent="0.25">
      <c r="A1848" t="s">
        <v>51</v>
      </c>
      <c r="B1848" t="s">
        <v>85</v>
      </c>
      <c r="D1848" t="s">
        <v>67</v>
      </c>
      <c r="E1848" t="s">
        <v>115</v>
      </c>
      <c r="F1848" t="s">
        <v>59</v>
      </c>
      <c r="G1848" t="s">
        <v>124</v>
      </c>
      <c r="H1848" t="s">
        <v>63</v>
      </c>
      <c r="I1848" t="s">
        <v>132</v>
      </c>
      <c r="J1848" t="s">
        <v>56</v>
      </c>
      <c r="K1848" t="s">
        <v>57</v>
      </c>
      <c r="M1848" s="11">
        <v>156.85</v>
      </c>
      <c r="N1848" s="11">
        <v>14.567770265906764</v>
      </c>
      <c r="P1848" s="11">
        <v>156.85</v>
      </c>
      <c r="Q1848" s="11">
        <v>14.567770265906764</v>
      </c>
      <c r="R1848" s="11">
        <f t="array" ref="R1848">INDEX(Reformat[Toddler FT],MATCH(1,(Reformat[Zone]=B1848)*(Reformat[Provider Type]=E1848)*(Reformat[Provider Rating]=I1848),0))</f>
        <v>36</v>
      </c>
      <c r="S1848" s="11">
        <f t="shared" si="28"/>
        <v>180</v>
      </c>
    </row>
    <row r="1849" spans="1:19" x14ac:dyDescent="0.25">
      <c r="A1849" t="s">
        <v>51</v>
      </c>
      <c r="B1849" t="s">
        <v>85</v>
      </c>
      <c r="D1849" t="s">
        <v>67</v>
      </c>
      <c r="E1849" t="s">
        <v>115</v>
      </c>
      <c r="F1849" t="s">
        <v>59</v>
      </c>
      <c r="G1849" t="s">
        <v>125</v>
      </c>
      <c r="H1849" t="s">
        <v>63</v>
      </c>
      <c r="I1849" t="s">
        <v>132</v>
      </c>
      <c r="J1849" t="s">
        <v>58</v>
      </c>
      <c r="K1849" t="s">
        <v>57</v>
      </c>
      <c r="M1849" s="11">
        <v>138.45000000000002</v>
      </c>
      <c r="N1849" s="11">
        <v>12.858831962478749</v>
      </c>
      <c r="P1849" s="11">
        <v>138.45000000000002</v>
      </c>
      <c r="Q1849" s="11">
        <v>12.858831962478749</v>
      </c>
      <c r="R1849" s="11">
        <f t="array" ref="R1849">INDEX(Reformat[Toddler PT],MATCH(1,(Reformat[Zone]=B1849)*(Reformat[Provider Type]=E1849)*(Reformat[Provider Rating]=I1849),0))</f>
        <v>30.78</v>
      </c>
      <c r="S1849" s="11">
        <f t="shared" si="28"/>
        <v>153.9</v>
      </c>
    </row>
    <row r="1850" spans="1:19" x14ac:dyDescent="0.25">
      <c r="A1850" t="s">
        <v>51</v>
      </c>
      <c r="B1850" t="s">
        <v>85</v>
      </c>
      <c r="D1850" t="s">
        <v>67</v>
      </c>
      <c r="E1850" t="s">
        <v>115</v>
      </c>
      <c r="F1850" t="s">
        <v>60</v>
      </c>
      <c r="G1850" t="s">
        <v>126</v>
      </c>
      <c r="H1850" t="s">
        <v>63</v>
      </c>
      <c r="I1850" t="s">
        <v>132</v>
      </c>
      <c r="J1850" t="s">
        <v>56</v>
      </c>
      <c r="K1850" t="s">
        <v>57</v>
      </c>
      <c r="M1850" s="11">
        <v>147.85</v>
      </c>
      <c r="N1850" s="11">
        <v>13.731876530534365</v>
      </c>
      <c r="P1850" s="11">
        <v>147.85</v>
      </c>
      <c r="Q1850" s="11">
        <v>13.731876530534365</v>
      </c>
      <c r="R1850" s="11">
        <f t="array" ref="R1850">INDEX(Reformat[Preschool FT],MATCH(1,(Reformat[Zone]=B1850)*(Reformat[Provider Type]=E1850)*(Reformat[Provider Rating]=I1850),0))</f>
        <v>31.68</v>
      </c>
      <c r="S1850" s="11">
        <f t="shared" si="28"/>
        <v>158.4</v>
      </c>
    </row>
    <row r="1851" spans="1:19" x14ac:dyDescent="0.25">
      <c r="A1851" t="s">
        <v>51</v>
      </c>
      <c r="B1851" t="s">
        <v>85</v>
      </c>
      <c r="D1851" t="s">
        <v>67</v>
      </c>
      <c r="E1851" t="s">
        <v>115</v>
      </c>
      <c r="F1851" t="s">
        <v>60</v>
      </c>
      <c r="G1851" t="s">
        <v>127</v>
      </c>
      <c r="H1851" t="s">
        <v>63</v>
      </c>
      <c r="I1851" t="s">
        <v>132</v>
      </c>
      <c r="J1851" t="s">
        <v>58</v>
      </c>
      <c r="K1851" t="s">
        <v>57</v>
      </c>
      <c r="M1851" s="11">
        <v>116</v>
      </c>
      <c r="N1851" s="11">
        <v>10.77374147813315</v>
      </c>
      <c r="P1851" s="11">
        <v>116</v>
      </c>
      <c r="Q1851" s="11">
        <v>10.77374147813315</v>
      </c>
      <c r="R1851" s="11">
        <f t="array" ref="R1851">INDEX(Reformat[Preschool PT],MATCH(1,(Reformat[Zone]=B1851)*(Reformat[Provider Type]=E1851)*(Reformat[Provider Rating]=I1851),0))</f>
        <v>25.2</v>
      </c>
      <c r="S1851" s="11">
        <f t="shared" si="28"/>
        <v>126</v>
      </c>
    </row>
    <row r="1852" spans="1:19" x14ac:dyDescent="0.25">
      <c r="A1852" t="s">
        <v>51</v>
      </c>
      <c r="B1852" t="s">
        <v>85</v>
      </c>
      <c r="D1852" t="s">
        <v>67</v>
      </c>
      <c r="E1852" t="s">
        <v>115</v>
      </c>
      <c r="F1852" t="s">
        <v>61</v>
      </c>
      <c r="G1852" t="s">
        <v>128</v>
      </c>
      <c r="H1852" t="s">
        <v>63</v>
      </c>
      <c r="I1852" t="s">
        <v>132</v>
      </c>
      <c r="J1852" t="s">
        <v>56</v>
      </c>
      <c r="K1852" t="s">
        <v>57</v>
      </c>
      <c r="M1852" s="11">
        <v>127.35</v>
      </c>
      <c r="N1852" s="11">
        <v>11.827896355519455</v>
      </c>
      <c r="P1852" s="11">
        <v>127.35</v>
      </c>
      <c r="Q1852" s="11">
        <v>11.827896355519455</v>
      </c>
      <c r="R1852" s="11">
        <f t="array" ref="R1852">INDEX(Reformat[School-age FT],MATCH(1,(Reformat[Zone]=B1852)*(Reformat[Provider Type]=E1852)*(Reformat[Provider Rating]=I1852),0))</f>
        <v>27.54</v>
      </c>
      <c r="S1852" s="11">
        <f t="shared" si="28"/>
        <v>137.69999999999999</v>
      </c>
    </row>
    <row r="1853" spans="1:19" x14ac:dyDescent="0.25">
      <c r="A1853" t="s">
        <v>51</v>
      </c>
      <c r="B1853" t="s">
        <v>85</v>
      </c>
      <c r="D1853" t="s">
        <v>67</v>
      </c>
      <c r="E1853" t="s">
        <v>115</v>
      </c>
      <c r="F1853" t="s">
        <v>61</v>
      </c>
      <c r="G1853" t="s">
        <v>129</v>
      </c>
      <c r="H1853" t="s">
        <v>63</v>
      </c>
      <c r="I1853" t="s">
        <v>132</v>
      </c>
      <c r="J1853" t="s">
        <v>58</v>
      </c>
      <c r="K1853" t="s">
        <v>57</v>
      </c>
      <c r="M1853" s="11">
        <v>102.2</v>
      </c>
      <c r="N1853" s="11">
        <v>9.4920377505621385</v>
      </c>
      <c r="P1853" s="11">
        <v>102.2</v>
      </c>
      <c r="Q1853" s="11">
        <v>9.4920377505621385</v>
      </c>
      <c r="R1853" s="11">
        <f t="array" ref="R1853">INDEX(Reformat[School-age PT],MATCH(1,(Reformat[Zone]=B1853)*(Reformat[Provider Type]=E1853)*(Reformat[Provider Rating]=I1853),0))</f>
        <v>22.5</v>
      </c>
      <c r="S1853" s="11">
        <f t="shared" si="28"/>
        <v>112.5</v>
      </c>
    </row>
    <row r="1854" spans="1:19" x14ac:dyDescent="0.25">
      <c r="A1854" t="s">
        <v>51</v>
      </c>
      <c r="B1854" t="s">
        <v>85</v>
      </c>
      <c r="D1854" t="s">
        <v>67</v>
      </c>
      <c r="E1854" t="s">
        <v>115</v>
      </c>
      <c r="F1854" t="s">
        <v>54</v>
      </c>
      <c r="G1854" t="s">
        <v>122</v>
      </c>
      <c r="H1854" t="s">
        <v>64</v>
      </c>
      <c r="I1854" t="s">
        <v>133</v>
      </c>
      <c r="J1854" t="s">
        <v>56</v>
      </c>
      <c r="K1854" t="s">
        <v>57</v>
      </c>
      <c r="M1854" s="11">
        <v>183.55</v>
      </c>
      <c r="N1854" s="11">
        <v>17.04758834751155</v>
      </c>
      <c r="P1854" s="11">
        <v>183.55</v>
      </c>
      <c r="Q1854" s="11">
        <v>17.04758834751155</v>
      </c>
      <c r="R1854" s="11">
        <f t="array" ref="R1854">INDEX(Reformat[Infant FT],MATCH(1,(Reformat[Zone]=B1854)*(Reformat[Provider Type]=E1854)*(Reformat[Provider Rating]=I1854),0))</f>
        <v>44.4</v>
      </c>
      <c r="S1854" s="11">
        <f t="shared" si="28"/>
        <v>222</v>
      </c>
    </row>
    <row r="1855" spans="1:19" x14ac:dyDescent="0.25">
      <c r="A1855" t="s">
        <v>51</v>
      </c>
      <c r="B1855" t="s">
        <v>85</v>
      </c>
      <c r="D1855" t="s">
        <v>67</v>
      </c>
      <c r="E1855" t="s">
        <v>115</v>
      </c>
      <c r="F1855" t="s">
        <v>54</v>
      </c>
      <c r="G1855" t="s">
        <v>123</v>
      </c>
      <c r="H1855" t="s">
        <v>64</v>
      </c>
      <c r="I1855" t="s">
        <v>133</v>
      </c>
      <c r="J1855" t="s">
        <v>58</v>
      </c>
      <c r="K1855" t="s">
        <v>57</v>
      </c>
      <c r="M1855" s="11">
        <v>163.70000000000002</v>
      </c>
      <c r="N1855" s="11">
        <v>15.20397827560687</v>
      </c>
      <c r="P1855" s="11">
        <v>163.70000000000002</v>
      </c>
      <c r="Q1855" s="11">
        <v>15.20397827560687</v>
      </c>
      <c r="R1855" s="11">
        <f t="array" ref="R1855">INDEX(Reformat[Infant PT],MATCH(1,(Reformat[Zone]=B1855)*(Reformat[Provider Type]=E1855)*(Reformat[Provider Rating]=I1855),0))</f>
        <v>38.799999999999997</v>
      </c>
      <c r="S1855" s="11">
        <f t="shared" si="28"/>
        <v>194</v>
      </c>
    </row>
    <row r="1856" spans="1:19" x14ac:dyDescent="0.25">
      <c r="A1856" t="s">
        <v>51</v>
      </c>
      <c r="B1856" t="s">
        <v>85</v>
      </c>
      <c r="D1856" t="s">
        <v>67</v>
      </c>
      <c r="E1856" t="s">
        <v>115</v>
      </c>
      <c r="F1856" t="s">
        <v>59</v>
      </c>
      <c r="G1856" t="s">
        <v>124</v>
      </c>
      <c r="H1856" t="s">
        <v>64</v>
      </c>
      <c r="I1856" t="s">
        <v>133</v>
      </c>
      <c r="J1856" t="s">
        <v>56</v>
      </c>
      <c r="K1856" t="s">
        <v>57</v>
      </c>
      <c r="M1856" s="11">
        <v>174.25</v>
      </c>
      <c r="N1856" s="11">
        <v>16.183831487626737</v>
      </c>
      <c r="P1856" s="11">
        <v>174.25</v>
      </c>
      <c r="Q1856" s="11">
        <v>16.183831487626737</v>
      </c>
      <c r="R1856" s="11">
        <f t="array" ref="R1856">INDEX(Reformat[Toddler FT],MATCH(1,(Reformat[Zone]=B1856)*(Reformat[Provider Type]=E1856)*(Reformat[Provider Rating]=I1856),0))</f>
        <v>40</v>
      </c>
      <c r="S1856" s="11">
        <f t="shared" si="28"/>
        <v>200</v>
      </c>
    </row>
    <row r="1857" spans="1:19" x14ac:dyDescent="0.25">
      <c r="A1857" t="s">
        <v>51</v>
      </c>
      <c r="B1857" t="s">
        <v>85</v>
      </c>
      <c r="D1857" t="s">
        <v>67</v>
      </c>
      <c r="E1857" t="s">
        <v>115</v>
      </c>
      <c r="F1857" t="s">
        <v>59</v>
      </c>
      <c r="G1857" t="s">
        <v>125</v>
      </c>
      <c r="H1857" t="s">
        <v>64</v>
      </c>
      <c r="I1857" t="s">
        <v>133</v>
      </c>
      <c r="J1857" t="s">
        <v>58</v>
      </c>
      <c r="K1857" t="s">
        <v>57</v>
      </c>
      <c r="M1857" s="11">
        <v>153.85</v>
      </c>
      <c r="N1857" s="11">
        <v>14.289139020782631</v>
      </c>
      <c r="P1857" s="11">
        <v>153.85</v>
      </c>
      <c r="Q1857" s="11">
        <v>14.289139020782631</v>
      </c>
      <c r="R1857" s="11">
        <f t="array" ref="R1857">INDEX(Reformat[Toddler PT],MATCH(1,(Reformat[Zone]=B1857)*(Reformat[Provider Type]=E1857)*(Reformat[Provider Rating]=I1857),0))</f>
        <v>34.200000000000003</v>
      </c>
      <c r="S1857" s="11">
        <f t="shared" si="28"/>
        <v>171</v>
      </c>
    </row>
    <row r="1858" spans="1:19" x14ac:dyDescent="0.25">
      <c r="A1858" t="s">
        <v>51</v>
      </c>
      <c r="B1858" t="s">
        <v>85</v>
      </c>
      <c r="D1858" t="s">
        <v>67</v>
      </c>
      <c r="E1858" t="s">
        <v>115</v>
      </c>
      <c r="F1858" t="s">
        <v>60</v>
      </c>
      <c r="G1858" t="s">
        <v>126</v>
      </c>
      <c r="H1858" t="s">
        <v>64</v>
      </c>
      <c r="I1858" t="s">
        <v>133</v>
      </c>
      <c r="J1858" t="s">
        <v>56</v>
      </c>
      <c r="K1858" t="s">
        <v>57</v>
      </c>
      <c r="M1858" s="11">
        <v>164.3</v>
      </c>
      <c r="N1858" s="11">
        <v>15.259704524631696</v>
      </c>
      <c r="P1858" s="11">
        <v>164.3</v>
      </c>
      <c r="Q1858" s="11">
        <v>15.259704524631696</v>
      </c>
      <c r="R1858" s="11">
        <f t="array" ref="R1858">INDEX(Reformat[Preschool FT],MATCH(1,(Reformat[Zone]=B1858)*(Reformat[Provider Type]=E1858)*(Reformat[Provider Rating]=I1858),0))</f>
        <v>35.200000000000003</v>
      </c>
      <c r="S1858" s="11">
        <f t="shared" si="28"/>
        <v>176</v>
      </c>
    </row>
    <row r="1859" spans="1:19" x14ac:dyDescent="0.25">
      <c r="A1859" t="s">
        <v>51</v>
      </c>
      <c r="B1859" t="s">
        <v>85</v>
      </c>
      <c r="D1859" t="s">
        <v>67</v>
      </c>
      <c r="E1859" t="s">
        <v>115</v>
      </c>
      <c r="F1859" t="s">
        <v>60</v>
      </c>
      <c r="G1859" t="s">
        <v>127</v>
      </c>
      <c r="H1859" t="s">
        <v>64</v>
      </c>
      <c r="I1859" t="s">
        <v>133</v>
      </c>
      <c r="J1859" t="s">
        <v>58</v>
      </c>
      <c r="K1859" t="s">
        <v>57</v>
      </c>
      <c r="M1859" s="11">
        <v>128.85</v>
      </c>
      <c r="N1859" s="11">
        <v>11.96721197808152</v>
      </c>
      <c r="P1859" s="11">
        <v>128.85</v>
      </c>
      <c r="Q1859" s="11">
        <v>11.96721197808152</v>
      </c>
      <c r="R1859" s="11">
        <f t="array" ref="R1859">INDEX(Reformat[Preschool PT],MATCH(1,(Reformat[Zone]=B1859)*(Reformat[Provider Type]=E1859)*(Reformat[Provider Rating]=I1859),0))</f>
        <v>28</v>
      </c>
      <c r="S1859" s="11">
        <f t="shared" ref="S1859:S1922" si="29">R1859*5</f>
        <v>140</v>
      </c>
    </row>
    <row r="1860" spans="1:19" x14ac:dyDescent="0.25">
      <c r="A1860" t="s">
        <v>51</v>
      </c>
      <c r="B1860" t="s">
        <v>85</v>
      </c>
      <c r="D1860" t="s">
        <v>67</v>
      </c>
      <c r="E1860" t="s">
        <v>115</v>
      </c>
      <c r="F1860" t="s">
        <v>61</v>
      </c>
      <c r="G1860" t="s">
        <v>128</v>
      </c>
      <c r="H1860" t="s">
        <v>64</v>
      </c>
      <c r="I1860" t="s">
        <v>133</v>
      </c>
      <c r="J1860" t="s">
        <v>56</v>
      </c>
      <c r="K1860" t="s">
        <v>57</v>
      </c>
      <c r="M1860" s="11">
        <v>141.44999999999999</v>
      </c>
      <c r="N1860" s="11">
        <v>13.137463207602879</v>
      </c>
      <c r="P1860" s="11">
        <v>141.44999999999999</v>
      </c>
      <c r="Q1860" s="11">
        <v>13.137463207602879</v>
      </c>
      <c r="R1860" s="11">
        <f t="array" ref="R1860">INDEX(Reformat[School-age FT],MATCH(1,(Reformat[Zone]=B1860)*(Reformat[Provider Type]=E1860)*(Reformat[Provider Rating]=I1860),0))</f>
        <v>30.6</v>
      </c>
      <c r="S1860" s="11">
        <f t="shared" si="29"/>
        <v>153</v>
      </c>
    </row>
    <row r="1861" spans="1:19" x14ac:dyDescent="0.25">
      <c r="A1861" t="s">
        <v>51</v>
      </c>
      <c r="B1861" t="s">
        <v>85</v>
      </c>
      <c r="D1861" t="s">
        <v>67</v>
      </c>
      <c r="E1861" t="s">
        <v>115</v>
      </c>
      <c r="F1861" t="s">
        <v>61</v>
      </c>
      <c r="G1861" t="s">
        <v>129</v>
      </c>
      <c r="H1861" t="s">
        <v>64</v>
      </c>
      <c r="I1861" t="s">
        <v>133</v>
      </c>
      <c r="J1861" t="s">
        <v>58</v>
      </c>
      <c r="K1861" t="s">
        <v>57</v>
      </c>
      <c r="M1861" s="11">
        <v>113.55000000000001</v>
      </c>
      <c r="N1861" s="11">
        <v>10.546192627948443</v>
      </c>
      <c r="P1861" s="11">
        <v>113.55000000000001</v>
      </c>
      <c r="Q1861" s="11">
        <v>10.546192627948443</v>
      </c>
      <c r="R1861" s="11">
        <f t="array" ref="R1861">INDEX(Reformat[School-age PT],MATCH(1,(Reformat[Zone]=B1861)*(Reformat[Provider Type]=E1861)*(Reformat[Provider Rating]=I1861),0))</f>
        <v>25</v>
      </c>
      <c r="S1861" s="11">
        <f t="shared" si="29"/>
        <v>125</v>
      </c>
    </row>
    <row r="1862" spans="1:19" x14ac:dyDescent="0.25">
      <c r="A1862" t="s">
        <v>51</v>
      </c>
      <c r="B1862" t="s">
        <v>85</v>
      </c>
      <c r="D1862" t="s">
        <v>67</v>
      </c>
      <c r="E1862" t="s">
        <v>115</v>
      </c>
      <c r="F1862" t="s">
        <v>60</v>
      </c>
      <c r="G1862" t="s">
        <v>126</v>
      </c>
      <c r="H1862" t="s">
        <v>65</v>
      </c>
      <c r="I1862" t="s">
        <v>134</v>
      </c>
      <c r="J1862" t="s">
        <v>56</v>
      </c>
      <c r="K1862" t="s">
        <v>57</v>
      </c>
      <c r="M1862" s="11">
        <v>124.55</v>
      </c>
      <c r="N1862" s="11">
        <v>11.56784052673693</v>
      </c>
      <c r="P1862" s="11">
        <v>124.55</v>
      </c>
      <c r="Q1862" s="11">
        <v>11.56784052673693</v>
      </c>
      <c r="R1862" s="11">
        <f t="array" ref="R1862">INDEX(Reformat[Preschool FT],MATCH(1,(Reformat[Zone]=B1862)*(Reformat[Provider Type]=E1862)*(Reformat[Provider Rating]=I1862),0))</f>
        <v>30.24</v>
      </c>
      <c r="S1862" s="11">
        <f t="shared" si="29"/>
        <v>151.19999999999999</v>
      </c>
    </row>
    <row r="1863" spans="1:19" x14ac:dyDescent="0.25">
      <c r="A1863" t="s">
        <v>51</v>
      </c>
      <c r="B1863" t="s">
        <v>85</v>
      </c>
      <c r="D1863" t="s">
        <v>67</v>
      </c>
      <c r="E1863" t="s">
        <v>115</v>
      </c>
      <c r="F1863" t="s">
        <v>60</v>
      </c>
      <c r="G1863" t="s">
        <v>127</v>
      </c>
      <c r="H1863" t="s">
        <v>65</v>
      </c>
      <c r="I1863" t="s">
        <v>134</v>
      </c>
      <c r="J1863" t="s">
        <v>58</v>
      </c>
      <c r="K1863" t="s">
        <v>57</v>
      </c>
      <c r="M1863" s="11">
        <v>93.75</v>
      </c>
      <c r="N1863" s="11">
        <v>8.707226410129163</v>
      </c>
      <c r="P1863" s="11">
        <v>93.75</v>
      </c>
      <c r="Q1863" s="11">
        <v>8.707226410129163</v>
      </c>
      <c r="R1863" s="11">
        <f t="array" ref="R1863">INDEX(Reformat[Preschool PT],MATCH(1,(Reformat[Zone]=B1863)*(Reformat[Provider Type]=E1863)*(Reformat[Provider Rating]=I1863),0))</f>
        <v>23.31</v>
      </c>
      <c r="S1863" s="11">
        <f t="shared" si="29"/>
        <v>116.55</v>
      </c>
    </row>
    <row r="1864" spans="1:19" x14ac:dyDescent="0.25">
      <c r="A1864" t="s">
        <v>51</v>
      </c>
      <c r="B1864" t="s">
        <v>85</v>
      </c>
      <c r="D1864" t="s">
        <v>68</v>
      </c>
      <c r="E1864" t="s">
        <v>68</v>
      </c>
      <c r="F1864" t="s">
        <v>54</v>
      </c>
      <c r="G1864" t="s">
        <v>122</v>
      </c>
      <c r="H1864" t="s">
        <v>69</v>
      </c>
      <c r="I1864" t="s">
        <v>69</v>
      </c>
      <c r="J1864" t="s">
        <v>56</v>
      </c>
      <c r="K1864" t="s">
        <v>57</v>
      </c>
      <c r="M1864" s="11">
        <v>65</v>
      </c>
      <c r="N1864" s="11">
        <v>6.0370103110228861</v>
      </c>
      <c r="P1864" s="11">
        <v>65</v>
      </c>
      <c r="Q1864" s="11">
        <v>6.0370103110228861</v>
      </c>
      <c r="R1864" s="11">
        <f t="array" ref="R1864">INDEX(Reformat[Infant FT],MATCH(1,(Reformat[Zone]=B1864)*(Reformat[Provider Type]=E1864)*(Reformat[Provider Rating]=I1864),0))</f>
        <v>13</v>
      </c>
      <c r="S1864" s="11">
        <f t="shared" si="29"/>
        <v>65</v>
      </c>
    </row>
    <row r="1865" spans="1:19" x14ac:dyDescent="0.25">
      <c r="A1865" t="s">
        <v>51</v>
      </c>
      <c r="B1865" t="s">
        <v>85</v>
      </c>
      <c r="D1865" t="s">
        <v>68</v>
      </c>
      <c r="E1865" t="s">
        <v>68</v>
      </c>
      <c r="F1865" t="s">
        <v>54</v>
      </c>
      <c r="G1865" t="s">
        <v>123</v>
      </c>
      <c r="H1865" t="s">
        <v>69</v>
      </c>
      <c r="I1865" t="s">
        <v>69</v>
      </c>
      <c r="J1865" t="s">
        <v>58</v>
      </c>
      <c r="K1865" t="s">
        <v>57</v>
      </c>
      <c r="M1865" s="11">
        <v>55</v>
      </c>
      <c r="N1865" s="11">
        <v>5.1082394939424418</v>
      </c>
      <c r="P1865" s="11">
        <v>55</v>
      </c>
      <c r="Q1865" s="11">
        <v>5.1082394939424418</v>
      </c>
      <c r="R1865" s="11">
        <f t="array" ref="R1865">INDEX(Reformat[Infant PT],MATCH(1,(Reformat[Zone]=B1865)*(Reformat[Provider Type]=E1865)*(Reformat[Provider Rating]=I1865),0))</f>
        <v>11</v>
      </c>
      <c r="S1865" s="11">
        <f t="shared" si="29"/>
        <v>55</v>
      </c>
    </row>
    <row r="1866" spans="1:19" x14ac:dyDescent="0.25">
      <c r="A1866" t="s">
        <v>51</v>
      </c>
      <c r="B1866" t="s">
        <v>85</v>
      </c>
      <c r="D1866" t="s">
        <v>68</v>
      </c>
      <c r="E1866" t="s">
        <v>68</v>
      </c>
      <c r="F1866" t="s">
        <v>59</v>
      </c>
      <c r="G1866" t="s">
        <v>124</v>
      </c>
      <c r="H1866" t="s">
        <v>69</v>
      </c>
      <c r="I1866" t="s">
        <v>69</v>
      </c>
      <c r="J1866" t="s">
        <v>56</v>
      </c>
      <c r="K1866" t="s">
        <v>57</v>
      </c>
      <c r="M1866" s="11">
        <v>65</v>
      </c>
      <c r="N1866" s="11">
        <v>6.0370103110228861</v>
      </c>
      <c r="P1866" s="11">
        <v>65</v>
      </c>
      <c r="Q1866" s="11">
        <v>6.0370103110228861</v>
      </c>
      <c r="R1866" s="11">
        <f t="array" ref="R1866">INDEX(Reformat[Toddler FT],MATCH(1,(Reformat[Zone]=B1866)*(Reformat[Provider Type]=E1866)*(Reformat[Provider Rating]=I1866),0))</f>
        <v>13</v>
      </c>
      <c r="S1866" s="11">
        <f t="shared" si="29"/>
        <v>65</v>
      </c>
    </row>
    <row r="1867" spans="1:19" x14ac:dyDescent="0.25">
      <c r="A1867" t="s">
        <v>51</v>
      </c>
      <c r="B1867" t="s">
        <v>85</v>
      </c>
      <c r="D1867" t="s">
        <v>68</v>
      </c>
      <c r="E1867" t="s">
        <v>68</v>
      </c>
      <c r="F1867" t="s">
        <v>59</v>
      </c>
      <c r="G1867" t="s">
        <v>125</v>
      </c>
      <c r="H1867" t="s">
        <v>69</v>
      </c>
      <c r="I1867" t="s">
        <v>69</v>
      </c>
      <c r="J1867" t="s">
        <v>58</v>
      </c>
      <c r="K1867" t="s">
        <v>57</v>
      </c>
      <c r="M1867" s="11">
        <v>55</v>
      </c>
      <c r="N1867" s="11">
        <v>5.1082394939424418</v>
      </c>
      <c r="P1867" s="11">
        <v>55</v>
      </c>
      <c r="Q1867" s="11">
        <v>5.1082394939424418</v>
      </c>
      <c r="R1867" s="11">
        <f t="array" ref="R1867">INDEX(Reformat[Toddler PT],MATCH(1,(Reformat[Zone]=B1867)*(Reformat[Provider Type]=E1867)*(Reformat[Provider Rating]=I1867),0))</f>
        <v>11</v>
      </c>
      <c r="S1867" s="11">
        <f t="shared" si="29"/>
        <v>55</v>
      </c>
    </row>
    <row r="1868" spans="1:19" x14ac:dyDescent="0.25">
      <c r="A1868" t="s">
        <v>51</v>
      </c>
      <c r="B1868" t="s">
        <v>85</v>
      </c>
      <c r="D1868" t="s">
        <v>68</v>
      </c>
      <c r="E1868" t="s">
        <v>68</v>
      </c>
      <c r="F1868" t="s">
        <v>60</v>
      </c>
      <c r="G1868" t="s">
        <v>126</v>
      </c>
      <c r="H1868" t="s">
        <v>69</v>
      </c>
      <c r="I1868" t="s">
        <v>69</v>
      </c>
      <c r="J1868" t="s">
        <v>56</v>
      </c>
      <c r="K1868" t="s">
        <v>57</v>
      </c>
      <c r="M1868" s="11">
        <v>65</v>
      </c>
      <c r="N1868" s="11">
        <v>6.0370103110228861</v>
      </c>
      <c r="P1868" s="11">
        <v>65</v>
      </c>
      <c r="Q1868" s="11">
        <v>6.0370103110228861</v>
      </c>
      <c r="R1868" s="11">
        <f t="array" ref="R1868">INDEX(Reformat[Preschool FT],MATCH(1,(Reformat[Zone]=B1868)*(Reformat[Provider Type]=E1868)*(Reformat[Provider Rating]=I1868),0))</f>
        <v>13</v>
      </c>
      <c r="S1868" s="11">
        <f t="shared" si="29"/>
        <v>65</v>
      </c>
    </row>
    <row r="1869" spans="1:19" x14ac:dyDescent="0.25">
      <c r="A1869" t="s">
        <v>51</v>
      </c>
      <c r="B1869" t="s">
        <v>85</v>
      </c>
      <c r="D1869" t="s">
        <v>68</v>
      </c>
      <c r="E1869" t="s">
        <v>68</v>
      </c>
      <c r="F1869" t="s">
        <v>60</v>
      </c>
      <c r="G1869" t="s">
        <v>127</v>
      </c>
      <c r="H1869" t="s">
        <v>69</v>
      </c>
      <c r="I1869" t="s">
        <v>69</v>
      </c>
      <c r="J1869" t="s">
        <v>58</v>
      </c>
      <c r="K1869" t="s">
        <v>57</v>
      </c>
      <c r="M1869" s="11">
        <v>55</v>
      </c>
      <c r="N1869" s="11">
        <v>5.1082394939424418</v>
      </c>
      <c r="P1869" s="11">
        <v>55</v>
      </c>
      <c r="Q1869" s="11">
        <v>5.1082394939424418</v>
      </c>
      <c r="R1869" s="11">
        <f t="array" ref="R1869">INDEX(Reformat[Preschool PT],MATCH(1,(Reformat[Zone]=B1869)*(Reformat[Provider Type]=E1869)*(Reformat[Provider Rating]=I1869),0))</f>
        <v>11</v>
      </c>
      <c r="S1869" s="11">
        <f t="shared" si="29"/>
        <v>55</v>
      </c>
    </row>
    <row r="1870" spans="1:19" x14ac:dyDescent="0.25">
      <c r="A1870" t="s">
        <v>51</v>
      </c>
      <c r="B1870" t="s">
        <v>85</v>
      </c>
      <c r="D1870" t="s">
        <v>68</v>
      </c>
      <c r="E1870" t="s">
        <v>68</v>
      </c>
      <c r="F1870" t="s">
        <v>61</v>
      </c>
      <c r="G1870" t="s">
        <v>128</v>
      </c>
      <c r="H1870" t="s">
        <v>69</v>
      </c>
      <c r="I1870" t="s">
        <v>69</v>
      </c>
      <c r="J1870" t="s">
        <v>56</v>
      </c>
      <c r="K1870" t="s">
        <v>57</v>
      </c>
      <c r="M1870" s="11">
        <v>65</v>
      </c>
      <c r="N1870" s="11">
        <v>6.0370103110228861</v>
      </c>
      <c r="P1870" s="11">
        <v>65</v>
      </c>
      <c r="Q1870" s="11">
        <v>6.0370103110228861</v>
      </c>
      <c r="R1870" s="11">
        <f t="array" ref="R1870">INDEX(Reformat[School-age FT],MATCH(1,(Reformat[Zone]=B1870)*(Reformat[Provider Type]=E1870)*(Reformat[Provider Rating]=I1870),0))</f>
        <v>13</v>
      </c>
      <c r="S1870" s="11">
        <f t="shared" si="29"/>
        <v>65</v>
      </c>
    </row>
    <row r="1871" spans="1:19" x14ac:dyDescent="0.25">
      <c r="A1871" t="s">
        <v>51</v>
      </c>
      <c r="B1871" t="s">
        <v>85</v>
      </c>
      <c r="D1871" t="s">
        <v>68</v>
      </c>
      <c r="E1871" t="s">
        <v>68</v>
      </c>
      <c r="F1871" t="s">
        <v>61</v>
      </c>
      <c r="G1871" t="s">
        <v>129</v>
      </c>
      <c r="H1871" t="s">
        <v>69</v>
      </c>
      <c r="I1871" t="s">
        <v>69</v>
      </c>
      <c r="J1871" t="s">
        <v>58</v>
      </c>
      <c r="K1871" t="s">
        <v>57</v>
      </c>
      <c r="M1871" s="11">
        <v>55</v>
      </c>
      <c r="N1871" s="11">
        <v>5.1082394939424418</v>
      </c>
      <c r="P1871" s="11">
        <v>55</v>
      </c>
      <c r="Q1871" s="11">
        <v>5.1082394939424418</v>
      </c>
      <c r="R1871" s="11">
        <f t="array" ref="R1871">INDEX(Reformat[School-age PT],MATCH(1,(Reformat[Zone]=B1871)*(Reformat[Provider Type]=E1871)*(Reformat[Provider Rating]=I1871),0))</f>
        <v>11</v>
      </c>
      <c r="S1871" s="11">
        <f t="shared" si="29"/>
        <v>55</v>
      </c>
    </row>
    <row r="1872" spans="1:19" x14ac:dyDescent="0.25">
      <c r="A1872" t="s">
        <v>51</v>
      </c>
      <c r="B1872" t="s">
        <v>86</v>
      </c>
      <c r="D1872" t="s">
        <v>53</v>
      </c>
      <c r="E1872" t="s">
        <v>113</v>
      </c>
      <c r="F1872" t="s">
        <v>54</v>
      </c>
      <c r="G1872" t="s">
        <v>122</v>
      </c>
      <c r="H1872" t="s">
        <v>55</v>
      </c>
      <c r="I1872" t="s">
        <v>130</v>
      </c>
      <c r="J1872" t="s">
        <v>56</v>
      </c>
      <c r="K1872" t="s">
        <v>57</v>
      </c>
      <c r="M1872" s="11">
        <v>107.2</v>
      </c>
      <c r="N1872" s="11">
        <v>0.93332269664830447</v>
      </c>
      <c r="P1872" s="11">
        <v>107.2</v>
      </c>
      <c r="Q1872" s="11">
        <v>0.93332269664830447</v>
      </c>
      <c r="R1872" s="11">
        <f t="array" ref="R1872">INDEX(Reformat[Infant FT],MATCH(1,(Reformat[Zone]=B1872)*(Reformat[Provider Type]=E1872)*(Reformat[Provider Rating]=I1872),0))</f>
        <v>28.6</v>
      </c>
      <c r="S1872" s="11">
        <f t="shared" si="29"/>
        <v>143</v>
      </c>
    </row>
    <row r="1873" spans="1:19" x14ac:dyDescent="0.25">
      <c r="A1873" t="s">
        <v>51</v>
      </c>
      <c r="B1873" t="s">
        <v>86</v>
      </c>
      <c r="D1873" t="s">
        <v>53</v>
      </c>
      <c r="E1873" t="s">
        <v>113</v>
      </c>
      <c r="F1873" t="s">
        <v>54</v>
      </c>
      <c r="G1873" t="s">
        <v>123</v>
      </c>
      <c r="H1873" t="s">
        <v>55</v>
      </c>
      <c r="I1873" t="s">
        <v>130</v>
      </c>
      <c r="J1873" t="s">
        <v>58</v>
      </c>
      <c r="K1873" t="s">
        <v>57</v>
      </c>
      <c r="M1873" s="11">
        <v>94.1</v>
      </c>
      <c r="N1873" s="11">
        <v>0.81926927009893136</v>
      </c>
      <c r="P1873" s="11">
        <v>94.1</v>
      </c>
      <c r="Q1873" s="11">
        <v>0.81926927009893136</v>
      </c>
      <c r="R1873" s="11">
        <f t="array" ref="R1873">INDEX(Reformat[Infant PT],MATCH(1,(Reformat[Zone]=B1873)*(Reformat[Provider Type]=E1873)*(Reformat[Provider Rating]=I1873),0))</f>
        <v>25.4</v>
      </c>
      <c r="S1873" s="11">
        <f t="shared" si="29"/>
        <v>127</v>
      </c>
    </row>
    <row r="1874" spans="1:19" x14ac:dyDescent="0.25">
      <c r="A1874" t="s">
        <v>51</v>
      </c>
      <c r="B1874" t="s">
        <v>86</v>
      </c>
      <c r="D1874" t="s">
        <v>53</v>
      </c>
      <c r="E1874" t="s">
        <v>113</v>
      </c>
      <c r="F1874" t="s">
        <v>59</v>
      </c>
      <c r="G1874" t="s">
        <v>124</v>
      </c>
      <c r="H1874" t="s">
        <v>55</v>
      </c>
      <c r="I1874" t="s">
        <v>130</v>
      </c>
      <c r="J1874" t="s">
        <v>56</v>
      </c>
      <c r="K1874" t="s">
        <v>57</v>
      </c>
      <c r="M1874" s="11">
        <v>100.19999999999999</v>
      </c>
      <c r="N1874" s="11">
        <v>0.87237811757612027</v>
      </c>
      <c r="P1874" s="11">
        <v>100.19999999999999</v>
      </c>
      <c r="Q1874" s="11">
        <v>0.87237811757612027</v>
      </c>
      <c r="R1874" s="11">
        <f t="array" ref="R1874">INDEX(Reformat[Toddler FT],MATCH(1,(Reformat[Zone]=B1874)*(Reformat[Provider Type]=E1874)*(Reformat[Provider Rating]=I1874),0))</f>
        <v>25.6</v>
      </c>
      <c r="S1874" s="11">
        <f t="shared" si="29"/>
        <v>128</v>
      </c>
    </row>
    <row r="1875" spans="1:19" x14ac:dyDescent="0.25">
      <c r="A1875" t="s">
        <v>51</v>
      </c>
      <c r="B1875" t="s">
        <v>86</v>
      </c>
      <c r="D1875" t="s">
        <v>53</v>
      </c>
      <c r="E1875" t="s">
        <v>113</v>
      </c>
      <c r="F1875" t="s">
        <v>59</v>
      </c>
      <c r="G1875" t="s">
        <v>125</v>
      </c>
      <c r="H1875" t="s">
        <v>55</v>
      </c>
      <c r="I1875" t="s">
        <v>130</v>
      </c>
      <c r="J1875" t="s">
        <v>58</v>
      </c>
      <c r="K1875" t="s">
        <v>57</v>
      </c>
      <c r="M1875" s="11">
        <v>86.199999999999989</v>
      </c>
      <c r="N1875" s="11">
        <v>0.7504889594317522</v>
      </c>
      <c r="P1875" s="11">
        <v>86.199999999999989</v>
      </c>
      <c r="Q1875" s="11">
        <v>0.7504889594317522</v>
      </c>
      <c r="R1875" s="11">
        <f t="array" ref="R1875">INDEX(Reformat[Toddler PT],MATCH(1,(Reformat[Zone]=B1875)*(Reformat[Provider Type]=E1875)*(Reformat[Provider Rating]=I1875),0))</f>
        <v>22.8</v>
      </c>
      <c r="S1875" s="11">
        <f t="shared" si="29"/>
        <v>114</v>
      </c>
    </row>
    <row r="1876" spans="1:19" x14ac:dyDescent="0.25">
      <c r="A1876" t="s">
        <v>51</v>
      </c>
      <c r="B1876" t="s">
        <v>86</v>
      </c>
      <c r="D1876" t="s">
        <v>53</v>
      </c>
      <c r="E1876" t="s">
        <v>113</v>
      </c>
      <c r="F1876" t="s">
        <v>60</v>
      </c>
      <c r="G1876" t="s">
        <v>126</v>
      </c>
      <c r="H1876" t="s">
        <v>55</v>
      </c>
      <c r="I1876" t="s">
        <v>130</v>
      </c>
      <c r="J1876" t="s">
        <v>56</v>
      </c>
      <c r="K1876" t="s">
        <v>57</v>
      </c>
      <c r="M1876" s="11">
        <v>94.800000000000011</v>
      </c>
      <c r="N1876" s="11">
        <v>0.82536372800614999</v>
      </c>
      <c r="P1876" s="11">
        <v>94.800000000000011</v>
      </c>
      <c r="Q1876" s="11">
        <v>0.82536372800614999</v>
      </c>
      <c r="R1876" s="11">
        <f t="array" ref="R1876">INDEX(Reformat[Preschool FT],MATCH(1,(Reformat[Zone]=B1876)*(Reformat[Provider Type]=E1876)*(Reformat[Provider Rating]=I1876),0))</f>
        <v>23.2</v>
      </c>
      <c r="S1876" s="11">
        <f t="shared" si="29"/>
        <v>116</v>
      </c>
    </row>
    <row r="1877" spans="1:19" x14ac:dyDescent="0.25">
      <c r="A1877" t="s">
        <v>51</v>
      </c>
      <c r="B1877" t="s">
        <v>86</v>
      </c>
      <c r="D1877" t="s">
        <v>53</v>
      </c>
      <c r="E1877" t="s">
        <v>113</v>
      </c>
      <c r="F1877" t="s">
        <v>60</v>
      </c>
      <c r="G1877" t="s">
        <v>127</v>
      </c>
      <c r="H1877" t="s">
        <v>55</v>
      </c>
      <c r="I1877" t="s">
        <v>130</v>
      </c>
      <c r="J1877" t="s">
        <v>58</v>
      </c>
      <c r="K1877" t="s">
        <v>57</v>
      </c>
      <c r="M1877" s="11">
        <v>69.349999999999994</v>
      </c>
      <c r="N1877" s="11">
        <v>0.60378665123656627</v>
      </c>
      <c r="P1877" s="11">
        <v>69.349999999999994</v>
      </c>
      <c r="Q1877" s="11">
        <v>0.60378665123656627</v>
      </c>
      <c r="R1877" s="11">
        <f t="array" ref="R1877">INDEX(Reformat[Preschool PT],MATCH(1,(Reformat[Zone]=B1877)*(Reformat[Provider Type]=E1877)*(Reformat[Provider Rating]=I1877),0))</f>
        <v>18</v>
      </c>
      <c r="S1877" s="11">
        <f t="shared" si="29"/>
        <v>90</v>
      </c>
    </row>
    <row r="1878" spans="1:19" x14ac:dyDescent="0.25">
      <c r="A1878" t="s">
        <v>51</v>
      </c>
      <c r="B1878" t="s">
        <v>86</v>
      </c>
      <c r="D1878" t="s">
        <v>53</v>
      </c>
      <c r="E1878" t="s">
        <v>113</v>
      </c>
      <c r="F1878" t="s">
        <v>61</v>
      </c>
      <c r="G1878" t="s">
        <v>128</v>
      </c>
      <c r="H1878" t="s">
        <v>55</v>
      </c>
      <c r="I1878" t="s">
        <v>130</v>
      </c>
      <c r="J1878" t="s">
        <v>56</v>
      </c>
      <c r="K1878" t="s">
        <v>57</v>
      </c>
      <c r="M1878" s="11">
        <v>86.15</v>
      </c>
      <c r="N1878" s="11">
        <v>0.7500536410098082</v>
      </c>
      <c r="P1878" s="11">
        <v>86.15</v>
      </c>
      <c r="Q1878" s="11">
        <v>0.7500536410098082</v>
      </c>
      <c r="R1878" s="11">
        <f t="array" ref="R1878">INDEX(Reformat[School-age FT],MATCH(1,(Reformat[Zone]=B1878)*(Reformat[Provider Type]=E1878)*(Reformat[Provider Rating]=I1878),0))</f>
        <v>22</v>
      </c>
      <c r="S1878" s="11">
        <f t="shared" si="29"/>
        <v>110</v>
      </c>
    </row>
    <row r="1879" spans="1:19" x14ac:dyDescent="0.25">
      <c r="A1879" t="s">
        <v>51</v>
      </c>
      <c r="B1879" t="s">
        <v>86</v>
      </c>
      <c r="D1879" t="s">
        <v>53</v>
      </c>
      <c r="E1879" t="s">
        <v>113</v>
      </c>
      <c r="F1879" t="s">
        <v>61</v>
      </c>
      <c r="G1879" t="s">
        <v>129</v>
      </c>
      <c r="H1879" t="s">
        <v>55</v>
      </c>
      <c r="I1879" t="s">
        <v>130</v>
      </c>
      <c r="J1879" t="s">
        <v>58</v>
      </c>
      <c r="K1879" t="s">
        <v>57</v>
      </c>
      <c r="M1879" s="11">
        <v>63.150000000000006</v>
      </c>
      <c r="N1879" s="11">
        <v>0.54980716691548914</v>
      </c>
      <c r="P1879" s="11">
        <v>63.150000000000006</v>
      </c>
      <c r="Q1879" s="11">
        <v>0.54980716691548914</v>
      </c>
      <c r="R1879" s="11">
        <f t="array" ref="R1879">INDEX(Reformat[School-age PT],MATCH(1,(Reformat[Zone]=B1879)*(Reformat[Provider Type]=E1879)*(Reformat[Provider Rating]=I1879),0))</f>
        <v>16.399999999999999</v>
      </c>
      <c r="S1879" s="11">
        <f t="shared" si="29"/>
        <v>82</v>
      </c>
    </row>
    <row r="1880" spans="1:19" x14ac:dyDescent="0.25">
      <c r="A1880" t="s">
        <v>51</v>
      </c>
      <c r="B1880" t="s">
        <v>86</v>
      </c>
      <c r="D1880" t="s">
        <v>53</v>
      </c>
      <c r="E1880" t="s">
        <v>113</v>
      </c>
      <c r="F1880" t="s">
        <v>54</v>
      </c>
      <c r="G1880" t="s">
        <v>122</v>
      </c>
      <c r="H1880" t="s">
        <v>62</v>
      </c>
      <c r="I1880" t="s">
        <v>131</v>
      </c>
      <c r="J1880" t="s">
        <v>56</v>
      </c>
      <c r="K1880" t="s">
        <v>57</v>
      </c>
      <c r="M1880" s="11">
        <v>113.05</v>
      </c>
      <c r="N1880" s="11">
        <v>0.98425495201577251</v>
      </c>
      <c r="P1880" s="11">
        <v>113.05</v>
      </c>
      <c r="Q1880" s="11">
        <v>0.98425495201577251</v>
      </c>
      <c r="R1880" s="11">
        <f t="array" ref="R1880">INDEX(Reformat[Infant FT],MATCH(1,(Reformat[Zone]=B1880)*(Reformat[Provider Type]=E1880)*(Reformat[Provider Rating]=I1880),0))</f>
        <v>30.03</v>
      </c>
      <c r="S1880" s="11">
        <f t="shared" si="29"/>
        <v>150.15</v>
      </c>
    </row>
    <row r="1881" spans="1:19" x14ac:dyDescent="0.25">
      <c r="A1881" t="s">
        <v>51</v>
      </c>
      <c r="B1881" t="s">
        <v>86</v>
      </c>
      <c r="D1881" t="s">
        <v>53</v>
      </c>
      <c r="E1881" t="s">
        <v>113</v>
      </c>
      <c r="F1881" t="s">
        <v>54</v>
      </c>
      <c r="G1881" t="s">
        <v>123</v>
      </c>
      <c r="H1881" t="s">
        <v>62</v>
      </c>
      <c r="I1881" t="s">
        <v>131</v>
      </c>
      <c r="J1881" t="s">
        <v>58</v>
      </c>
      <c r="K1881" t="s">
        <v>57</v>
      </c>
      <c r="M1881" s="11">
        <v>101.35</v>
      </c>
      <c r="N1881" s="11">
        <v>0.88239044128083632</v>
      </c>
      <c r="P1881" s="11">
        <v>101.35</v>
      </c>
      <c r="Q1881" s="11">
        <v>0.88239044128083632</v>
      </c>
      <c r="R1881" s="11">
        <f t="array" ref="R1881">INDEX(Reformat[Infant PT],MATCH(1,(Reformat[Zone]=B1881)*(Reformat[Provider Type]=E1881)*(Reformat[Provider Rating]=I1881),0))</f>
        <v>26.67</v>
      </c>
      <c r="S1881" s="11">
        <f t="shared" si="29"/>
        <v>133.35000000000002</v>
      </c>
    </row>
    <row r="1882" spans="1:19" x14ac:dyDescent="0.25">
      <c r="A1882" t="s">
        <v>51</v>
      </c>
      <c r="B1882" t="s">
        <v>86</v>
      </c>
      <c r="D1882" t="s">
        <v>53</v>
      </c>
      <c r="E1882" t="s">
        <v>113</v>
      </c>
      <c r="F1882" t="s">
        <v>59</v>
      </c>
      <c r="G1882" t="s">
        <v>124</v>
      </c>
      <c r="H1882" t="s">
        <v>62</v>
      </c>
      <c r="I1882" t="s">
        <v>131</v>
      </c>
      <c r="J1882" t="s">
        <v>56</v>
      </c>
      <c r="K1882" t="s">
        <v>57</v>
      </c>
      <c r="M1882" s="11">
        <v>105.25</v>
      </c>
      <c r="N1882" s="11">
        <v>0.91634527819248179</v>
      </c>
      <c r="P1882" s="11">
        <v>105.25</v>
      </c>
      <c r="Q1882" s="11">
        <v>0.91634527819248179</v>
      </c>
      <c r="R1882" s="11">
        <f t="array" ref="R1882">INDEX(Reformat[Toddler FT],MATCH(1,(Reformat[Zone]=B1882)*(Reformat[Provider Type]=E1882)*(Reformat[Provider Rating]=I1882),0))</f>
        <v>26.88</v>
      </c>
      <c r="S1882" s="11">
        <f t="shared" si="29"/>
        <v>134.4</v>
      </c>
    </row>
    <row r="1883" spans="1:19" x14ac:dyDescent="0.25">
      <c r="A1883" t="s">
        <v>51</v>
      </c>
      <c r="B1883" t="s">
        <v>86</v>
      </c>
      <c r="D1883" t="s">
        <v>53</v>
      </c>
      <c r="E1883" t="s">
        <v>113</v>
      </c>
      <c r="F1883" t="s">
        <v>59</v>
      </c>
      <c r="G1883" t="s">
        <v>125</v>
      </c>
      <c r="H1883" t="s">
        <v>62</v>
      </c>
      <c r="I1883" t="s">
        <v>131</v>
      </c>
      <c r="J1883" t="s">
        <v>58</v>
      </c>
      <c r="K1883" t="s">
        <v>57</v>
      </c>
      <c r="M1883" s="11">
        <v>94</v>
      </c>
      <c r="N1883" s="11">
        <v>0.81839863325504314</v>
      </c>
      <c r="P1883" s="11">
        <v>94</v>
      </c>
      <c r="Q1883" s="11">
        <v>0.81839863325504314</v>
      </c>
      <c r="R1883" s="11">
        <f t="array" ref="R1883">INDEX(Reformat[Toddler PT],MATCH(1,(Reformat[Zone]=B1883)*(Reformat[Provider Type]=E1883)*(Reformat[Provider Rating]=I1883),0))</f>
        <v>23.94</v>
      </c>
      <c r="S1883" s="11">
        <f t="shared" si="29"/>
        <v>119.7</v>
      </c>
    </row>
    <row r="1884" spans="1:19" x14ac:dyDescent="0.25">
      <c r="A1884" t="s">
        <v>51</v>
      </c>
      <c r="B1884" t="s">
        <v>86</v>
      </c>
      <c r="D1884" t="s">
        <v>53</v>
      </c>
      <c r="E1884" t="s">
        <v>113</v>
      </c>
      <c r="F1884" t="s">
        <v>60</v>
      </c>
      <c r="G1884" t="s">
        <v>126</v>
      </c>
      <c r="H1884" t="s">
        <v>62</v>
      </c>
      <c r="I1884" t="s">
        <v>131</v>
      </c>
      <c r="J1884" t="s">
        <v>56</v>
      </c>
      <c r="K1884" t="s">
        <v>57</v>
      </c>
      <c r="M1884" s="11">
        <v>99.55</v>
      </c>
      <c r="N1884" s="11">
        <v>0.86671897809084619</v>
      </c>
      <c r="P1884" s="11">
        <v>99.55</v>
      </c>
      <c r="Q1884" s="11">
        <v>0.86671897809084619</v>
      </c>
      <c r="R1884" s="11">
        <f t="array" ref="R1884">INDEX(Reformat[Preschool FT],MATCH(1,(Reformat[Zone]=B1884)*(Reformat[Provider Type]=E1884)*(Reformat[Provider Rating]=I1884),0))</f>
        <v>24.36</v>
      </c>
      <c r="S1884" s="11">
        <f t="shared" si="29"/>
        <v>121.8</v>
      </c>
    </row>
    <row r="1885" spans="1:19" x14ac:dyDescent="0.25">
      <c r="A1885" t="s">
        <v>51</v>
      </c>
      <c r="B1885" t="s">
        <v>86</v>
      </c>
      <c r="D1885" t="s">
        <v>53</v>
      </c>
      <c r="E1885" t="s">
        <v>113</v>
      </c>
      <c r="F1885" t="s">
        <v>60</v>
      </c>
      <c r="G1885" t="s">
        <v>127</v>
      </c>
      <c r="H1885" t="s">
        <v>62</v>
      </c>
      <c r="I1885" t="s">
        <v>131</v>
      </c>
      <c r="J1885" t="s">
        <v>58</v>
      </c>
      <c r="K1885" t="s">
        <v>57</v>
      </c>
      <c r="M1885" s="11">
        <v>78.05</v>
      </c>
      <c r="N1885" s="11">
        <v>0.67953205665485228</v>
      </c>
      <c r="P1885" s="11">
        <v>78.05</v>
      </c>
      <c r="Q1885" s="11">
        <v>0.67953205665485228</v>
      </c>
      <c r="R1885" s="11">
        <f t="array" ref="R1885">INDEX(Reformat[Preschool PT],MATCH(1,(Reformat[Zone]=B1885)*(Reformat[Provider Type]=E1885)*(Reformat[Provider Rating]=I1885),0))</f>
        <v>18.899999999999999</v>
      </c>
      <c r="S1885" s="11">
        <f t="shared" si="29"/>
        <v>94.5</v>
      </c>
    </row>
    <row r="1886" spans="1:19" x14ac:dyDescent="0.25">
      <c r="A1886" t="s">
        <v>51</v>
      </c>
      <c r="B1886" t="s">
        <v>86</v>
      </c>
      <c r="D1886" t="s">
        <v>53</v>
      </c>
      <c r="E1886" t="s">
        <v>113</v>
      </c>
      <c r="F1886" t="s">
        <v>61</v>
      </c>
      <c r="G1886" t="s">
        <v>128</v>
      </c>
      <c r="H1886" t="s">
        <v>62</v>
      </c>
      <c r="I1886" t="s">
        <v>131</v>
      </c>
      <c r="J1886" t="s">
        <v>56</v>
      </c>
      <c r="K1886" t="s">
        <v>57</v>
      </c>
      <c r="M1886" s="11">
        <v>93.949999999999989</v>
      </c>
      <c r="N1886" s="11">
        <v>0.81796331483309881</v>
      </c>
      <c r="P1886" s="11">
        <v>93.949999999999989</v>
      </c>
      <c r="Q1886" s="11">
        <v>0.81796331483309881</v>
      </c>
      <c r="R1886" s="11">
        <f t="array" ref="R1886">INDEX(Reformat[School-age FT],MATCH(1,(Reformat[Zone]=B1886)*(Reformat[Provider Type]=E1886)*(Reformat[Provider Rating]=I1886),0))</f>
        <v>23.1</v>
      </c>
      <c r="S1886" s="11">
        <f t="shared" si="29"/>
        <v>115.5</v>
      </c>
    </row>
    <row r="1887" spans="1:19" x14ac:dyDescent="0.25">
      <c r="A1887" t="s">
        <v>51</v>
      </c>
      <c r="B1887" t="s">
        <v>86</v>
      </c>
      <c r="D1887" t="s">
        <v>53</v>
      </c>
      <c r="E1887" t="s">
        <v>113</v>
      </c>
      <c r="F1887" t="s">
        <v>61</v>
      </c>
      <c r="G1887" t="s">
        <v>129</v>
      </c>
      <c r="H1887" t="s">
        <v>62</v>
      </c>
      <c r="I1887" t="s">
        <v>131</v>
      </c>
      <c r="J1887" t="s">
        <v>58</v>
      </c>
      <c r="K1887" t="s">
        <v>57</v>
      </c>
      <c r="M1887" s="11">
        <v>72.099999999999994</v>
      </c>
      <c r="N1887" s="11">
        <v>0.6277291644434958</v>
      </c>
      <c r="P1887" s="11">
        <v>72.099999999999994</v>
      </c>
      <c r="Q1887" s="11">
        <v>0.6277291644434958</v>
      </c>
      <c r="R1887" s="11">
        <f t="array" ref="R1887">INDEX(Reformat[School-age PT],MATCH(1,(Reformat[Zone]=B1887)*(Reformat[Provider Type]=E1887)*(Reformat[Provider Rating]=I1887),0))</f>
        <v>17.22</v>
      </c>
      <c r="S1887" s="11">
        <f t="shared" si="29"/>
        <v>86.1</v>
      </c>
    </row>
    <row r="1888" spans="1:19" x14ac:dyDescent="0.25">
      <c r="A1888" t="s">
        <v>51</v>
      </c>
      <c r="B1888" t="s">
        <v>86</v>
      </c>
      <c r="D1888" t="s">
        <v>53</v>
      </c>
      <c r="E1888" t="s">
        <v>113</v>
      </c>
      <c r="F1888" t="s">
        <v>54</v>
      </c>
      <c r="G1888" t="s">
        <v>122</v>
      </c>
      <c r="H1888" t="s">
        <v>63</v>
      </c>
      <c r="I1888" t="s">
        <v>132</v>
      </c>
      <c r="J1888" t="s">
        <v>56</v>
      </c>
      <c r="K1888" t="s">
        <v>57</v>
      </c>
      <c r="M1888" s="11">
        <v>125.60000000000001</v>
      </c>
      <c r="N1888" s="11">
        <v>1.0935198759237599</v>
      </c>
      <c r="P1888" s="11">
        <v>125.60000000000001</v>
      </c>
      <c r="Q1888" s="11">
        <v>1.0935198759237599</v>
      </c>
      <c r="R1888" s="11">
        <f t="array" ref="R1888">INDEX(Reformat[Infant FT],MATCH(1,(Reformat[Zone]=B1888)*(Reformat[Provider Type]=E1888)*(Reformat[Provider Rating]=I1888),0))</f>
        <v>30.61</v>
      </c>
      <c r="S1888" s="11">
        <f t="shared" si="29"/>
        <v>153.05000000000001</v>
      </c>
    </row>
    <row r="1889" spans="1:19" x14ac:dyDescent="0.25">
      <c r="A1889" t="s">
        <v>51</v>
      </c>
      <c r="B1889" t="s">
        <v>86</v>
      </c>
      <c r="D1889" t="s">
        <v>53</v>
      </c>
      <c r="E1889" t="s">
        <v>113</v>
      </c>
      <c r="F1889" t="s">
        <v>54</v>
      </c>
      <c r="G1889" t="s">
        <v>123</v>
      </c>
      <c r="H1889" t="s">
        <v>63</v>
      </c>
      <c r="I1889" t="s">
        <v>132</v>
      </c>
      <c r="J1889" t="s">
        <v>58</v>
      </c>
      <c r="K1889" t="s">
        <v>57</v>
      </c>
      <c r="M1889" s="11">
        <v>112.6</v>
      </c>
      <c r="N1889" s="11">
        <v>0.98033708621827498</v>
      </c>
      <c r="P1889" s="11">
        <v>112.6</v>
      </c>
      <c r="Q1889" s="11">
        <v>0.98033708621827498</v>
      </c>
      <c r="R1889" s="11">
        <f t="array" ref="R1889">INDEX(Reformat[Infant PT],MATCH(1,(Reformat[Zone]=B1889)*(Reformat[Provider Type]=E1889)*(Reformat[Provider Rating]=I1889),0))</f>
        <v>27.54</v>
      </c>
      <c r="S1889" s="11">
        <f t="shared" si="29"/>
        <v>137.69999999999999</v>
      </c>
    </row>
    <row r="1890" spans="1:19" x14ac:dyDescent="0.25">
      <c r="A1890" t="s">
        <v>51</v>
      </c>
      <c r="B1890" t="s">
        <v>86</v>
      </c>
      <c r="D1890" t="s">
        <v>53</v>
      </c>
      <c r="E1890" t="s">
        <v>113</v>
      </c>
      <c r="F1890" t="s">
        <v>59</v>
      </c>
      <c r="G1890" t="s">
        <v>124</v>
      </c>
      <c r="H1890" t="s">
        <v>63</v>
      </c>
      <c r="I1890" t="s">
        <v>132</v>
      </c>
      <c r="J1890" t="s">
        <v>56</v>
      </c>
      <c r="K1890" t="s">
        <v>57</v>
      </c>
      <c r="M1890" s="11">
        <v>116.89999999999999</v>
      </c>
      <c r="N1890" s="11">
        <v>1.0177744705054736</v>
      </c>
      <c r="P1890" s="11">
        <v>116.89999999999999</v>
      </c>
      <c r="Q1890" s="11">
        <v>1.0177744705054736</v>
      </c>
      <c r="R1890" s="11">
        <f t="array" ref="R1890">INDEX(Reformat[Toddler FT],MATCH(1,(Reformat[Zone]=B1890)*(Reformat[Provider Type]=E1890)*(Reformat[Provider Rating]=I1890),0))</f>
        <v>27.4</v>
      </c>
      <c r="S1890" s="11">
        <f t="shared" si="29"/>
        <v>137</v>
      </c>
    </row>
    <row r="1891" spans="1:19" x14ac:dyDescent="0.25">
      <c r="A1891" t="s">
        <v>51</v>
      </c>
      <c r="B1891" t="s">
        <v>86</v>
      </c>
      <c r="D1891" t="s">
        <v>53</v>
      </c>
      <c r="E1891" t="s">
        <v>113</v>
      </c>
      <c r="F1891" t="s">
        <v>59</v>
      </c>
      <c r="G1891" t="s">
        <v>125</v>
      </c>
      <c r="H1891" t="s">
        <v>63</v>
      </c>
      <c r="I1891" t="s">
        <v>132</v>
      </c>
      <c r="J1891" t="s">
        <v>58</v>
      </c>
      <c r="K1891" t="s">
        <v>57</v>
      </c>
      <c r="M1891" s="11">
        <v>104.39999999999999</v>
      </c>
      <c r="N1891" s="11">
        <v>0.90894486501943084</v>
      </c>
      <c r="P1891" s="11">
        <v>104.39999999999999</v>
      </c>
      <c r="Q1891" s="11">
        <v>0.90894486501943084</v>
      </c>
      <c r="R1891" s="11">
        <f t="array" ref="R1891">INDEX(Reformat[Toddler PT],MATCH(1,(Reformat[Zone]=B1891)*(Reformat[Provider Type]=E1891)*(Reformat[Provider Rating]=I1891),0))</f>
        <v>24.48</v>
      </c>
      <c r="S1891" s="11">
        <f t="shared" si="29"/>
        <v>122.4</v>
      </c>
    </row>
    <row r="1892" spans="1:19" x14ac:dyDescent="0.25">
      <c r="A1892" t="s">
        <v>51</v>
      </c>
      <c r="B1892" t="s">
        <v>86</v>
      </c>
      <c r="D1892" t="s">
        <v>53</v>
      </c>
      <c r="E1892" t="s">
        <v>113</v>
      </c>
      <c r="F1892" t="s">
        <v>60</v>
      </c>
      <c r="G1892" t="s">
        <v>126</v>
      </c>
      <c r="H1892" t="s">
        <v>63</v>
      </c>
      <c r="I1892" t="s">
        <v>132</v>
      </c>
      <c r="J1892" t="s">
        <v>56</v>
      </c>
      <c r="K1892" t="s">
        <v>57</v>
      </c>
      <c r="M1892" s="11">
        <v>109.60000000000001</v>
      </c>
      <c r="N1892" s="11">
        <v>0.9542179809016248</v>
      </c>
      <c r="P1892" s="11">
        <v>109.60000000000001</v>
      </c>
      <c r="Q1892" s="11">
        <v>0.9542179809016248</v>
      </c>
      <c r="R1892" s="11">
        <f t="array" ref="R1892">INDEX(Reformat[Preschool FT],MATCH(1,(Reformat[Zone]=B1892)*(Reformat[Provider Type]=E1892)*(Reformat[Provider Rating]=I1892),0))</f>
        <v>24.83</v>
      </c>
      <c r="S1892" s="11">
        <f t="shared" si="29"/>
        <v>124.14999999999999</v>
      </c>
    </row>
    <row r="1893" spans="1:19" x14ac:dyDescent="0.25">
      <c r="A1893" t="s">
        <v>51</v>
      </c>
      <c r="B1893" t="s">
        <v>86</v>
      </c>
      <c r="D1893" t="s">
        <v>53</v>
      </c>
      <c r="E1893" t="s">
        <v>113</v>
      </c>
      <c r="F1893" t="s">
        <v>60</v>
      </c>
      <c r="G1893" t="s">
        <v>127</v>
      </c>
      <c r="H1893" t="s">
        <v>63</v>
      </c>
      <c r="I1893" t="s">
        <v>132</v>
      </c>
      <c r="J1893" t="s">
        <v>58</v>
      </c>
      <c r="K1893" t="s">
        <v>57</v>
      </c>
      <c r="M1893" s="11">
        <v>86.7</v>
      </c>
      <c r="N1893" s="11">
        <v>0.75484214365119406</v>
      </c>
      <c r="P1893" s="11">
        <v>86.7</v>
      </c>
      <c r="Q1893" s="11">
        <v>0.75484214365119406</v>
      </c>
      <c r="R1893" s="11">
        <f t="array" ref="R1893">INDEX(Reformat[Preschool PT],MATCH(1,(Reformat[Zone]=B1893)*(Reformat[Provider Type]=E1893)*(Reformat[Provider Rating]=I1893),0))</f>
        <v>19.62</v>
      </c>
      <c r="S1893" s="11">
        <f t="shared" si="29"/>
        <v>98.100000000000009</v>
      </c>
    </row>
    <row r="1894" spans="1:19" x14ac:dyDescent="0.25">
      <c r="A1894" t="s">
        <v>51</v>
      </c>
      <c r="B1894" t="s">
        <v>86</v>
      </c>
      <c r="D1894" t="s">
        <v>53</v>
      </c>
      <c r="E1894" t="s">
        <v>113</v>
      </c>
      <c r="F1894" t="s">
        <v>61</v>
      </c>
      <c r="G1894" t="s">
        <v>128</v>
      </c>
      <c r="H1894" t="s">
        <v>63</v>
      </c>
      <c r="I1894" t="s">
        <v>132</v>
      </c>
      <c r="J1894" t="s">
        <v>56</v>
      </c>
      <c r="K1894" t="s">
        <v>57</v>
      </c>
      <c r="M1894" s="11">
        <v>104.39999999999999</v>
      </c>
      <c r="N1894" s="11">
        <v>0.90894486501943084</v>
      </c>
      <c r="P1894" s="11">
        <v>104.39999999999999</v>
      </c>
      <c r="Q1894" s="11">
        <v>0.90894486501943084</v>
      </c>
      <c r="R1894" s="11">
        <f t="array" ref="R1894">INDEX(Reformat[School-age FT],MATCH(1,(Reformat[Zone]=B1894)*(Reformat[Provider Type]=E1894)*(Reformat[Provider Rating]=I1894),0))</f>
        <v>23.54</v>
      </c>
      <c r="S1894" s="11">
        <f t="shared" si="29"/>
        <v>117.69999999999999</v>
      </c>
    </row>
    <row r="1895" spans="1:19" x14ac:dyDescent="0.25">
      <c r="A1895" t="s">
        <v>51</v>
      </c>
      <c r="B1895" t="s">
        <v>86</v>
      </c>
      <c r="D1895" t="s">
        <v>53</v>
      </c>
      <c r="E1895" t="s">
        <v>113</v>
      </c>
      <c r="F1895" t="s">
        <v>61</v>
      </c>
      <c r="G1895" t="s">
        <v>129</v>
      </c>
      <c r="H1895" t="s">
        <v>63</v>
      </c>
      <c r="I1895" t="s">
        <v>132</v>
      </c>
      <c r="J1895" t="s">
        <v>58</v>
      </c>
      <c r="K1895" t="s">
        <v>57</v>
      </c>
      <c r="M1895" s="11">
        <v>80.099999999999994</v>
      </c>
      <c r="N1895" s="11">
        <v>0.69738011195456329</v>
      </c>
      <c r="P1895" s="11">
        <v>80.099999999999994</v>
      </c>
      <c r="Q1895" s="11">
        <v>0.69738011195456329</v>
      </c>
      <c r="R1895" s="11">
        <f t="array" ref="R1895">INDEX(Reformat[School-age PT],MATCH(1,(Reformat[Zone]=B1895)*(Reformat[Provider Type]=E1895)*(Reformat[Provider Rating]=I1895),0))</f>
        <v>18</v>
      </c>
      <c r="S1895" s="11">
        <f t="shared" si="29"/>
        <v>90</v>
      </c>
    </row>
    <row r="1896" spans="1:19" x14ac:dyDescent="0.25">
      <c r="A1896" t="s">
        <v>51</v>
      </c>
      <c r="B1896" t="s">
        <v>86</v>
      </c>
      <c r="D1896" t="s">
        <v>53</v>
      </c>
      <c r="E1896" t="s">
        <v>113</v>
      </c>
      <c r="F1896" t="s">
        <v>54</v>
      </c>
      <c r="G1896" t="s">
        <v>122</v>
      </c>
      <c r="H1896" t="s">
        <v>64</v>
      </c>
      <c r="I1896" t="s">
        <v>133</v>
      </c>
      <c r="J1896" t="s">
        <v>56</v>
      </c>
      <c r="K1896" t="s">
        <v>57</v>
      </c>
      <c r="M1896" s="11">
        <v>139.55000000000001</v>
      </c>
      <c r="N1896" s="11">
        <v>1.2149737156461837</v>
      </c>
      <c r="P1896" s="11">
        <v>139.55000000000001</v>
      </c>
      <c r="Q1896" s="11">
        <v>1.2149737156461837</v>
      </c>
      <c r="R1896" s="11">
        <f t="array" ref="R1896">INDEX(Reformat[Infant FT],MATCH(1,(Reformat[Zone]=B1896)*(Reformat[Provider Type]=E1896)*(Reformat[Provider Rating]=I1896),0))</f>
        <v>34</v>
      </c>
      <c r="S1896" s="11">
        <f t="shared" si="29"/>
        <v>170</v>
      </c>
    </row>
    <row r="1897" spans="1:19" x14ac:dyDescent="0.25">
      <c r="A1897" t="s">
        <v>51</v>
      </c>
      <c r="B1897" t="s">
        <v>86</v>
      </c>
      <c r="D1897" t="s">
        <v>53</v>
      </c>
      <c r="E1897" t="s">
        <v>113</v>
      </c>
      <c r="F1897" t="s">
        <v>54</v>
      </c>
      <c r="G1897" t="s">
        <v>123</v>
      </c>
      <c r="H1897" t="s">
        <v>64</v>
      </c>
      <c r="I1897" t="s">
        <v>133</v>
      </c>
      <c r="J1897" t="s">
        <v>58</v>
      </c>
      <c r="K1897" t="s">
        <v>57</v>
      </c>
      <c r="M1897" s="11">
        <v>125.1</v>
      </c>
      <c r="N1897" s="11">
        <v>1.0891666917043179</v>
      </c>
      <c r="P1897" s="11">
        <v>125.1</v>
      </c>
      <c r="Q1897" s="11">
        <v>1.0891666917043179</v>
      </c>
      <c r="R1897" s="11">
        <f t="array" ref="R1897">INDEX(Reformat[Infant PT],MATCH(1,(Reformat[Zone]=B1897)*(Reformat[Provider Type]=E1897)*(Reformat[Provider Rating]=I1897),0))</f>
        <v>30.6</v>
      </c>
      <c r="S1897" s="11">
        <f t="shared" si="29"/>
        <v>153</v>
      </c>
    </row>
    <row r="1898" spans="1:19" x14ac:dyDescent="0.25">
      <c r="A1898" t="s">
        <v>51</v>
      </c>
      <c r="B1898" t="s">
        <v>86</v>
      </c>
      <c r="D1898" t="s">
        <v>53</v>
      </c>
      <c r="E1898" t="s">
        <v>113</v>
      </c>
      <c r="F1898" t="s">
        <v>59</v>
      </c>
      <c r="G1898" t="s">
        <v>124</v>
      </c>
      <c r="H1898" t="s">
        <v>64</v>
      </c>
      <c r="I1898" t="s">
        <v>133</v>
      </c>
      <c r="J1898" t="s">
        <v>56</v>
      </c>
      <c r="K1898" t="s">
        <v>57</v>
      </c>
      <c r="M1898" s="11">
        <v>129.85</v>
      </c>
      <c r="N1898" s="11">
        <v>1.1305219417890142</v>
      </c>
      <c r="P1898" s="11">
        <v>129.85</v>
      </c>
      <c r="Q1898" s="11">
        <v>1.1305219417890142</v>
      </c>
      <c r="R1898" s="11">
        <f t="array" ref="R1898">INDEX(Reformat[Toddler FT],MATCH(1,(Reformat[Zone]=B1898)*(Reformat[Provider Type]=E1898)*(Reformat[Provider Rating]=I1898),0))</f>
        <v>30.4</v>
      </c>
      <c r="S1898" s="11">
        <f t="shared" si="29"/>
        <v>152</v>
      </c>
    </row>
    <row r="1899" spans="1:19" x14ac:dyDescent="0.25">
      <c r="A1899" t="s">
        <v>51</v>
      </c>
      <c r="B1899" t="s">
        <v>86</v>
      </c>
      <c r="D1899" t="s">
        <v>53</v>
      </c>
      <c r="E1899" t="s">
        <v>113</v>
      </c>
      <c r="F1899" t="s">
        <v>59</v>
      </c>
      <c r="G1899" t="s">
        <v>125</v>
      </c>
      <c r="H1899" t="s">
        <v>64</v>
      </c>
      <c r="I1899" t="s">
        <v>133</v>
      </c>
      <c r="J1899" t="s">
        <v>58</v>
      </c>
      <c r="K1899" t="s">
        <v>57</v>
      </c>
      <c r="M1899" s="11">
        <v>116</v>
      </c>
      <c r="N1899" s="11">
        <v>1.0099387389104788</v>
      </c>
      <c r="P1899" s="11">
        <v>116</v>
      </c>
      <c r="Q1899" s="11">
        <v>1.0099387389104788</v>
      </c>
      <c r="R1899" s="11">
        <f t="array" ref="R1899">INDEX(Reformat[Toddler PT],MATCH(1,(Reformat[Zone]=B1899)*(Reformat[Provider Type]=E1899)*(Reformat[Provider Rating]=I1899),0))</f>
        <v>27.2</v>
      </c>
      <c r="S1899" s="11">
        <f t="shared" si="29"/>
        <v>136</v>
      </c>
    </row>
    <row r="1900" spans="1:19" x14ac:dyDescent="0.25">
      <c r="A1900" t="s">
        <v>51</v>
      </c>
      <c r="B1900" t="s">
        <v>86</v>
      </c>
      <c r="D1900" t="s">
        <v>53</v>
      </c>
      <c r="E1900" t="s">
        <v>113</v>
      </c>
      <c r="F1900" t="s">
        <v>60</v>
      </c>
      <c r="G1900" t="s">
        <v>126</v>
      </c>
      <c r="H1900" t="s">
        <v>64</v>
      </c>
      <c r="I1900" t="s">
        <v>133</v>
      </c>
      <c r="J1900" t="s">
        <v>56</v>
      </c>
      <c r="K1900" t="s">
        <v>57</v>
      </c>
      <c r="M1900" s="11">
        <v>121.75</v>
      </c>
      <c r="N1900" s="11">
        <v>1.0600003574340584</v>
      </c>
      <c r="P1900" s="11">
        <v>121.75</v>
      </c>
      <c r="Q1900" s="11">
        <v>1.0600003574340584</v>
      </c>
      <c r="R1900" s="11">
        <f t="array" ref="R1900">INDEX(Reformat[Preschool FT],MATCH(1,(Reformat[Zone]=B1900)*(Reformat[Provider Type]=E1900)*(Reformat[Provider Rating]=I1900),0))</f>
        <v>27.4</v>
      </c>
      <c r="S1900" s="11">
        <f t="shared" si="29"/>
        <v>137</v>
      </c>
    </row>
    <row r="1901" spans="1:19" x14ac:dyDescent="0.25">
      <c r="A1901" t="s">
        <v>51</v>
      </c>
      <c r="B1901" t="s">
        <v>86</v>
      </c>
      <c r="D1901" t="s">
        <v>53</v>
      </c>
      <c r="E1901" t="s">
        <v>113</v>
      </c>
      <c r="F1901" t="s">
        <v>60</v>
      </c>
      <c r="G1901" t="s">
        <v>127</v>
      </c>
      <c r="H1901" t="s">
        <v>64</v>
      </c>
      <c r="I1901" t="s">
        <v>133</v>
      </c>
      <c r="J1901" t="s">
        <v>58</v>
      </c>
      <c r="K1901" t="s">
        <v>57</v>
      </c>
      <c r="M1901" s="11">
        <v>96.300000000000011</v>
      </c>
      <c r="N1901" s="11">
        <v>0.83842328066447513</v>
      </c>
      <c r="P1901" s="11">
        <v>96.300000000000011</v>
      </c>
      <c r="Q1901" s="11">
        <v>0.83842328066447513</v>
      </c>
      <c r="R1901" s="11">
        <f t="array" ref="R1901">INDEX(Reformat[Preschool PT],MATCH(1,(Reformat[Zone]=B1901)*(Reformat[Provider Type]=E1901)*(Reformat[Provider Rating]=I1901),0))</f>
        <v>21.8</v>
      </c>
      <c r="S1901" s="11">
        <f t="shared" si="29"/>
        <v>109</v>
      </c>
    </row>
    <row r="1902" spans="1:19" x14ac:dyDescent="0.25">
      <c r="A1902" t="s">
        <v>51</v>
      </c>
      <c r="B1902" t="s">
        <v>86</v>
      </c>
      <c r="D1902" t="s">
        <v>53</v>
      </c>
      <c r="E1902" t="s">
        <v>113</v>
      </c>
      <c r="F1902" t="s">
        <v>61</v>
      </c>
      <c r="G1902" t="s">
        <v>128</v>
      </c>
      <c r="H1902" t="s">
        <v>64</v>
      </c>
      <c r="I1902" t="s">
        <v>133</v>
      </c>
      <c r="J1902" t="s">
        <v>56</v>
      </c>
      <c r="K1902" t="s">
        <v>57</v>
      </c>
      <c r="M1902" s="11">
        <v>115.95</v>
      </c>
      <c r="N1902" s="11">
        <v>1.0095034204885345</v>
      </c>
      <c r="P1902" s="11">
        <v>115.95</v>
      </c>
      <c r="Q1902" s="11">
        <v>1.0095034204885345</v>
      </c>
      <c r="R1902" s="11">
        <f t="array" ref="R1902">INDEX(Reformat[School-age FT],MATCH(1,(Reformat[Zone]=B1902)*(Reformat[Provider Type]=E1902)*(Reformat[Provider Rating]=I1902),0))</f>
        <v>26</v>
      </c>
      <c r="S1902" s="11">
        <f t="shared" si="29"/>
        <v>130</v>
      </c>
    </row>
    <row r="1903" spans="1:19" x14ac:dyDescent="0.25">
      <c r="A1903" t="s">
        <v>51</v>
      </c>
      <c r="B1903" t="s">
        <v>86</v>
      </c>
      <c r="D1903" t="s">
        <v>53</v>
      </c>
      <c r="E1903" t="s">
        <v>113</v>
      </c>
      <c r="F1903" t="s">
        <v>61</v>
      </c>
      <c r="G1903" t="s">
        <v>129</v>
      </c>
      <c r="H1903" t="s">
        <v>64</v>
      </c>
      <c r="I1903" t="s">
        <v>133</v>
      </c>
      <c r="J1903" t="s">
        <v>58</v>
      </c>
      <c r="K1903" t="s">
        <v>57</v>
      </c>
      <c r="M1903" s="11">
        <v>89</v>
      </c>
      <c r="N1903" s="11">
        <v>0.77486679106062595</v>
      </c>
      <c r="P1903" s="11">
        <v>89</v>
      </c>
      <c r="Q1903" s="11">
        <v>0.77486679106062595</v>
      </c>
      <c r="R1903" s="11">
        <f t="array" ref="R1903">INDEX(Reformat[School-age PT],MATCH(1,(Reformat[Zone]=B1903)*(Reformat[Provider Type]=E1903)*(Reformat[Provider Rating]=I1903),0))</f>
        <v>20</v>
      </c>
      <c r="S1903" s="11">
        <f t="shared" si="29"/>
        <v>100</v>
      </c>
    </row>
    <row r="1904" spans="1:19" x14ac:dyDescent="0.25">
      <c r="A1904" t="s">
        <v>51</v>
      </c>
      <c r="B1904" t="s">
        <v>86</v>
      </c>
      <c r="D1904" t="s">
        <v>53</v>
      </c>
      <c r="E1904" t="s">
        <v>113</v>
      </c>
      <c r="F1904" t="s">
        <v>60</v>
      </c>
      <c r="G1904" t="s">
        <v>126</v>
      </c>
      <c r="H1904" t="s">
        <v>65</v>
      </c>
      <c r="I1904" t="s">
        <v>134</v>
      </c>
      <c r="J1904" t="s">
        <v>56</v>
      </c>
      <c r="K1904" t="s">
        <v>57</v>
      </c>
      <c r="M1904" s="11">
        <v>99.55</v>
      </c>
      <c r="N1904" s="11">
        <v>0.86671897809084619</v>
      </c>
      <c r="P1904" s="11">
        <v>99.55</v>
      </c>
      <c r="Q1904" s="11">
        <v>0.86671897809084619</v>
      </c>
      <c r="R1904" s="11">
        <f t="array" ref="R1904">INDEX(Reformat[Preschool FT],MATCH(1,(Reformat[Zone]=B1904)*(Reformat[Provider Type]=E1904)*(Reformat[Provider Rating]=I1904),0))</f>
        <v>24.36</v>
      </c>
      <c r="S1904" s="11">
        <f t="shared" si="29"/>
        <v>121.8</v>
      </c>
    </row>
    <row r="1905" spans="1:19" x14ac:dyDescent="0.25">
      <c r="A1905" t="s">
        <v>51</v>
      </c>
      <c r="B1905" t="s">
        <v>86</v>
      </c>
      <c r="D1905" t="s">
        <v>53</v>
      </c>
      <c r="E1905" t="s">
        <v>113</v>
      </c>
      <c r="F1905" t="s">
        <v>60</v>
      </c>
      <c r="G1905" t="s">
        <v>127</v>
      </c>
      <c r="H1905" t="s">
        <v>65</v>
      </c>
      <c r="I1905" t="s">
        <v>134</v>
      </c>
      <c r="J1905" t="s">
        <v>58</v>
      </c>
      <c r="K1905" t="s">
        <v>57</v>
      </c>
      <c r="M1905" s="11">
        <v>72.849999999999994</v>
      </c>
      <c r="N1905" s="11">
        <v>0.63425894077265832</v>
      </c>
      <c r="P1905" s="11">
        <v>72.849999999999994</v>
      </c>
      <c r="Q1905" s="11">
        <v>0.63425894077265832</v>
      </c>
      <c r="R1905" s="11">
        <f t="array" ref="R1905">INDEX(Reformat[Preschool PT],MATCH(1,(Reformat[Zone]=B1905)*(Reformat[Provider Type]=E1905)*(Reformat[Provider Rating]=I1905),0))</f>
        <v>18.899999999999999</v>
      </c>
      <c r="S1905" s="11">
        <f t="shared" si="29"/>
        <v>94.5</v>
      </c>
    </row>
    <row r="1906" spans="1:19" x14ac:dyDescent="0.25">
      <c r="A1906" t="s">
        <v>51</v>
      </c>
      <c r="B1906" t="s">
        <v>86</v>
      </c>
      <c r="D1906" t="s">
        <v>66</v>
      </c>
      <c r="E1906" t="s">
        <v>114</v>
      </c>
      <c r="F1906" t="s">
        <v>54</v>
      </c>
      <c r="G1906" t="s">
        <v>122</v>
      </c>
      <c r="H1906" t="s">
        <v>55</v>
      </c>
      <c r="I1906" t="s">
        <v>130</v>
      </c>
      <c r="J1906" t="s">
        <v>56</v>
      </c>
      <c r="K1906" t="s">
        <v>57</v>
      </c>
      <c r="M1906" s="11">
        <v>93.75</v>
      </c>
      <c r="N1906" s="11">
        <v>0.81622204114532226</v>
      </c>
      <c r="P1906" s="11">
        <v>93.75</v>
      </c>
      <c r="Q1906" s="11">
        <v>0.81622204114532226</v>
      </c>
      <c r="R1906" s="11">
        <f t="array" ref="R1906">INDEX(Reformat[Infant FT],MATCH(1,(Reformat[Zone]=B1906)*(Reformat[Provider Type]=E1906)*(Reformat[Provider Rating]=I1906),0))</f>
        <v>25.2</v>
      </c>
      <c r="S1906" s="11">
        <f t="shared" si="29"/>
        <v>126</v>
      </c>
    </row>
    <row r="1907" spans="1:19" x14ac:dyDescent="0.25">
      <c r="A1907" t="s">
        <v>51</v>
      </c>
      <c r="B1907" t="s">
        <v>86</v>
      </c>
      <c r="D1907" t="s">
        <v>66</v>
      </c>
      <c r="E1907" t="s">
        <v>114</v>
      </c>
      <c r="F1907" t="s">
        <v>54</v>
      </c>
      <c r="G1907" t="s">
        <v>123</v>
      </c>
      <c r="H1907" t="s">
        <v>55</v>
      </c>
      <c r="I1907" t="s">
        <v>130</v>
      </c>
      <c r="J1907" t="s">
        <v>58</v>
      </c>
      <c r="K1907" t="s">
        <v>57</v>
      </c>
      <c r="M1907" s="11">
        <v>84.149999999999991</v>
      </c>
      <c r="N1907" s="11">
        <v>0.73264090413204119</v>
      </c>
      <c r="P1907" s="11">
        <v>84.149999999999991</v>
      </c>
      <c r="Q1907" s="11">
        <v>0.73264090413204119</v>
      </c>
      <c r="R1907" s="11">
        <f t="array" ref="R1907">INDEX(Reformat[Infant PT],MATCH(1,(Reformat[Zone]=B1907)*(Reformat[Provider Type]=E1907)*(Reformat[Provider Rating]=I1907),0))</f>
        <v>22.8</v>
      </c>
      <c r="S1907" s="11">
        <f t="shared" si="29"/>
        <v>114</v>
      </c>
    </row>
    <row r="1908" spans="1:19" x14ac:dyDescent="0.25">
      <c r="A1908" t="s">
        <v>51</v>
      </c>
      <c r="B1908" t="s">
        <v>86</v>
      </c>
      <c r="D1908" t="s">
        <v>66</v>
      </c>
      <c r="E1908" t="s">
        <v>114</v>
      </c>
      <c r="F1908" t="s">
        <v>59</v>
      </c>
      <c r="G1908" t="s">
        <v>124</v>
      </c>
      <c r="H1908" t="s">
        <v>55</v>
      </c>
      <c r="I1908" t="s">
        <v>130</v>
      </c>
      <c r="J1908" t="s">
        <v>56</v>
      </c>
      <c r="K1908" t="s">
        <v>57</v>
      </c>
      <c r="M1908" s="11">
        <v>89.149999999999991</v>
      </c>
      <c r="N1908" s="11">
        <v>0.77617274632645838</v>
      </c>
      <c r="P1908" s="11">
        <v>89.149999999999991</v>
      </c>
      <c r="Q1908" s="11">
        <v>0.77617274632645838</v>
      </c>
      <c r="R1908" s="11">
        <f t="array" ref="R1908">INDEX(Reformat[Toddler FT],MATCH(1,(Reformat[Zone]=B1908)*(Reformat[Provider Type]=E1908)*(Reformat[Provider Rating]=I1908),0))</f>
        <v>23.2</v>
      </c>
      <c r="S1908" s="11">
        <f t="shared" si="29"/>
        <v>116</v>
      </c>
    </row>
    <row r="1909" spans="1:19" x14ac:dyDescent="0.25">
      <c r="A1909" t="s">
        <v>51</v>
      </c>
      <c r="B1909" t="s">
        <v>86</v>
      </c>
      <c r="D1909" t="s">
        <v>66</v>
      </c>
      <c r="E1909" t="s">
        <v>114</v>
      </c>
      <c r="F1909" t="s">
        <v>59</v>
      </c>
      <c r="G1909" t="s">
        <v>125</v>
      </c>
      <c r="H1909" t="s">
        <v>55</v>
      </c>
      <c r="I1909" t="s">
        <v>130</v>
      </c>
      <c r="J1909" t="s">
        <v>58</v>
      </c>
      <c r="K1909" t="s">
        <v>57</v>
      </c>
      <c r="M1909" s="11">
        <v>79.45</v>
      </c>
      <c r="N1909" s="11">
        <v>0.6917209724692891</v>
      </c>
      <c r="P1909" s="11">
        <v>79.45</v>
      </c>
      <c r="Q1909" s="11">
        <v>0.6917209724692891</v>
      </c>
      <c r="R1909" s="11">
        <f t="array" ref="R1909">INDEX(Reformat[Toddler PT],MATCH(1,(Reformat[Zone]=B1909)*(Reformat[Provider Type]=E1909)*(Reformat[Provider Rating]=I1909),0))</f>
        <v>20.6</v>
      </c>
      <c r="S1909" s="11">
        <f t="shared" si="29"/>
        <v>103</v>
      </c>
    </row>
    <row r="1910" spans="1:19" x14ac:dyDescent="0.25">
      <c r="A1910" t="s">
        <v>51</v>
      </c>
      <c r="B1910" t="s">
        <v>86</v>
      </c>
      <c r="D1910" t="s">
        <v>66</v>
      </c>
      <c r="E1910" t="s">
        <v>114</v>
      </c>
      <c r="F1910" t="s">
        <v>60</v>
      </c>
      <c r="G1910" t="s">
        <v>126</v>
      </c>
      <c r="H1910" t="s">
        <v>55</v>
      </c>
      <c r="I1910" t="s">
        <v>130</v>
      </c>
      <c r="J1910" t="s">
        <v>56</v>
      </c>
      <c r="K1910" t="s">
        <v>57</v>
      </c>
      <c r="M1910" s="11">
        <v>86.25</v>
      </c>
      <c r="N1910" s="11">
        <v>0.75092427785369642</v>
      </c>
      <c r="P1910" s="11">
        <v>86.25</v>
      </c>
      <c r="Q1910" s="11">
        <v>0.75092427785369642</v>
      </c>
      <c r="R1910" s="11">
        <f t="array" ref="R1910">INDEX(Reformat[Preschool FT],MATCH(1,(Reformat[Zone]=B1910)*(Reformat[Provider Type]=E1910)*(Reformat[Provider Rating]=I1910),0))</f>
        <v>21.4</v>
      </c>
      <c r="S1910" s="11">
        <f t="shared" si="29"/>
        <v>107</v>
      </c>
    </row>
    <row r="1911" spans="1:19" x14ac:dyDescent="0.25">
      <c r="A1911" t="s">
        <v>51</v>
      </c>
      <c r="B1911" t="s">
        <v>86</v>
      </c>
      <c r="D1911" t="s">
        <v>66</v>
      </c>
      <c r="E1911" t="s">
        <v>114</v>
      </c>
      <c r="F1911" t="s">
        <v>60</v>
      </c>
      <c r="G1911" t="s">
        <v>127</v>
      </c>
      <c r="H1911" t="s">
        <v>55</v>
      </c>
      <c r="I1911" t="s">
        <v>130</v>
      </c>
      <c r="J1911" t="s">
        <v>58</v>
      </c>
      <c r="K1911" t="s">
        <v>57</v>
      </c>
      <c r="M1911" s="11">
        <v>71.2</v>
      </c>
      <c r="N1911" s="11">
        <v>0.61989343284850074</v>
      </c>
      <c r="P1911" s="11">
        <v>71.2</v>
      </c>
      <c r="Q1911" s="11">
        <v>0.61989343284850074</v>
      </c>
      <c r="R1911" s="11">
        <f t="array" ref="R1911">INDEX(Reformat[Preschool PT],MATCH(1,(Reformat[Zone]=B1911)*(Reformat[Provider Type]=E1911)*(Reformat[Provider Rating]=I1911),0))</f>
        <v>17.8</v>
      </c>
      <c r="S1911" s="11">
        <f t="shared" si="29"/>
        <v>89</v>
      </c>
    </row>
    <row r="1912" spans="1:19" x14ac:dyDescent="0.25">
      <c r="A1912" t="s">
        <v>51</v>
      </c>
      <c r="B1912" t="s">
        <v>86</v>
      </c>
      <c r="D1912" t="s">
        <v>66</v>
      </c>
      <c r="E1912" t="s">
        <v>114</v>
      </c>
      <c r="F1912" t="s">
        <v>61</v>
      </c>
      <c r="G1912" t="s">
        <v>128</v>
      </c>
      <c r="H1912" t="s">
        <v>55</v>
      </c>
      <c r="I1912" t="s">
        <v>130</v>
      </c>
      <c r="J1912" t="s">
        <v>56</v>
      </c>
      <c r="K1912" t="s">
        <v>57</v>
      </c>
      <c r="M1912" s="11">
        <v>76.050000000000011</v>
      </c>
      <c r="N1912" s="11">
        <v>0.66211931977708549</v>
      </c>
      <c r="P1912" s="11">
        <v>76.050000000000011</v>
      </c>
      <c r="Q1912" s="11">
        <v>0.66211931977708549</v>
      </c>
      <c r="R1912" s="11">
        <f t="array" ref="R1912">INDEX(Reformat[School-age FT],MATCH(1,(Reformat[Zone]=B1912)*(Reformat[Provider Type]=E1912)*(Reformat[Provider Rating]=I1912),0))</f>
        <v>19.2</v>
      </c>
      <c r="S1912" s="11">
        <f t="shared" si="29"/>
        <v>96</v>
      </c>
    </row>
    <row r="1913" spans="1:19" x14ac:dyDescent="0.25">
      <c r="A1913" t="s">
        <v>51</v>
      </c>
      <c r="B1913" t="s">
        <v>86</v>
      </c>
      <c r="D1913" t="s">
        <v>66</v>
      </c>
      <c r="E1913" t="s">
        <v>114</v>
      </c>
      <c r="F1913" t="s">
        <v>61</v>
      </c>
      <c r="G1913" t="s">
        <v>129</v>
      </c>
      <c r="H1913" t="s">
        <v>55</v>
      </c>
      <c r="I1913" t="s">
        <v>130</v>
      </c>
      <c r="J1913" t="s">
        <v>58</v>
      </c>
      <c r="K1913" t="s">
        <v>57</v>
      </c>
      <c r="M1913" s="11">
        <v>63.7</v>
      </c>
      <c r="N1913" s="11">
        <v>0.554595669556875</v>
      </c>
      <c r="P1913" s="11">
        <v>63.7</v>
      </c>
      <c r="Q1913" s="11">
        <v>0.554595669556875</v>
      </c>
      <c r="R1913" s="11">
        <f t="array" ref="R1913">INDEX(Reformat[School-age PT],MATCH(1,(Reformat[Zone]=B1913)*(Reformat[Provider Type]=E1913)*(Reformat[Provider Rating]=I1913),0))</f>
        <v>16.399999999999999</v>
      </c>
      <c r="S1913" s="11">
        <f t="shared" si="29"/>
        <v>82</v>
      </c>
    </row>
    <row r="1914" spans="1:19" x14ac:dyDescent="0.25">
      <c r="A1914" t="s">
        <v>51</v>
      </c>
      <c r="B1914" t="s">
        <v>86</v>
      </c>
      <c r="D1914" t="s">
        <v>66</v>
      </c>
      <c r="E1914" t="s">
        <v>114</v>
      </c>
      <c r="F1914" t="s">
        <v>54</v>
      </c>
      <c r="G1914" t="s">
        <v>122</v>
      </c>
      <c r="H1914" t="s">
        <v>62</v>
      </c>
      <c r="I1914" t="s">
        <v>131</v>
      </c>
      <c r="J1914" t="s">
        <v>56</v>
      </c>
      <c r="K1914" t="s">
        <v>57</v>
      </c>
      <c r="M1914" s="11">
        <v>101.05000000000001</v>
      </c>
      <c r="N1914" s="11">
        <v>0.87977853074917145</v>
      </c>
      <c r="P1914" s="11">
        <v>101.05000000000001</v>
      </c>
      <c r="Q1914" s="11">
        <v>0.87977853074917145</v>
      </c>
      <c r="R1914" s="11">
        <f t="array" ref="R1914">INDEX(Reformat[Infant FT],MATCH(1,(Reformat[Zone]=B1914)*(Reformat[Provider Type]=E1914)*(Reformat[Provider Rating]=I1914),0))</f>
        <v>26.46</v>
      </c>
      <c r="S1914" s="11">
        <f t="shared" si="29"/>
        <v>132.30000000000001</v>
      </c>
    </row>
    <row r="1915" spans="1:19" x14ac:dyDescent="0.25">
      <c r="A1915" t="s">
        <v>51</v>
      </c>
      <c r="B1915" t="s">
        <v>86</v>
      </c>
      <c r="D1915" t="s">
        <v>66</v>
      </c>
      <c r="E1915" t="s">
        <v>114</v>
      </c>
      <c r="F1915" t="s">
        <v>54</v>
      </c>
      <c r="G1915" t="s">
        <v>123</v>
      </c>
      <c r="H1915" t="s">
        <v>62</v>
      </c>
      <c r="I1915" t="s">
        <v>131</v>
      </c>
      <c r="J1915" t="s">
        <v>58</v>
      </c>
      <c r="K1915" t="s">
        <v>57</v>
      </c>
      <c r="M1915" s="11">
        <v>92.05</v>
      </c>
      <c r="N1915" s="11">
        <v>0.80142121479922035</v>
      </c>
      <c r="P1915" s="11">
        <v>92.05</v>
      </c>
      <c r="Q1915" s="11">
        <v>0.80142121479922035</v>
      </c>
      <c r="R1915" s="11">
        <f t="array" ref="R1915">INDEX(Reformat[Infant PT],MATCH(1,(Reformat[Zone]=B1915)*(Reformat[Provider Type]=E1915)*(Reformat[Provider Rating]=I1915),0))</f>
        <v>23.94</v>
      </c>
      <c r="S1915" s="11">
        <f t="shared" si="29"/>
        <v>119.7</v>
      </c>
    </row>
    <row r="1916" spans="1:19" x14ac:dyDescent="0.25">
      <c r="A1916" t="s">
        <v>51</v>
      </c>
      <c r="B1916" t="s">
        <v>86</v>
      </c>
      <c r="D1916" t="s">
        <v>66</v>
      </c>
      <c r="E1916" t="s">
        <v>114</v>
      </c>
      <c r="F1916" t="s">
        <v>59</v>
      </c>
      <c r="G1916" t="s">
        <v>124</v>
      </c>
      <c r="H1916" t="s">
        <v>62</v>
      </c>
      <c r="I1916" t="s">
        <v>131</v>
      </c>
      <c r="J1916" t="s">
        <v>56</v>
      </c>
      <c r="K1916" t="s">
        <v>57</v>
      </c>
      <c r="M1916" s="11">
        <v>96.8</v>
      </c>
      <c r="N1916" s="11">
        <v>0.84277646488391667</v>
      </c>
      <c r="P1916" s="11">
        <v>96.8</v>
      </c>
      <c r="Q1916" s="11">
        <v>0.84277646488391667</v>
      </c>
      <c r="R1916" s="11">
        <f t="array" ref="R1916">INDEX(Reformat[Toddler FT],MATCH(1,(Reformat[Zone]=B1916)*(Reformat[Provider Type]=E1916)*(Reformat[Provider Rating]=I1916),0))</f>
        <v>24.36</v>
      </c>
      <c r="S1916" s="11">
        <f t="shared" si="29"/>
        <v>121.8</v>
      </c>
    </row>
    <row r="1917" spans="1:19" x14ac:dyDescent="0.25">
      <c r="A1917" t="s">
        <v>51</v>
      </c>
      <c r="B1917" t="s">
        <v>86</v>
      </c>
      <c r="D1917" t="s">
        <v>66</v>
      </c>
      <c r="E1917" t="s">
        <v>114</v>
      </c>
      <c r="F1917" t="s">
        <v>59</v>
      </c>
      <c r="G1917" t="s">
        <v>125</v>
      </c>
      <c r="H1917" t="s">
        <v>62</v>
      </c>
      <c r="I1917" t="s">
        <v>131</v>
      </c>
      <c r="J1917" t="s">
        <v>58</v>
      </c>
      <c r="K1917" t="s">
        <v>57</v>
      </c>
      <c r="M1917" s="11">
        <v>87.65</v>
      </c>
      <c r="N1917" s="11">
        <v>0.76311319366813335</v>
      </c>
      <c r="P1917" s="11">
        <v>87.65</v>
      </c>
      <c r="Q1917" s="11">
        <v>0.76311319366813335</v>
      </c>
      <c r="R1917" s="11">
        <f t="array" ref="R1917">INDEX(Reformat[Toddler PT],MATCH(1,(Reformat[Zone]=B1917)*(Reformat[Provider Type]=E1917)*(Reformat[Provider Rating]=I1917),0))</f>
        <v>21.63</v>
      </c>
      <c r="S1917" s="11">
        <f t="shared" si="29"/>
        <v>108.14999999999999</v>
      </c>
    </row>
    <row r="1918" spans="1:19" x14ac:dyDescent="0.25">
      <c r="A1918" t="s">
        <v>51</v>
      </c>
      <c r="B1918" t="s">
        <v>86</v>
      </c>
      <c r="D1918" t="s">
        <v>66</v>
      </c>
      <c r="E1918" t="s">
        <v>114</v>
      </c>
      <c r="F1918" t="s">
        <v>60</v>
      </c>
      <c r="G1918" t="s">
        <v>126</v>
      </c>
      <c r="H1918" t="s">
        <v>62</v>
      </c>
      <c r="I1918" t="s">
        <v>131</v>
      </c>
      <c r="J1918" t="s">
        <v>56</v>
      </c>
      <c r="K1918" t="s">
        <v>57</v>
      </c>
      <c r="M1918" s="11">
        <v>92.35</v>
      </c>
      <c r="N1918" s="11">
        <v>0.80403312533088533</v>
      </c>
      <c r="P1918" s="11">
        <v>92.35</v>
      </c>
      <c r="Q1918" s="11">
        <v>0.80403312533088533</v>
      </c>
      <c r="R1918" s="11">
        <f t="array" ref="R1918">INDEX(Reformat[Preschool FT],MATCH(1,(Reformat[Zone]=B1918)*(Reformat[Provider Type]=E1918)*(Reformat[Provider Rating]=I1918),0))</f>
        <v>22.47</v>
      </c>
      <c r="S1918" s="11">
        <f t="shared" si="29"/>
        <v>112.35</v>
      </c>
    </row>
    <row r="1919" spans="1:19" x14ac:dyDescent="0.25">
      <c r="A1919" t="s">
        <v>51</v>
      </c>
      <c r="B1919" t="s">
        <v>86</v>
      </c>
      <c r="D1919" t="s">
        <v>66</v>
      </c>
      <c r="E1919" t="s">
        <v>114</v>
      </c>
      <c r="F1919" t="s">
        <v>60</v>
      </c>
      <c r="G1919" t="s">
        <v>127</v>
      </c>
      <c r="H1919" t="s">
        <v>62</v>
      </c>
      <c r="I1919" t="s">
        <v>131</v>
      </c>
      <c r="J1919" t="s">
        <v>58</v>
      </c>
      <c r="K1919" t="s">
        <v>57</v>
      </c>
      <c r="M1919" s="11">
        <v>79.800000000000011</v>
      </c>
      <c r="N1919" s="11">
        <v>0.69476820142289841</v>
      </c>
      <c r="P1919" s="11">
        <v>79.800000000000011</v>
      </c>
      <c r="Q1919" s="11">
        <v>0.69476820142289841</v>
      </c>
      <c r="R1919" s="11">
        <f t="array" ref="R1919">INDEX(Reformat[Preschool PT],MATCH(1,(Reformat[Zone]=B1919)*(Reformat[Provider Type]=E1919)*(Reformat[Provider Rating]=I1919),0))</f>
        <v>18.690000000000001</v>
      </c>
      <c r="S1919" s="11">
        <f t="shared" si="29"/>
        <v>93.45</v>
      </c>
    </row>
    <row r="1920" spans="1:19" x14ac:dyDescent="0.25">
      <c r="A1920" t="s">
        <v>51</v>
      </c>
      <c r="B1920" t="s">
        <v>86</v>
      </c>
      <c r="D1920" t="s">
        <v>66</v>
      </c>
      <c r="E1920" t="s">
        <v>114</v>
      </c>
      <c r="F1920" t="s">
        <v>61</v>
      </c>
      <c r="G1920" t="s">
        <v>128</v>
      </c>
      <c r="H1920" t="s">
        <v>62</v>
      </c>
      <c r="I1920" t="s">
        <v>131</v>
      </c>
      <c r="J1920" t="s">
        <v>56</v>
      </c>
      <c r="K1920" t="s">
        <v>57</v>
      </c>
      <c r="M1920" s="11">
        <v>84.45</v>
      </c>
      <c r="N1920" s="11">
        <v>0.73525281466370629</v>
      </c>
      <c r="P1920" s="11">
        <v>84.45</v>
      </c>
      <c r="Q1920" s="11">
        <v>0.73525281466370629</v>
      </c>
      <c r="R1920" s="11">
        <f t="array" ref="R1920">INDEX(Reformat[School-age FT],MATCH(1,(Reformat[Zone]=B1920)*(Reformat[Provider Type]=E1920)*(Reformat[Provider Rating]=I1920),0))</f>
        <v>20.16</v>
      </c>
      <c r="S1920" s="11">
        <f t="shared" si="29"/>
        <v>100.8</v>
      </c>
    </row>
    <row r="1921" spans="1:19" x14ac:dyDescent="0.25">
      <c r="A1921" t="s">
        <v>51</v>
      </c>
      <c r="B1921" t="s">
        <v>86</v>
      </c>
      <c r="D1921" t="s">
        <v>66</v>
      </c>
      <c r="E1921" t="s">
        <v>114</v>
      </c>
      <c r="F1921" t="s">
        <v>61</v>
      </c>
      <c r="G1921" t="s">
        <v>129</v>
      </c>
      <c r="H1921" t="s">
        <v>62</v>
      </c>
      <c r="I1921" t="s">
        <v>131</v>
      </c>
      <c r="J1921" t="s">
        <v>58</v>
      </c>
      <c r="K1921" t="s">
        <v>57</v>
      </c>
      <c r="M1921" s="11">
        <v>72.649999999999991</v>
      </c>
      <c r="N1921" s="11">
        <v>0.63251766708488166</v>
      </c>
      <c r="P1921" s="11">
        <v>72.649999999999991</v>
      </c>
      <c r="Q1921" s="11">
        <v>0.63251766708488166</v>
      </c>
      <c r="R1921" s="11">
        <f t="array" ref="R1921">INDEX(Reformat[School-age PT],MATCH(1,(Reformat[Zone]=B1921)*(Reformat[Provider Type]=E1921)*(Reformat[Provider Rating]=I1921),0))</f>
        <v>17.22</v>
      </c>
      <c r="S1921" s="11">
        <f t="shared" si="29"/>
        <v>86.1</v>
      </c>
    </row>
    <row r="1922" spans="1:19" x14ac:dyDescent="0.25">
      <c r="A1922" t="s">
        <v>51</v>
      </c>
      <c r="B1922" t="s">
        <v>86</v>
      </c>
      <c r="D1922" t="s">
        <v>66</v>
      </c>
      <c r="E1922" t="s">
        <v>114</v>
      </c>
      <c r="F1922" t="s">
        <v>54</v>
      </c>
      <c r="G1922" t="s">
        <v>122</v>
      </c>
      <c r="H1922" t="s">
        <v>63</v>
      </c>
      <c r="I1922" t="s">
        <v>132</v>
      </c>
      <c r="J1922" t="s">
        <v>56</v>
      </c>
      <c r="K1922" t="s">
        <v>57</v>
      </c>
      <c r="M1922" s="11">
        <v>112.30000000000001</v>
      </c>
      <c r="N1922" s="11">
        <v>0.9777251756866101</v>
      </c>
      <c r="P1922" s="11">
        <v>112.30000000000001</v>
      </c>
      <c r="Q1922" s="11">
        <v>0.9777251756866101</v>
      </c>
      <c r="R1922" s="11">
        <f t="array" ref="R1922">INDEX(Reformat[Infant FT],MATCH(1,(Reformat[Zone]=B1922)*(Reformat[Provider Type]=E1922)*(Reformat[Provider Rating]=I1922),0))</f>
        <v>27.36</v>
      </c>
      <c r="S1922" s="11">
        <f t="shared" si="29"/>
        <v>136.80000000000001</v>
      </c>
    </row>
    <row r="1923" spans="1:19" x14ac:dyDescent="0.25">
      <c r="A1923" t="s">
        <v>51</v>
      </c>
      <c r="B1923" t="s">
        <v>86</v>
      </c>
      <c r="D1923" t="s">
        <v>66</v>
      </c>
      <c r="E1923" t="s">
        <v>114</v>
      </c>
      <c r="F1923" t="s">
        <v>54</v>
      </c>
      <c r="G1923" t="s">
        <v>123</v>
      </c>
      <c r="H1923" t="s">
        <v>63</v>
      </c>
      <c r="I1923" t="s">
        <v>132</v>
      </c>
      <c r="J1923" t="s">
        <v>58</v>
      </c>
      <c r="K1923" t="s">
        <v>57</v>
      </c>
      <c r="M1923" s="11">
        <v>102.25</v>
      </c>
      <c r="N1923" s="11">
        <v>0.8902261728758315</v>
      </c>
      <c r="P1923" s="11">
        <v>102.25</v>
      </c>
      <c r="Q1923" s="11">
        <v>0.8902261728758315</v>
      </c>
      <c r="R1923" s="11">
        <f t="array" ref="R1923">INDEX(Reformat[Infant PT],MATCH(1,(Reformat[Zone]=B1923)*(Reformat[Provider Type]=E1923)*(Reformat[Provider Rating]=I1923),0))</f>
        <v>24.84</v>
      </c>
      <c r="S1923" s="11">
        <f t="shared" ref="S1923:S1986" si="30">R1923*5</f>
        <v>124.2</v>
      </c>
    </row>
    <row r="1924" spans="1:19" x14ac:dyDescent="0.25">
      <c r="A1924" t="s">
        <v>51</v>
      </c>
      <c r="B1924" t="s">
        <v>86</v>
      </c>
      <c r="D1924" t="s">
        <v>66</v>
      </c>
      <c r="E1924" t="s">
        <v>114</v>
      </c>
      <c r="F1924" t="s">
        <v>59</v>
      </c>
      <c r="G1924" t="s">
        <v>124</v>
      </c>
      <c r="H1924" t="s">
        <v>63</v>
      </c>
      <c r="I1924" t="s">
        <v>132</v>
      </c>
      <c r="J1924" t="s">
        <v>56</v>
      </c>
      <c r="K1924" t="s">
        <v>57</v>
      </c>
      <c r="M1924" s="11">
        <v>107.55000000000001</v>
      </c>
      <c r="N1924" s="11">
        <v>0.93636992560191379</v>
      </c>
      <c r="P1924" s="11">
        <v>107.55000000000001</v>
      </c>
      <c r="Q1924" s="11">
        <v>0.93636992560191379</v>
      </c>
      <c r="R1924" s="11">
        <f t="array" ref="R1924">INDEX(Reformat[Toddler FT],MATCH(1,(Reformat[Zone]=B1924)*(Reformat[Provider Type]=E1924)*(Reformat[Provider Rating]=I1924),0))</f>
        <v>25.02</v>
      </c>
      <c r="S1924" s="11">
        <f t="shared" si="30"/>
        <v>125.1</v>
      </c>
    </row>
    <row r="1925" spans="1:19" x14ac:dyDescent="0.25">
      <c r="A1925" t="s">
        <v>51</v>
      </c>
      <c r="B1925" t="s">
        <v>86</v>
      </c>
      <c r="D1925" t="s">
        <v>66</v>
      </c>
      <c r="E1925" t="s">
        <v>114</v>
      </c>
      <c r="F1925" t="s">
        <v>59</v>
      </c>
      <c r="G1925" t="s">
        <v>125</v>
      </c>
      <c r="H1925" t="s">
        <v>63</v>
      </c>
      <c r="I1925" t="s">
        <v>132</v>
      </c>
      <c r="J1925" t="s">
        <v>58</v>
      </c>
      <c r="K1925" t="s">
        <v>57</v>
      </c>
      <c r="M1925" s="11">
        <v>97.35</v>
      </c>
      <c r="N1925" s="11">
        <v>0.84756496752530253</v>
      </c>
      <c r="P1925" s="11">
        <v>97.35</v>
      </c>
      <c r="Q1925" s="11">
        <v>0.84756496752530253</v>
      </c>
      <c r="R1925" s="11">
        <f t="array" ref="R1925">INDEX(Reformat[Toddler PT],MATCH(1,(Reformat[Zone]=B1925)*(Reformat[Provider Type]=E1925)*(Reformat[Provider Rating]=I1925),0))</f>
        <v>22.5</v>
      </c>
      <c r="S1925" s="11">
        <f t="shared" si="30"/>
        <v>112.5</v>
      </c>
    </row>
    <row r="1926" spans="1:19" x14ac:dyDescent="0.25">
      <c r="A1926" t="s">
        <v>51</v>
      </c>
      <c r="B1926" t="s">
        <v>86</v>
      </c>
      <c r="D1926" t="s">
        <v>66</v>
      </c>
      <c r="E1926" t="s">
        <v>114</v>
      </c>
      <c r="F1926" t="s">
        <v>60</v>
      </c>
      <c r="G1926" t="s">
        <v>126</v>
      </c>
      <c r="H1926" t="s">
        <v>63</v>
      </c>
      <c r="I1926" t="s">
        <v>132</v>
      </c>
      <c r="J1926" t="s">
        <v>56</v>
      </c>
      <c r="K1926" t="s">
        <v>57</v>
      </c>
      <c r="M1926" s="11">
        <v>102.6</v>
      </c>
      <c r="N1926" s="11">
        <v>0.89327340182944059</v>
      </c>
      <c r="P1926" s="11">
        <v>102.6</v>
      </c>
      <c r="Q1926" s="11">
        <v>0.89327340182944059</v>
      </c>
      <c r="R1926" s="11">
        <f t="array" ref="R1926">INDEX(Reformat[Preschool FT],MATCH(1,(Reformat[Zone]=B1926)*(Reformat[Provider Type]=E1926)*(Reformat[Provider Rating]=I1926),0))</f>
        <v>23.04</v>
      </c>
      <c r="S1926" s="11">
        <f t="shared" si="30"/>
        <v>115.19999999999999</v>
      </c>
    </row>
    <row r="1927" spans="1:19" x14ac:dyDescent="0.25">
      <c r="A1927" t="s">
        <v>51</v>
      </c>
      <c r="B1927" t="s">
        <v>86</v>
      </c>
      <c r="D1927" t="s">
        <v>66</v>
      </c>
      <c r="E1927" t="s">
        <v>114</v>
      </c>
      <c r="F1927" t="s">
        <v>60</v>
      </c>
      <c r="G1927" t="s">
        <v>127</v>
      </c>
      <c r="H1927" t="s">
        <v>63</v>
      </c>
      <c r="I1927" t="s">
        <v>132</v>
      </c>
      <c r="J1927" t="s">
        <v>58</v>
      </c>
      <c r="K1927" t="s">
        <v>57</v>
      </c>
      <c r="M1927" s="11">
        <v>88.65</v>
      </c>
      <c r="N1927" s="11">
        <v>0.77181956210701674</v>
      </c>
      <c r="P1927" s="11">
        <v>88.65</v>
      </c>
      <c r="Q1927" s="11">
        <v>0.77181956210701674</v>
      </c>
      <c r="R1927" s="11">
        <f t="array" ref="R1927">INDEX(Reformat[Preschool PT],MATCH(1,(Reformat[Zone]=B1927)*(Reformat[Provider Type]=E1927)*(Reformat[Provider Rating]=I1927),0))</f>
        <v>19.260000000000002</v>
      </c>
      <c r="S1927" s="11">
        <f t="shared" si="30"/>
        <v>96.300000000000011</v>
      </c>
    </row>
    <row r="1928" spans="1:19" x14ac:dyDescent="0.25">
      <c r="A1928" t="s">
        <v>51</v>
      </c>
      <c r="B1928" t="s">
        <v>86</v>
      </c>
      <c r="D1928" t="s">
        <v>66</v>
      </c>
      <c r="E1928" t="s">
        <v>114</v>
      </c>
      <c r="F1928" t="s">
        <v>61</v>
      </c>
      <c r="G1928" t="s">
        <v>128</v>
      </c>
      <c r="H1928" t="s">
        <v>63</v>
      </c>
      <c r="I1928" t="s">
        <v>132</v>
      </c>
      <c r="J1928" t="s">
        <v>56</v>
      </c>
      <c r="K1928" t="s">
        <v>57</v>
      </c>
      <c r="M1928" s="11">
        <v>93.800000000000011</v>
      </c>
      <c r="N1928" s="11">
        <v>0.81665735956726648</v>
      </c>
      <c r="P1928" s="11">
        <v>93.800000000000011</v>
      </c>
      <c r="Q1928" s="11">
        <v>0.81665735956726648</v>
      </c>
      <c r="R1928" s="11">
        <f t="array" ref="R1928">INDEX(Reformat[School-age FT],MATCH(1,(Reformat[Zone]=B1928)*(Reformat[Provider Type]=E1928)*(Reformat[Provider Rating]=I1928),0))</f>
        <v>20.88</v>
      </c>
      <c r="S1928" s="11">
        <f t="shared" si="30"/>
        <v>104.39999999999999</v>
      </c>
    </row>
    <row r="1929" spans="1:19" x14ac:dyDescent="0.25">
      <c r="A1929" t="s">
        <v>51</v>
      </c>
      <c r="B1929" t="s">
        <v>86</v>
      </c>
      <c r="D1929" t="s">
        <v>66</v>
      </c>
      <c r="E1929" t="s">
        <v>114</v>
      </c>
      <c r="F1929" t="s">
        <v>61</v>
      </c>
      <c r="G1929" t="s">
        <v>129</v>
      </c>
      <c r="H1929" t="s">
        <v>63</v>
      </c>
      <c r="I1929" t="s">
        <v>132</v>
      </c>
      <c r="J1929" t="s">
        <v>58</v>
      </c>
      <c r="K1929" t="s">
        <v>57</v>
      </c>
      <c r="M1929" s="11">
        <v>80.7</v>
      </c>
      <c r="N1929" s="11">
        <v>0.70260393301789337</v>
      </c>
      <c r="P1929" s="11">
        <v>80.7</v>
      </c>
      <c r="Q1929" s="11">
        <v>0.70260393301789337</v>
      </c>
      <c r="R1929" s="11">
        <f t="array" ref="R1929">INDEX(Reformat[School-age PT],MATCH(1,(Reformat[Zone]=B1929)*(Reformat[Provider Type]=E1929)*(Reformat[Provider Rating]=I1929),0))</f>
        <v>18</v>
      </c>
      <c r="S1929" s="11">
        <f t="shared" si="30"/>
        <v>90</v>
      </c>
    </row>
    <row r="1930" spans="1:19" x14ac:dyDescent="0.25">
      <c r="A1930" t="s">
        <v>51</v>
      </c>
      <c r="B1930" t="s">
        <v>86</v>
      </c>
      <c r="D1930" t="s">
        <v>66</v>
      </c>
      <c r="E1930" t="s">
        <v>114</v>
      </c>
      <c r="F1930" t="s">
        <v>54</v>
      </c>
      <c r="G1930" t="s">
        <v>122</v>
      </c>
      <c r="H1930" t="s">
        <v>64</v>
      </c>
      <c r="I1930" t="s">
        <v>133</v>
      </c>
      <c r="J1930" t="s">
        <v>56</v>
      </c>
      <c r="K1930" t="s">
        <v>57</v>
      </c>
      <c r="M1930" s="11">
        <v>124.75</v>
      </c>
      <c r="N1930" s="11">
        <v>1.0861194627507087</v>
      </c>
      <c r="P1930" s="11">
        <v>124.75</v>
      </c>
      <c r="Q1930" s="11">
        <v>1.0861194627507087</v>
      </c>
      <c r="R1930" s="11">
        <f t="array" ref="R1930">INDEX(Reformat[Infant FT],MATCH(1,(Reformat[Zone]=B1930)*(Reformat[Provider Type]=E1930)*(Reformat[Provider Rating]=I1930),0))</f>
        <v>30.4</v>
      </c>
      <c r="S1930" s="11">
        <f t="shared" si="30"/>
        <v>152</v>
      </c>
    </row>
    <row r="1931" spans="1:19" x14ac:dyDescent="0.25">
      <c r="A1931" t="s">
        <v>51</v>
      </c>
      <c r="B1931" t="s">
        <v>86</v>
      </c>
      <c r="D1931" t="s">
        <v>66</v>
      </c>
      <c r="E1931" t="s">
        <v>114</v>
      </c>
      <c r="F1931" t="s">
        <v>54</v>
      </c>
      <c r="G1931" t="s">
        <v>123</v>
      </c>
      <c r="H1931" t="s">
        <v>64</v>
      </c>
      <c r="I1931" t="s">
        <v>133</v>
      </c>
      <c r="J1931" t="s">
        <v>58</v>
      </c>
      <c r="K1931" t="s">
        <v>57</v>
      </c>
      <c r="M1931" s="11">
        <v>113.6</v>
      </c>
      <c r="N1931" s="11">
        <v>0.98904345465715848</v>
      </c>
      <c r="P1931" s="11">
        <v>113.6</v>
      </c>
      <c r="Q1931" s="11">
        <v>0.98904345465715848</v>
      </c>
      <c r="R1931" s="11">
        <f t="array" ref="R1931">INDEX(Reformat[Infant PT],MATCH(1,(Reformat[Zone]=B1931)*(Reformat[Provider Type]=E1931)*(Reformat[Provider Rating]=I1931),0))</f>
        <v>27.6</v>
      </c>
      <c r="S1931" s="11">
        <f t="shared" si="30"/>
        <v>138</v>
      </c>
    </row>
    <row r="1932" spans="1:19" x14ac:dyDescent="0.25">
      <c r="A1932" t="s">
        <v>51</v>
      </c>
      <c r="B1932" t="s">
        <v>86</v>
      </c>
      <c r="D1932" t="s">
        <v>66</v>
      </c>
      <c r="E1932" t="s">
        <v>114</v>
      </c>
      <c r="F1932" t="s">
        <v>59</v>
      </c>
      <c r="G1932" t="s">
        <v>124</v>
      </c>
      <c r="H1932" t="s">
        <v>64</v>
      </c>
      <c r="I1932" t="s">
        <v>133</v>
      </c>
      <c r="J1932" t="s">
        <v>56</v>
      </c>
      <c r="K1932" t="s">
        <v>57</v>
      </c>
      <c r="M1932" s="11">
        <v>119.45</v>
      </c>
      <c r="N1932" s="11">
        <v>1.0399757100246265</v>
      </c>
      <c r="P1932" s="11">
        <v>119.45</v>
      </c>
      <c r="Q1932" s="11">
        <v>1.0399757100246265</v>
      </c>
      <c r="R1932" s="11">
        <f t="array" ref="R1932">INDEX(Reformat[Toddler FT],MATCH(1,(Reformat[Zone]=B1932)*(Reformat[Provider Type]=E1932)*(Reformat[Provider Rating]=I1932),0))</f>
        <v>27.8</v>
      </c>
      <c r="S1932" s="11">
        <f t="shared" si="30"/>
        <v>139</v>
      </c>
    </row>
    <row r="1933" spans="1:19" x14ac:dyDescent="0.25">
      <c r="A1933" t="s">
        <v>51</v>
      </c>
      <c r="B1933" t="s">
        <v>86</v>
      </c>
      <c r="D1933" t="s">
        <v>66</v>
      </c>
      <c r="E1933" t="s">
        <v>114</v>
      </c>
      <c r="F1933" t="s">
        <v>59</v>
      </c>
      <c r="G1933" t="s">
        <v>125</v>
      </c>
      <c r="H1933" t="s">
        <v>64</v>
      </c>
      <c r="I1933" t="s">
        <v>133</v>
      </c>
      <c r="J1933" t="s">
        <v>58</v>
      </c>
      <c r="K1933" t="s">
        <v>57</v>
      </c>
      <c r="M1933" s="11">
        <v>108.14999999999999</v>
      </c>
      <c r="N1933" s="11">
        <v>0.94159374666524365</v>
      </c>
      <c r="P1933" s="11">
        <v>108.14999999999999</v>
      </c>
      <c r="Q1933" s="11">
        <v>0.94159374666524365</v>
      </c>
      <c r="R1933" s="11">
        <f t="array" ref="R1933">INDEX(Reformat[Toddler PT],MATCH(1,(Reformat[Zone]=B1933)*(Reformat[Provider Type]=E1933)*(Reformat[Provider Rating]=I1933),0))</f>
        <v>25</v>
      </c>
      <c r="S1933" s="11">
        <f t="shared" si="30"/>
        <v>125</v>
      </c>
    </row>
    <row r="1934" spans="1:19" x14ac:dyDescent="0.25">
      <c r="A1934" t="s">
        <v>51</v>
      </c>
      <c r="B1934" t="s">
        <v>86</v>
      </c>
      <c r="D1934" t="s">
        <v>66</v>
      </c>
      <c r="E1934" t="s">
        <v>114</v>
      </c>
      <c r="F1934" t="s">
        <v>60</v>
      </c>
      <c r="G1934" t="s">
        <v>126</v>
      </c>
      <c r="H1934" t="s">
        <v>64</v>
      </c>
      <c r="I1934" t="s">
        <v>133</v>
      </c>
      <c r="J1934" t="s">
        <v>56</v>
      </c>
      <c r="K1934" t="s">
        <v>57</v>
      </c>
      <c r="M1934" s="11">
        <v>114</v>
      </c>
      <c r="N1934" s="11">
        <v>0.99252600203271191</v>
      </c>
      <c r="P1934" s="11">
        <v>114</v>
      </c>
      <c r="Q1934" s="11">
        <v>0.99252600203271191</v>
      </c>
      <c r="R1934" s="11">
        <f t="array" ref="R1934">INDEX(Reformat[Preschool FT],MATCH(1,(Reformat[Zone]=B1934)*(Reformat[Provider Type]=E1934)*(Reformat[Provider Rating]=I1934),0))</f>
        <v>25.6</v>
      </c>
      <c r="S1934" s="11">
        <f t="shared" si="30"/>
        <v>128</v>
      </c>
    </row>
    <row r="1935" spans="1:19" x14ac:dyDescent="0.25">
      <c r="A1935" t="s">
        <v>51</v>
      </c>
      <c r="B1935" t="s">
        <v>86</v>
      </c>
      <c r="D1935" t="s">
        <v>66</v>
      </c>
      <c r="E1935" t="s">
        <v>114</v>
      </c>
      <c r="F1935" t="s">
        <v>60</v>
      </c>
      <c r="G1935" t="s">
        <v>127</v>
      </c>
      <c r="H1935" t="s">
        <v>64</v>
      </c>
      <c r="I1935" t="s">
        <v>133</v>
      </c>
      <c r="J1935" t="s">
        <v>58</v>
      </c>
      <c r="K1935" t="s">
        <v>57</v>
      </c>
      <c r="M1935" s="11">
        <v>98.5</v>
      </c>
      <c r="N1935" s="11">
        <v>0.85757729123001858</v>
      </c>
      <c r="P1935" s="11">
        <v>98.5</v>
      </c>
      <c r="Q1935" s="11">
        <v>0.85757729123001858</v>
      </c>
      <c r="R1935" s="11">
        <f t="array" ref="R1935">INDEX(Reformat[Preschool PT],MATCH(1,(Reformat[Zone]=B1935)*(Reformat[Provider Type]=E1935)*(Reformat[Provider Rating]=I1935),0))</f>
        <v>21.4</v>
      </c>
      <c r="S1935" s="11">
        <f t="shared" si="30"/>
        <v>107</v>
      </c>
    </row>
    <row r="1936" spans="1:19" x14ac:dyDescent="0.25">
      <c r="A1936" t="s">
        <v>51</v>
      </c>
      <c r="B1936" t="s">
        <v>86</v>
      </c>
      <c r="D1936" t="s">
        <v>66</v>
      </c>
      <c r="E1936" t="s">
        <v>114</v>
      </c>
      <c r="F1936" t="s">
        <v>61</v>
      </c>
      <c r="G1936" t="s">
        <v>128</v>
      </c>
      <c r="H1936" t="s">
        <v>64</v>
      </c>
      <c r="I1936" t="s">
        <v>133</v>
      </c>
      <c r="J1936" t="s">
        <v>56</v>
      </c>
      <c r="K1936" t="s">
        <v>57</v>
      </c>
      <c r="M1936" s="11">
        <v>104.2</v>
      </c>
      <c r="N1936" s="11">
        <v>0.90720359133165418</v>
      </c>
      <c r="P1936" s="11">
        <v>104.2</v>
      </c>
      <c r="Q1936" s="11">
        <v>0.90720359133165418</v>
      </c>
      <c r="R1936" s="11">
        <f t="array" ref="R1936">INDEX(Reformat[School-age FT],MATCH(1,(Reformat[Zone]=B1936)*(Reformat[Provider Type]=E1936)*(Reformat[Provider Rating]=I1936),0))</f>
        <v>23.2</v>
      </c>
      <c r="S1936" s="11">
        <f t="shared" si="30"/>
        <v>116</v>
      </c>
    </row>
    <row r="1937" spans="1:19" x14ac:dyDescent="0.25">
      <c r="A1937" t="s">
        <v>51</v>
      </c>
      <c r="B1937" t="s">
        <v>86</v>
      </c>
      <c r="D1937" t="s">
        <v>66</v>
      </c>
      <c r="E1937" t="s">
        <v>114</v>
      </c>
      <c r="F1937" t="s">
        <v>61</v>
      </c>
      <c r="G1937" t="s">
        <v>129</v>
      </c>
      <c r="H1937" t="s">
        <v>64</v>
      </c>
      <c r="I1937" t="s">
        <v>133</v>
      </c>
      <c r="J1937" t="s">
        <v>58</v>
      </c>
      <c r="K1937" t="s">
        <v>57</v>
      </c>
      <c r="M1937" s="11">
        <v>89.65</v>
      </c>
      <c r="N1937" s="11">
        <v>0.78052593054590025</v>
      </c>
      <c r="P1937" s="11">
        <v>89.65</v>
      </c>
      <c r="Q1937" s="11">
        <v>0.78052593054590025</v>
      </c>
      <c r="R1937" s="11">
        <f t="array" ref="R1937">INDEX(Reformat[School-age PT],MATCH(1,(Reformat[Zone]=B1937)*(Reformat[Provider Type]=E1937)*(Reformat[Provider Rating]=I1937),0))</f>
        <v>20</v>
      </c>
      <c r="S1937" s="11">
        <f t="shared" si="30"/>
        <v>100</v>
      </c>
    </row>
    <row r="1938" spans="1:19" x14ac:dyDescent="0.25">
      <c r="A1938" t="s">
        <v>51</v>
      </c>
      <c r="B1938" t="s">
        <v>86</v>
      </c>
      <c r="D1938" t="s">
        <v>66</v>
      </c>
      <c r="E1938" t="s">
        <v>114</v>
      </c>
      <c r="F1938" t="s">
        <v>60</v>
      </c>
      <c r="G1938" t="s">
        <v>126</v>
      </c>
      <c r="H1938" t="s">
        <v>65</v>
      </c>
      <c r="I1938" t="s">
        <v>134</v>
      </c>
      <c r="J1938" t="s">
        <v>56</v>
      </c>
      <c r="K1938" t="s">
        <v>57</v>
      </c>
      <c r="M1938" s="11">
        <v>90.600000000000009</v>
      </c>
      <c r="N1938" s="11">
        <v>0.78879698056283953</v>
      </c>
      <c r="P1938" s="11">
        <v>90.600000000000009</v>
      </c>
      <c r="Q1938" s="11">
        <v>0.78879698056283953</v>
      </c>
      <c r="R1938" s="11">
        <f t="array" ref="R1938">INDEX(Reformat[Preschool FT],MATCH(1,(Reformat[Zone]=B1938)*(Reformat[Provider Type]=E1938)*(Reformat[Provider Rating]=I1938),0))</f>
        <v>22.47</v>
      </c>
      <c r="S1938" s="11">
        <f t="shared" si="30"/>
        <v>112.35</v>
      </c>
    </row>
    <row r="1939" spans="1:19" x14ac:dyDescent="0.25">
      <c r="A1939" t="s">
        <v>51</v>
      </c>
      <c r="B1939" t="s">
        <v>86</v>
      </c>
      <c r="D1939" t="s">
        <v>66</v>
      </c>
      <c r="E1939" t="s">
        <v>114</v>
      </c>
      <c r="F1939" t="s">
        <v>60</v>
      </c>
      <c r="G1939" t="s">
        <v>127</v>
      </c>
      <c r="H1939" t="s">
        <v>65</v>
      </c>
      <c r="I1939" t="s">
        <v>134</v>
      </c>
      <c r="J1939" t="s">
        <v>58</v>
      </c>
      <c r="K1939" t="s">
        <v>57</v>
      </c>
      <c r="M1939" s="11">
        <v>74.800000000000011</v>
      </c>
      <c r="N1939" s="11">
        <v>0.65123635922848122</v>
      </c>
      <c r="P1939" s="11">
        <v>74.800000000000011</v>
      </c>
      <c r="Q1939" s="11">
        <v>0.65123635922848122</v>
      </c>
      <c r="R1939" s="11">
        <f t="array" ref="R1939">INDEX(Reformat[Preschool PT],MATCH(1,(Reformat[Zone]=B1939)*(Reformat[Provider Type]=E1939)*(Reformat[Provider Rating]=I1939),0))</f>
        <v>18.690000000000001</v>
      </c>
      <c r="S1939" s="11">
        <f t="shared" si="30"/>
        <v>93.45</v>
      </c>
    </row>
    <row r="1940" spans="1:19" x14ac:dyDescent="0.25">
      <c r="A1940" t="s">
        <v>51</v>
      </c>
      <c r="B1940" t="s">
        <v>86</v>
      </c>
      <c r="D1940" t="s">
        <v>67</v>
      </c>
      <c r="E1940" t="s">
        <v>115</v>
      </c>
      <c r="F1940" t="s">
        <v>54</v>
      </c>
      <c r="G1940" t="s">
        <v>122</v>
      </c>
      <c r="H1940" t="s">
        <v>55</v>
      </c>
      <c r="I1940" t="s">
        <v>130</v>
      </c>
      <c r="J1940" t="s">
        <v>56</v>
      </c>
      <c r="K1940" t="s">
        <v>57</v>
      </c>
      <c r="M1940" s="11">
        <v>91.1</v>
      </c>
      <c r="N1940" s="11">
        <v>0.79315016478228106</v>
      </c>
      <c r="P1940" s="11">
        <v>91.1</v>
      </c>
      <c r="Q1940" s="11">
        <v>0.79315016478228106</v>
      </c>
      <c r="R1940" s="11">
        <f t="array" ref="R1940">INDEX(Reformat[Infant FT],MATCH(1,(Reformat[Zone]=B1940)*(Reformat[Provider Type]=E1940)*(Reformat[Provider Rating]=I1940),0))</f>
        <v>24.2</v>
      </c>
      <c r="S1940" s="11">
        <f t="shared" si="30"/>
        <v>121</v>
      </c>
    </row>
    <row r="1941" spans="1:19" x14ac:dyDescent="0.25">
      <c r="A1941" t="s">
        <v>51</v>
      </c>
      <c r="B1941" t="s">
        <v>86</v>
      </c>
      <c r="D1941" t="s">
        <v>67</v>
      </c>
      <c r="E1941" t="s">
        <v>115</v>
      </c>
      <c r="F1941" t="s">
        <v>54</v>
      </c>
      <c r="G1941" t="s">
        <v>123</v>
      </c>
      <c r="H1941" t="s">
        <v>55</v>
      </c>
      <c r="I1941" t="s">
        <v>130</v>
      </c>
      <c r="J1941" t="s">
        <v>58</v>
      </c>
      <c r="K1941" t="s">
        <v>57</v>
      </c>
      <c r="M1941" s="11">
        <v>78.75</v>
      </c>
      <c r="N1941" s="11">
        <v>0.68562651456207069</v>
      </c>
      <c r="P1941" s="11">
        <v>78.75</v>
      </c>
      <c r="Q1941" s="11">
        <v>0.68562651456207069</v>
      </c>
      <c r="R1941" s="11">
        <f t="array" ref="R1941">INDEX(Reformat[Infant PT],MATCH(1,(Reformat[Zone]=B1941)*(Reformat[Provider Type]=E1941)*(Reformat[Provider Rating]=I1941),0))</f>
        <v>21.2</v>
      </c>
      <c r="S1941" s="11">
        <f t="shared" si="30"/>
        <v>106</v>
      </c>
    </row>
    <row r="1942" spans="1:19" x14ac:dyDescent="0.25">
      <c r="A1942" t="s">
        <v>51</v>
      </c>
      <c r="B1942" t="s">
        <v>86</v>
      </c>
      <c r="D1942" t="s">
        <v>67</v>
      </c>
      <c r="E1942" t="s">
        <v>115</v>
      </c>
      <c r="F1942" t="s">
        <v>59</v>
      </c>
      <c r="G1942" t="s">
        <v>124</v>
      </c>
      <c r="H1942" t="s">
        <v>55</v>
      </c>
      <c r="I1942" t="s">
        <v>130</v>
      </c>
      <c r="J1942" t="s">
        <v>56</v>
      </c>
      <c r="K1942" t="s">
        <v>57</v>
      </c>
      <c r="M1942" s="11">
        <v>86.449999999999989</v>
      </c>
      <c r="N1942" s="11">
        <v>0.75266555154147308</v>
      </c>
      <c r="P1942" s="11">
        <v>86.449999999999989</v>
      </c>
      <c r="Q1942" s="11">
        <v>0.75266555154147308</v>
      </c>
      <c r="R1942" s="11">
        <f t="array" ref="R1942">INDEX(Reformat[Toddler FT],MATCH(1,(Reformat[Zone]=B1942)*(Reformat[Provider Type]=E1942)*(Reformat[Provider Rating]=I1942),0))</f>
        <v>22.2</v>
      </c>
      <c r="S1942" s="11">
        <f t="shared" si="30"/>
        <v>111</v>
      </c>
    </row>
    <row r="1943" spans="1:19" x14ac:dyDescent="0.25">
      <c r="A1943" t="s">
        <v>51</v>
      </c>
      <c r="B1943" t="s">
        <v>86</v>
      </c>
      <c r="D1943" t="s">
        <v>67</v>
      </c>
      <c r="E1943" t="s">
        <v>115</v>
      </c>
      <c r="F1943" t="s">
        <v>59</v>
      </c>
      <c r="G1943" t="s">
        <v>125</v>
      </c>
      <c r="H1943" t="s">
        <v>55</v>
      </c>
      <c r="I1943" t="s">
        <v>130</v>
      </c>
      <c r="J1943" t="s">
        <v>58</v>
      </c>
      <c r="K1943" t="s">
        <v>57</v>
      </c>
      <c r="M1943" s="11">
        <v>73.099999999999994</v>
      </c>
      <c r="N1943" s="11">
        <v>0.6364355328823792</v>
      </c>
      <c r="P1943" s="11">
        <v>73.099999999999994</v>
      </c>
      <c r="Q1943" s="11">
        <v>0.6364355328823792</v>
      </c>
      <c r="R1943" s="11">
        <f t="array" ref="R1943">INDEX(Reformat[Toddler PT],MATCH(1,(Reformat[Zone]=B1943)*(Reformat[Provider Type]=E1943)*(Reformat[Provider Rating]=I1943),0))</f>
        <v>19</v>
      </c>
      <c r="S1943" s="11">
        <f t="shared" si="30"/>
        <v>95</v>
      </c>
    </row>
    <row r="1944" spans="1:19" x14ac:dyDescent="0.25">
      <c r="A1944" t="s">
        <v>51</v>
      </c>
      <c r="B1944" t="s">
        <v>86</v>
      </c>
      <c r="D1944" t="s">
        <v>67</v>
      </c>
      <c r="E1944" t="s">
        <v>115</v>
      </c>
      <c r="F1944" t="s">
        <v>60</v>
      </c>
      <c r="G1944" t="s">
        <v>126</v>
      </c>
      <c r="H1944" t="s">
        <v>55</v>
      </c>
      <c r="I1944" t="s">
        <v>130</v>
      </c>
      <c r="J1944" t="s">
        <v>56</v>
      </c>
      <c r="K1944" t="s">
        <v>57</v>
      </c>
      <c r="M1944" s="11">
        <v>79.850000000000009</v>
      </c>
      <c r="N1944" s="11">
        <v>0.69520351984484252</v>
      </c>
      <c r="P1944" s="11">
        <v>79.850000000000009</v>
      </c>
      <c r="Q1944" s="11">
        <v>0.69520351984484252</v>
      </c>
      <c r="R1944" s="11">
        <f t="array" ref="R1944">INDEX(Reformat[Preschool FT],MATCH(1,(Reformat[Zone]=B1944)*(Reformat[Provider Type]=E1944)*(Reformat[Provider Rating]=I1944),0))</f>
        <v>19.8</v>
      </c>
      <c r="S1944" s="11">
        <f t="shared" si="30"/>
        <v>99</v>
      </c>
    </row>
    <row r="1945" spans="1:19" x14ac:dyDescent="0.25">
      <c r="A1945" t="s">
        <v>51</v>
      </c>
      <c r="B1945" t="s">
        <v>86</v>
      </c>
      <c r="D1945" t="s">
        <v>67</v>
      </c>
      <c r="E1945" t="s">
        <v>115</v>
      </c>
      <c r="F1945" t="s">
        <v>60</v>
      </c>
      <c r="G1945" t="s">
        <v>127</v>
      </c>
      <c r="H1945" t="s">
        <v>55</v>
      </c>
      <c r="I1945" t="s">
        <v>130</v>
      </c>
      <c r="J1945" t="s">
        <v>58</v>
      </c>
      <c r="K1945" t="s">
        <v>57</v>
      </c>
      <c r="M1945" s="11">
        <v>63.550000000000004</v>
      </c>
      <c r="N1945" s="11">
        <v>0.55328971429104246</v>
      </c>
      <c r="P1945" s="11">
        <v>63.550000000000004</v>
      </c>
      <c r="Q1945" s="11">
        <v>0.55328971429104246</v>
      </c>
      <c r="R1945" s="11">
        <f t="array" ref="R1945">INDEX(Reformat[Preschool PT],MATCH(1,(Reformat[Zone]=B1945)*(Reformat[Provider Type]=E1945)*(Reformat[Provider Rating]=I1945),0))</f>
        <v>15.8</v>
      </c>
      <c r="S1945" s="11">
        <f t="shared" si="30"/>
        <v>79</v>
      </c>
    </row>
    <row r="1946" spans="1:19" x14ac:dyDescent="0.25">
      <c r="A1946" t="s">
        <v>51</v>
      </c>
      <c r="B1946" t="s">
        <v>86</v>
      </c>
      <c r="D1946" t="s">
        <v>67</v>
      </c>
      <c r="E1946" t="s">
        <v>115</v>
      </c>
      <c r="F1946" t="s">
        <v>61</v>
      </c>
      <c r="G1946" t="s">
        <v>128</v>
      </c>
      <c r="H1946" t="s">
        <v>55</v>
      </c>
      <c r="I1946" t="s">
        <v>130</v>
      </c>
      <c r="J1946" t="s">
        <v>56</v>
      </c>
      <c r="K1946" t="s">
        <v>57</v>
      </c>
      <c r="M1946" s="11">
        <v>69.900000000000006</v>
      </c>
      <c r="N1946" s="11">
        <v>0.60857515387795236</v>
      </c>
      <c r="P1946" s="11">
        <v>69.900000000000006</v>
      </c>
      <c r="Q1946" s="11">
        <v>0.60857515387795236</v>
      </c>
      <c r="R1946" s="11">
        <f t="array" ref="R1946">INDEX(Reformat[School-age FT],MATCH(1,(Reformat[Zone]=B1946)*(Reformat[Provider Type]=E1946)*(Reformat[Provider Rating]=I1946),0))</f>
        <v>17.2</v>
      </c>
      <c r="S1946" s="11">
        <f t="shared" si="30"/>
        <v>86</v>
      </c>
    </row>
    <row r="1947" spans="1:19" x14ac:dyDescent="0.25">
      <c r="A1947" t="s">
        <v>51</v>
      </c>
      <c r="B1947" t="s">
        <v>86</v>
      </c>
      <c r="D1947" t="s">
        <v>67</v>
      </c>
      <c r="E1947" t="s">
        <v>115</v>
      </c>
      <c r="F1947" t="s">
        <v>61</v>
      </c>
      <c r="G1947" t="s">
        <v>129</v>
      </c>
      <c r="H1947" t="s">
        <v>55</v>
      </c>
      <c r="I1947" t="s">
        <v>130</v>
      </c>
      <c r="J1947" t="s">
        <v>58</v>
      </c>
      <c r="K1947" t="s">
        <v>57</v>
      </c>
      <c r="M1947" s="11">
        <v>55.25</v>
      </c>
      <c r="N1947" s="11">
        <v>0.48102685624830993</v>
      </c>
      <c r="P1947" s="11">
        <v>55.25</v>
      </c>
      <c r="Q1947" s="11">
        <v>0.48102685624830993</v>
      </c>
      <c r="R1947" s="11">
        <f t="array" ref="R1947">INDEX(Reformat[School-age PT],MATCH(1,(Reformat[Zone]=B1947)*(Reformat[Provider Type]=E1947)*(Reformat[Provider Rating]=I1947),0))</f>
        <v>14.2</v>
      </c>
      <c r="S1947" s="11">
        <f t="shared" si="30"/>
        <v>71</v>
      </c>
    </row>
    <row r="1948" spans="1:19" x14ac:dyDescent="0.25">
      <c r="A1948" t="s">
        <v>51</v>
      </c>
      <c r="B1948" t="s">
        <v>86</v>
      </c>
      <c r="D1948" t="s">
        <v>67</v>
      </c>
      <c r="E1948" t="s">
        <v>115</v>
      </c>
      <c r="F1948" t="s">
        <v>54</v>
      </c>
      <c r="G1948" t="s">
        <v>122</v>
      </c>
      <c r="H1948" t="s">
        <v>62</v>
      </c>
      <c r="I1948" t="s">
        <v>131</v>
      </c>
      <c r="J1948" t="s">
        <v>56</v>
      </c>
      <c r="K1948" t="s">
        <v>57</v>
      </c>
      <c r="M1948" s="11">
        <v>98.550000000000011</v>
      </c>
      <c r="N1948" s="11">
        <v>0.8580126096519628</v>
      </c>
      <c r="P1948" s="11">
        <v>98.550000000000011</v>
      </c>
      <c r="Q1948" s="11">
        <v>0.8580126096519628</v>
      </c>
      <c r="R1948" s="11">
        <f t="array" ref="R1948">INDEX(Reformat[Infant FT],MATCH(1,(Reformat[Zone]=B1948)*(Reformat[Provider Type]=E1948)*(Reformat[Provider Rating]=I1948),0))</f>
        <v>25.41</v>
      </c>
      <c r="S1948" s="11">
        <f t="shared" si="30"/>
        <v>127.05</v>
      </c>
    </row>
    <row r="1949" spans="1:19" x14ac:dyDescent="0.25">
      <c r="A1949" t="s">
        <v>51</v>
      </c>
      <c r="B1949" t="s">
        <v>86</v>
      </c>
      <c r="D1949" t="s">
        <v>67</v>
      </c>
      <c r="E1949" t="s">
        <v>115</v>
      </c>
      <c r="F1949" t="s">
        <v>54</v>
      </c>
      <c r="G1949" t="s">
        <v>123</v>
      </c>
      <c r="H1949" t="s">
        <v>62</v>
      </c>
      <c r="I1949" t="s">
        <v>131</v>
      </c>
      <c r="J1949" t="s">
        <v>58</v>
      </c>
      <c r="K1949" t="s">
        <v>57</v>
      </c>
      <c r="M1949" s="11">
        <v>86.95</v>
      </c>
      <c r="N1949" s="11">
        <v>0.75701873576091494</v>
      </c>
      <c r="P1949" s="11">
        <v>86.95</v>
      </c>
      <c r="Q1949" s="11">
        <v>0.75701873576091494</v>
      </c>
      <c r="R1949" s="11">
        <f t="array" ref="R1949">INDEX(Reformat[Infant PT],MATCH(1,(Reformat[Zone]=B1949)*(Reformat[Provider Type]=E1949)*(Reformat[Provider Rating]=I1949),0))</f>
        <v>22.26</v>
      </c>
      <c r="S1949" s="11">
        <f t="shared" si="30"/>
        <v>111.30000000000001</v>
      </c>
    </row>
    <row r="1950" spans="1:19" x14ac:dyDescent="0.25">
      <c r="A1950" t="s">
        <v>51</v>
      </c>
      <c r="B1950" t="s">
        <v>86</v>
      </c>
      <c r="D1950" t="s">
        <v>67</v>
      </c>
      <c r="E1950" t="s">
        <v>115</v>
      </c>
      <c r="F1950" t="s">
        <v>59</v>
      </c>
      <c r="G1950" t="s">
        <v>124</v>
      </c>
      <c r="H1950" t="s">
        <v>62</v>
      </c>
      <c r="I1950" t="s">
        <v>131</v>
      </c>
      <c r="J1950" t="s">
        <v>56</v>
      </c>
      <c r="K1950" t="s">
        <v>57</v>
      </c>
      <c r="M1950" s="11">
        <v>94.2</v>
      </c>
      <c r="N1950" s="11">
        <v>0.8201399069428198</v>
      </c>
      <c r="P1950" s="11">
        <v>94.2</v>
      </c>
      <c r="Q1950" s="11">
        <v>0.8201399069428198</v>
      </c>
      <c r="R1950" s="11">
        <f t="array" ref="R1950">INDEX(Reformat[Toddler FT],MATCH(1,(Reformat[Zone]=B1950)*(Reformat[Provider Type]=E1950)*(Reformat[Provider Rating]=I1950),0))</f>
        <v>23.31</v>
      </c>
      <c r="S1950" s="11">
        <f t="shared" si="30"/>
        <v>116.55</v>
      </c>
    </row>
    <row r="1951" spans="1:19" x14ac:dyDescent="0.25">
      <c r="A1951" t="s">
        <v>51</v>
      </c>
      <c r="B1951" t="s">
        <v>86</v>
      </c>
      <c r="D1951" t="s">
        <v>67</v>
      </c>
      <c r="E1951" t="s">
        <v>115</v>
      </c>
      <c r="F1951" t="s">
        <v>59</v>
      </c>
      <c r="G1951" t="s">
        <v>125</v>
      </c>
      <c r="H1951" t="s">
        <v>62</v>
      </c>
      <c r="I1951" t="s">
        <v>131</v>
      </c>
      <c r="J1951" t="s">
        <v>58</v>
      </c>
      <c r="K1951" t="s">
        <v>57</v>
      </c>
      <c r="M1951" s="11">
        <v>81.599999999999994</v>
      </c>
      <c r="N1951" s="11">
        <v>0.71043966461288843</v>
      </c>
      <c r="P1951" s="11">
        <v>81.599999999999994</v>
      </c>
      <c r="Q1951" s="11">
        <v>0.71043966461288843</v>
      </c>
      <c r="R1951" s="11">
        <f t="array" ref="R1951">INDEX(Reformat[Toddler PT],MATCH(1,(Reformat[Zone]=B1951)*(Reformat[Provider Type]=E1951)*(Reformat[Provider Rating]=I1951),0))</f>
        <v>19.95</v>
      </c>
      <c r="S1951" s="11">
        <f t="shared" si="30"/>
        <v>99.75</v>
      </c>
    </row>
    <row r="1952" spans="1:19" x14ac:dyDescent="0.25">
      <c r="A1952" t="s">
        <v>51</v>
      </c>
      <c r="B1952" t="s">
        <v>86</v>
      </c>
      <c r="D1952" t="s">
        <v>67</v>
      </c>
      <c r="E1952" t="s">
        <v>115</v>
      </c>
      <c r="F1952" t="s">
        <v>60</v>
      </c>
      <c r="G1952" t="s">
        <v>126</v>
      </c>
      <c r="H1952" t="s">
        <v>62</v>
      </c>
      <c r="I1952" t="s">
        <v>131</v>
      </c>
      <c r="J1952" t="s">
        <v>56</v>
      </c>
      <c r="K1952" t="s">
        <v>57</v>
      </c>
      <c r="M1952" s="11">
        <v>88</v>
      </c>
      <c r="N1952" s="11">
        <v>0.76616042262174244</v>
      </c>
      <c r="P1952" s="11">
        <v>88</v>
      </c>
      <c r="Q1952" s="11">
        <v>0.76616042262174244</v>
      </c>
      <c r="R1952" s="11">
        <f t="array" ref="R1952">INDEX(Reformat[Preschool FT],MATCH(1,(Reformat[Zone]=B1952)*(Reformat[Provider Type]=E1952)*(Reformat[Provider Rating]=I1952),0))</f>
        <v>20.79</v>
      </c>
      <c r="S1952" s="11">
        <f t="shared" si="30"/>
        <v>103.94999999999999</v>
      </c>
    </row>
    <row r="1953" spans="1:19" x14ac:dyDescent="0.25">
      <c r="A1953" t="s">
        <v>51</v>
      </c>
      <c r="B1953" t="s">
        <v>86</v>
      </c>
      <c r="D1953" t="s">
        <v>67</v>
      </c>
      <c r="E1953" t="s">
        <v>115</v>
      </c>
      <c r="F1953" t="s">
        <v>60</v>
      </c>
      <c r="G1953" t="s">
        <v>127</v>
      </c>
      <c r="H1953" t="s">
        <v>62</v>
      </c>
      <c r="I1953" t="s">
        <v>131</v>
      </c>
      <c r="J1953" t="s">
        <v>58</v>
      </c>
      <c r="K1953" t="s">
        <v>57</v>
      </c>
      <c r="M1953" s="11">
        <v>72.5</v>
      </c>
      <c r="N1953" s="11">
        <v>0.63121171181904923</v>
      </c>
      <c r="P1953" s="11">
        <v>72.5</v>
      </c>
      <c r="Q1953" s="11">
        <v>0.63121171181904923</v>
      </c>
      <c r="R1953" s="11">
        <f t="array" ref="R1953">INDEX(Reformat[Preschool PT],MATCH(1,(Reformat[Zone]=B1953)*(Reformat[Provider Type]=E1953)*(Reformat[Provider Rating]=I1953),0))</f>
        <v>16.59</v>
      </c>
      <c r="S1953" s="11">
        <f t="shared" si="30"/>
        <v>82.95</v>
      </c>
    </row>
    <row r="1954" spans="1:19" x14ac:dyDescent="0.25">
      <c r="A1954" t="s">
        <v>51</v>
      </c>
      <c r="B1954" t="s">
        <v>86</v>
      </c>
      <c r="D1954" t="s">
        <v>67</v>
      </c>
      <c r="E1954" t="s">
        <v>115</v>
      </c>
      <c r="F1954" t="s">
        <v>61</v>
      </c>
      <c r="G1954" t="s">
        <v>128</v>
      </c>
      <c r="H1954" t="s">
        <v>62</v>
      </c>
      <c r="I1954" t="s">
        <v>131</v>
      </c>
      <c r="J1954" t="s">
        <v>56</v>
      </c>
      <c r="K1954" t="s">
        <v>57</v>
      </c>
      <c r="M1954" s="11">
        <v>78.5</v>
      </c>
      <c r="N1954" s="11">
        <v>0.68344992245234981</v>
      </c>
      <c r="P1954" s="11">
        <v>78.5</v>
      </c>
      <c r="Q1954" s="11">
        <v>0.68344992245234981</v>
      </c>
      <c r="R1954" s="11">
        <f t="array" ref="R1954">INDEX(Reformat[School-age FT],MATCH(1,(Reformat[Zone]=B1954)*(Reformat[Provider Type]=E1954)*(Reformat[Provider Rating]=I1954),0))</f>
        <v>18.059999999999999</v>
      </c>
      <c r="S1954" s="11">
        <f t="shared" si="30"/>
        <v>90.3</v>
      </c>
    </row>
    <row r="1955" spans="1:19" x14ac:dyDescent="0.25">
      <c r="A1955" t="s">
        <v>51</v>
      </c>
      <c r="B1955" t="s">
        <v>86</v>
      </c>
      <c r="D1955" t="s">
        <v>67</v>
      </c>
      <c r="E1955" t="s">
        <v>115</v>
      </c>
      <c r="F1955" t="s">
        <v>61</v>
      </c>
      <c r="G1955" t="s">
        <v>129</v>
      </c>
      <c r="H1955" t="s">
        <v>62</v>
      </c>
      <c r="I1955" t="s">
        <v>131</v>
      </c>
      <c r="J1955" t="s">
        <v>58</v>
      </c>
      <c r="K1955" t="s">
        <v>57</v>
      </c>
      <c r="M1955" s="11">
        <v>64.45</v>
      </c>
      <c r="N1955" s="11">
        <v>0.56112544588603752</v>
      </c>
      <c r="P1955" s="11">
        <v>64.45</v>
      </c>
      <c r="Q1955" s="11">
        <v>0.56112544588603752</v>
      </c>
      <c r="R1955" s="11">
        <f t="array" ref="R1955">INDEX(Reformat[School-age PT],MATCH(1,(Reformat[Zone]=B1955)*(Reformat[Provider Type]=E1955)*(Reformat[Provider Rating]=I1955),0))</f>
        <v>14.91</v>
      </c>
      <c r="S1955" s="11">
        <f t="shared" si="30"/>
        <v>74.55</v>
      </c>
    </row>
    <row r="1956" spans="1:19" x14ac:dyDescent="0.25">
      <c r="A1956" t="s">
        <v>51</v>
      </c>
      <c r="B1956" t="s">
        <v>86</v>
      </c>
      <c r="D1956" t="s">
        <v>67</v>
      </c>
      <c r="E1956" t="s">
        <v>115</v>
      </c>
      <c r="F1956" t="s">
        <v>54</v>
      </c>
      <c r="G1956" t="s">
        <v>122</v>
      </c>
      <c r="H1956" t="s">
        <v>63</v>
      </c>
      <c r="I1956" t="s">
        <v>132</v>
      </c>
      <c r="J1956" t="s">
        <v>56</v>
      </c>
      <c r="K1956" t="s">
        <v>57</v>
      </c>
      <c r="M1956" s="11">
        <v>109.5</v>
      </c>
      <c r="N1956" s="11">
        <v>0.95334734405773636</v>
      </c>
      <c r="P1956" s="11">
        <v>109.5</v>
      </c>
      <c r="Q1956" s="11">
        <v>0.95334734405773636</v>
      </c>
      <c r="R1956" s="11">
        <f t="array" ref="R1956">INDEX(Reformat[Infant FT],MATCH(1,(Reformat[Zone]=B1956)*(Reformat[Provider Type]=E1956)*(Reformat[Provider Rating]=I1956),0))</f>
        <v>26.28</v>
      </c>
      <c r="S1956" s="11">
        <f t="shared" si="30"/>
        <v>131.4</v>
      </c>
    </row>
    <row r="1957" spans="1:19" x14ac:dyDescent="0.25">
      <c r="A1957" t="s">
        <v>51</v>
      </c>
      <c r="B1957" t="s">
        <v>86</v>
      </c>
      <c r="D1957" t="s">
        <v>67</v>
      </c>
      <c r="E1957" t="s">
        <v>115</v>
      </c>
      <c r="F1957" t="s">
        <v>54</v>
      </c>
      <c r="G1957" t="s">
        <v>123</v>
      </c>
      <c r="H1957" t="s">
        <v>63</v>
      </c>
      <c r="I1957" t="s">
        <v>132</v>
      </c>
      <c r="J1957" t="s">
        <v>58</v>
      </c>
      <c r="K1957" t="s">
        <v>57</v>
      </c>
      <c r="M1957" s="11">
        <v>96.6</v>
      </c>
      <c r="N1957" s="11">
        <v>0.84103519119614001</v>
      </c>
      <c r="P1957" s="11">
        <v>96.6</v>
      </c>
      <c r="Q1957" s="11">
        <v>0.84103519119614001</v>
      </c>
      <c r="R1957" s="11">
        <f t="array" ref="R1957">INDEX(Reformat[Infant PT],MATCH(1,(Reformat[Zone]=B1957)*(Reformat[Provider Type]=E1957)*(Reformat[Provider Rating]=I1957),0))</f>
        <v>23.22</v>
      </c>
      <c r="S1957" s="11">
        <f t="shared" si="30"/>
        <v>116.1</v>
      </c>
    </row>
    <row r="1958" spans="1:19" x14ac:dyDescent="0.25">
      <c r="A1958" t="s">
        <v>51</v>
      </c>
      <c r="B1958" t="s">
        <v>86</v>
      </c>
      <c r="D1958" t="s">
        <v>67</v>
      </c>
      <c r="E1958" t="s">
        <v>115</v>
      </c>
      <c r="F1958" t="s">
        <v>59</v>
      </c>
      <c r="G1958" t="s">
        <v>124</v>
      </c>
      <c r="H1958" t="s">
        <v>63</v>
      </c>
      <c r="I1958" t="s">
        <v>132</v>
      </c>
      <c r="J1958" t="s">
        <v>56</v>
      </c>
      <c r="K1958" t="s">
        <v>57</v>
      </c>
      <c r="M1958" s="11">
        <v>104.65</v>
      </c>
      <c r="N1958" s="11">
        <v>0.91112145712915171</v>
      </c>
      <c r="P1958" s="11">
        <v>104.65</v>
      </c>
      <c r="Q1958" s="11">
        <v>0.91112145712915171</v>
      </c>
      <c r="R1958" s="11">
        <f t="array" ref="R1958">INDEX(Reformat[Toddler FT],MATCH(1,(Reformat[Zone]=B1958)*(Reformat[Provider Type]=E1958)*(Reformat[Provider Rating]=I1958),0))</f>
        <v>23.94</v>
      </c>
      <c r="S1958" s="11">
        <f t="shared" si="30"/>
        <v>119.7</v>
      </c>
    </row>
    <row r="1959" spans="1:19" x14ac:dyDescent="0.25">
      <c r="A1959" t="s">
        <v>51</v>
      </c>
      <c r="B1959" t="s">
        <v>86</v>
      </c>
      <c r="D1959" t="s">
        <v>67</v>
      </c>
      <c r="E1959" t="s">
        <v>115</v>
      </c>
      <c r="F1959" t="s">
        <v>59</v>
      </c>
      <c r="G1959" t="s">
        <v>125</v>
      </c>
      <c r="H1959" t="s">
        <v>63</v>
      </c>
      <c r="I1959" t="s">
        <v>132</v>
      </c>
      <c r="J1959" t="s">
        <v>58</v>
      </c>
      <c r="K1959" t="s">
        <v>57</v>
      </c>
      <c r="M1959" s="11">
        <v>90.649999999999991</v>
      </c>
      <c r="N1959" s="11">
        <v>0.78923229898478353</v>
      </c>
      <c r="P1959" s="11">
        <v>90.649999999999991</v>
      </c>
      <c r="Q1959" s="11">
        <v>0.78923229898478353</v>
      </c>
      <c r="R1959" s="11">
        <f t="array" ref="R1959">INDEX(Reformat[Toddler PT],MATCH(1,(Reformat[Zone]=B1959)*(Reformat[Provider Type]=E1959)*(Reformat[Provider Rating]=I1959),0))</f>
        <v>20.7</v>
      </c>
      <c r="S1959" s="11">
        <f t="shared" si="30"/>
        <v>103.5</v>
      </c>
    </row>
    <row r="1960" spans="1:19" x14ac:dyDescent="0.25">
      <c r="A1960" t="s">
        <v>51</v>
      </c>
      <c r="B1960" t="s">
        <v>86</v>
      </c>
      <c r="D1960" t="s">
        <v>67</v>
      </c>
      <c r="E1960" t="s">
        <v>115</v>
      </c>
      <c r="F1960" t="s">
        <v>60</v>
      </c>
      <c r="G1960" t="s">
        <v>126</v>
      </c>
      <c r="H1960" t="s">
        <v>63</v>
      </c>
      <c r="I1960" t="s">
        <v>132</v>
      </c>
      <c r="J1960" t="s">
        <v>56</v>
      </c>
      <c r="K1960" t="s">
        <v>57</v>
      </c>
      <c r="M1960" s="11">
        <v>97.75</v>
      </c>
      <c r="N1960" s="11">
        <v>0.85104751490085595</v>
      </c>
      <c r="P1960" s="11">
        <v>97.75</v>
      </c>
      <c r="Q1960" s="11">
        <v>0.85104751490085595</v>
      </c>
      <c r="R1960" s="11">
        <f t="array" ref="R1960">INDEX(Reformat[Preschool FT],MATCH(1,(Reformat[Zone]=B1960)*(Reformat[Provider Type]=E1960)*(Reformat[Provider Rating]=I1960),0))</f>
        <v>21.24</v>
      </c>
      <c r="S1960" s="11">
        <f t="shared" si="30"/>
        <v>106.19999999999999</v>
      </c>
    </row>
    <row r="1961" spans="1:19" x14ac:dyDescent="0.25">
      <c r="A1961" t="s">
        <v>51</v>
      </c>
      <c r="B1961" t="s">
        <v>86</v>
      </c>
      <c r="D1961" t="s">
        <v>67</v>
      </c>
      <c r="E1961" t="s">
        <v>115</v>
      </c>
      <c r="F1961" t="s">
        <v>60</v>
      </c>
      <c r="G1961" t="s">
        <v>127</v>
      </c>
      <c r="H1961" t="s">
        <v>63</v>
      </c>
      <c r="I1961" t="s">
        <v>132</v>
      </c>
      <c r="J1961" t="s">
        <v>58</v>
      </c>
      <c r="K1961" t="s">
        <v>57</v>
      </c>
      <c r="M1961" s="11">
        <v>80.55</v>
      </c>
      <c r="N1961" s="11">
        <v>0.70129797775206082</v>
      </c>
      <c r="P1961" s="11">
        <v>80.55</v>
      </c>
      <c r="Q1961" s="11">
        <v>0.70129797775206082</v>
      </c>
      <c r="R1961" s="11">
        <f t="array" ref="R1961">INDEX(Reformat[Preschool PT],MATCH(1,(Reformat[Zone]=B1961)*(Reformat[Provider Type]=E1961)*(Reformat[Provider Rating]=I1961),0))</f>
        <v>17.28</v>
      </c>
      <c r="S1961" s="11">
        <f t="shared" si="30"/>
        <v>86.4</v>
      </c>
    </row>
    <row r="1962" spans="1:19" x14ac:dyDescent="0.25">
      <c r="A1962" t="s">
        <v>51</v>
      </c>
      <c r="B1962" t="s">
        <v>86</v>
      </c>
      <c r="D1962" t="s">
        <v>67</v>
      </c>
      <c r="E1962" t="s">
        <v>115</v>
      </c>
      <c r="F1962" t="s">
        <v>61</v>
      </c>
      <c r="G1962" t="s">
        <v>128</v>
      </c>
      <c r="H1962" t="s">
        <v>63</v>
      </c>
      <c r="I1962" t="s">
        <v>132</v>
      </c>
      <c r="J1962" t="s">
        <v>56</v>
      </c>
      <c r="K1962" t="s">
        <v>57</v>
      </c>
      <c r="M1962" s="11">
        <v>87.25</v>
      </c>
      <c r="N1962" s="11">
        <v>0.75963064629257993</v>
      </c>
      <c r="P1962" s="11">
        <v>87.25</v>
      </c>
      <c r="Q1962" s="11">
        <v>0.75963064629257993</v>
      </c>
      <c r="R1962" s="11">
        <f t="array" ref="R1962">INDEX(Reformat[School-age FT],MATCH(1,(Reformat[Zone]=B1962)*(Reformat[Provider Type]=E1962)*(Reformat[Provider Rating]=I1962),0))</f>
        <v>18.72</v>
      </c>
      <c r="S1962" s="11">
        <f t="shared" si="30"/>
        <v>93.6</v>
      </c>
    </row>
    <row r="1963" spans="1:19" x14ac:dyDescent="0.25">
      <c r="A1963" t="s">
        <v>51</v>
      </c>
      <c r="B1963" t="s">
        <v>86</v>
      </c>
      <c r="D1963" t="s">
        <v>67</v>
      </c>
      <c r="E1963" t="s">
        <v>115</v>
      </c>
      <c r="F1963" t="s">
        <v>61</v>
      </c>
      <c r="G1963" t="s">
        <v>129</v>
      </c>
      <c r="H1963" t="s">
        <v>63</v>
      </c>
      <c r="I1963" t="s">
        <v>132</v>
      </c>
      <c r="J1963" t="s">
        <v>58</v>
      </c>
      <c r="K1963" t="s">
        <v>57</v>
      </c>
      <c r="M1963" s="11">
        <v>71.599999999999994</v>
      </c>
      <c r="N1963" s="11">
        <v>0.62337598022405405</v>
      </c>
      <c r="P1963" s="11">
        <v>71.599999999999994</v>
      </c>
      <c r="Q1963" s="11">
        <v>0.62337598022405405</v>
      </c>
      <c r="R1963" s="11">
        <f t="array" ref="R1963">INDEX(Reformat[School-age PT],MATCH(1,(Reformat[Zone]=B1963)*(Reformat[Provider Type]=E1963)*(Reformat[Provider Rating]=I1963),0))</f>
        <v>15.66</v>
      </c>
      <c r="S1963" s="11">
        <f t="shared" si="30"/>
        <v>78.3</v>
      </c>
    </row>
    <row r="1964" spans="1:19" x14ac:dyDescent="0.25">
      <c r="A1964" t="s">
        <v>51</v>
      </c>
      <c r="B1964" t="s">
        <v>86</v>
      </c>
      <c r="D1964" t="s">
        <v>67</v>
      </c>
      <c r="E1964" t="s">
        <v>115</v>
      </c>
      <c r="F1964" t="s">
        <v>54</v>
      </c>
      <c r="G1964" t="s">
        <v>122</v>
      </c>
      <c r="H1964" t="s">
        <v>64</v>
      </c>
      <c r="I1964" t="s">
        <v>133</v>
      </c>
      <c r="J1964" t="s">
        <v>56</v>
      </c>
      <c r="K1964" t="s">
        <v>57</v>
      </c>
      <c r="M1964" s="11">
        <v>121.64999999999999</v>
      </c>
      <c r="N1964" s="11">
        <v>1.0591297205901702</v>
      </c>
      <c r="P1964" s="11">
        <v>121.64999999999999</v>
      </c>
      <c r="Q1964" s="11">
        <v>1.0591297205901702</v>
      </c>
      <c r="R1964" s="11">
        <f t="array" ref="R1964">INDEX(Reformat[Infant FT],MATCH(1,(Reformat[Zone]=B1964)*(Reformat[Provider Type]=E1964)*(Reformat[Provider Rating]=I1964),0))</f>
        <v>29.2</v>
      </c>
      <c r="S1964" s="11">
        <f t="shared" si="30"/>
        <v>146</v>
      </c>
    </row>
    <row r="1965" spans="1:19" x14ac:dyDescent="0.25">
      <c r="A1965" t="s">
        <v>51</v>
      </c>
      <c r="B1965" t="s">
        <v>86</v>
      </c>
      <c r="D1965" t="s">
        <v>67</v>
      </c>
      <c r="E1965" t="s">
        <v>115</v>
      </c>
      <c r="F1965" t="s">
        <v>54</v>
      </c>
      <c r="G1965" t="s">
        <v>123</v>
      </c>
      <c r="H1965" t="s">
        <v>64</v>
      </c>
      <c r="I1965" t="s">
        <v>133</v>
      </c>
      <c r="J1965" t="s">
        <v>58</v>
      </c>
      <c r="K1965" t="s">
        <v>57</v>
      </c>
      <c r="M1965" s="11">
        <v>107.30000000000001</v>
      </c>
      <c r="N1965" s="11">
        <v>0.93419333349219291</v>
      </c>
      <c r="P1965" s="11">
        <v>107.30000000000001</v>
      </c>
      <c r="Q1965" s="11">
        <v>0.93419333349219291</v>
      </c>
      <c r="R1965" s="11">
        <f t="array" ref="R1965">INDEX(Reformat[Infant PT],MATCH(1,(Reformat[Zone]=B1965)*(Reformat[Provider Type]=E1965)*(Reformat[Provider Rating]=I1965),0))</f>
        <v>25.8</v>
      </c>
      <c r="S1965" s="11">
        <f t="shared" si="30"/>
        <v>129</v>
      </c>
    </row>
    <row r="1966" spans="1:19" x14ac:dyDescent="0.25">
      <c r="A1966" t="s">
        <v>51</v>
      </c>
      <c r="B1966" t="s">
        <v>86</v>
      </c>
      <c r="D1966" t="s">
        <v>67</v>
      </c>
      <c r="E1966" t="s">
        <v>115</v>
      </c>
      <c r="F1966" t="s">
        <v>59</v>
      </c>
      <c r="G1966" t="s">
        <v>124</v>
      </c>
      <c r="H1966" t="s">
        <v>64</v>
      </c>
      <c r="I1966" t="s">
        <v>133</v>
      </c>
      <c r="J1966" t="s">
        <v>56</v>
      </c>
      <c r="K1966" t="s">
        <v>57</v>
      </c>
      <c r="M1966" s="11">
        <v>116.25</v>
      </c>
      <c r="N1966" s="11">
        <v>1.0121153310201996</v>
      </c>
      <c r="P1966" s="11">
        <v>116.25</v>
      </c>
      <c r="Q1966" s="11">
        <v>1.0121153310201996</v>
      </c>
      <c r="R1966" s="11">
        <f t="array" ref="R1966">INDEX(Reformat[Toddler FT],MATCH(1,(Reformat[Zone]=B1966)*(Reformat[Provider Type]=E1966)*(Reformat[Provider Rating]=I1966),0))</f>
        <v>26.6</v>
      </c>
      <c r="S1966" s="11">
        <f t="shared" si="30"/>
        <v>133</v>
      </c>
    </row>
    <row r="1967" spans="1:19" x14ac:dyDescent="0.25">
      <c r="A1967" t="s">
        <v>51</v>
      </c>
      <c r="B1967" t="s">
        <v>86</v>
      </c>
      <c r="D1967" t="s">
        <v>67</v>
      </c>
      <c r="E1967" t="s">
        <v>115</v>
      </c>
      <c r="F1967" t="s">
        <v>59</v>
      </c>
      <c r="G1967" t="s">
        <v>125</v>
      </c>
      <c r="H1967" t="s">
        <v>64</v>
      </c>
      <c r="I1967" t="s">
        <v>133</v>
      </c>
      <c r="J1967" t="s">
        <v>58</v>
      </c>
      <c r="K1967" t="s">
        <v>57</v>
      </c>
      <c r="M1967" s="11">
        <v>100.7</v>
      </c>
      <c r="N1967" s="11">
        <v>0.87673130179556213</v>
      </c>
      <c r="P1967" s="11">
        <v>100.7</v>
      </c>
      <c r="Q1967" s="11">
        <v>0.87673130179556213</v>
      </c>
      <c r="R1967" s="11">
        <f t="array" ref="R1967">INDEX(Reformat[Toddler PT],MATCH(1,(Reformat[Zone]=B1967)*(Reformat[Provider Type]=E1967)*(Reformat[Provider Rating]=I1967),0))</f>
        <v>23</v>
      </c>
      <c r="S1967" s="11">
        <f t="shared" si="30"/>
        <v>115</v>
      </c>
    </row>
    <row r="1968" spans="1:19" x14ac:dyDescent="0.25">
      <c r="A1968" t="s">
        <v>51</v>
      </c>
      <c r="B1968" t="s">
        <v>86</v>
      </c>
      <c r="D1968" t="s">
        <v>67</v>
      </c>
      <c r="E1968" t="s">
        <v>115</v>
      </c>
      <c r="F1968" t="s">
        <v>60</v>
      </c>
      <c r="G1968" t="s">
        <v>126</v>
      </c>
      <c r="H1968" t="s">
        <v>64</v>
      </c>
      <c r="I1968" t="s">
        <v>133</v>
      </c>
      <c r="J1968" t="s">
        <v>56</v>
      </c>
      <c r="K1968" t="s">
        <v>57</v>
      </c>
      <c r="M1968" s="11">
        <v>108.6</v>
      </c>
      <c r="N1968" s="11">
        <v>0.94551161246274129</v>
      </c>
      <c r="P1968" s="11">
        <v>108.6</v>
      </c>
      <c r="Q1968" s="11">
        <v>0.94551161246274129</v>
      </c>
      <c r="R1968" s="11">
        <f t="array" ref="R1968">INDEX(Reformat[Preschool FT],MATCH(1,(Reformat[Zone]=B1968)*(Reformat[Provider Type]=E1968)*(Reformat[Provider Rating]=I1968),0))</f>
        <v>23.6</v>
      </c>
      <c r="S1968" s="11">
        <f t="shared" si="30"/>
        <v>118</v>
      </c>
    </row>
    <row r="1969" spans="1:19" x14ac:dyDescent="0.25">
      <c r="A1969" t="s">
        <v>51</v>
      </c>
      <c r="B1969" t="s">
        <v>86</v>
      </c>
      <c r="D1969" t="s">
        <v>67</v>
      </c>
      <c r="E1969" t="s">
        <v>115</v>
      </c>
      <c r="F1969" t="s">
        <v>60</v>
      </c>
      <c r="G1969" t="s">
        <v>127</v>
      </c>
      <c r="H1969" t="s">
        <v>64</v>
      </c>
      <c r="I1969" t="s">
        <v>133</v>
      </c>
      <c r="J1969" t="s">
        <v>58</v>
      </c>
      <c r="K1969" t="s">
        <v>57</v>
      </c>
      <c r="M1969" s="11">
        <v>89.45</v>
      </c>
      <c r="N1969" s="11">
        <v>0.77878465685812348</v>
      </c>
      <c r="P1969" s="11">
        <v>89.45</v>
      </c>
      <c r="Q1969" s="11">
        <v>0.77878465685812348</v>
      </c>
      <c r="R1969" s="11">
        <f t="array" ref="R1969">INDEX(Reformat[Preschool PT],MATCH(1,(Reformat[Zone]=B1969)*(Reformat[Provider Type]=E1969)*(Reformat[Provider Rating]=I1969),0))</f>
        <v>19.2</v>
      </c>
      <c r="S1969" s="11">
        <f t="shared" si="30"/>
        <v>96</v>
      </c>
    </row>
    <row r="1970" spans="1:19" x14ac:dyDescent="0.25">
      <c r="A1970" t="s">
        <v>51</v>
      </c>
      <c r="B1970" t="s">
        <v>86</v>
      </c>
      <c r="D1970" t="s">
        <v>67</v>
      </c>
      <c r="E1970" t="s">
        <v>115</v>
      </c>
      <c r="F1970" t="s">
        <v>61</v>
      </c>
      <c r="G1970" t="s">
        <v>128</v>
      </c>
      <c r="H1970" t="s">
        <v>64</v>
      </c>
      <c r="I1970" t="s">
        <v>133</v>
      </c>
      <c r="J1970" t="s">
        <v>56</v>
      </c>
      <c r="K1970" t="s">
        <v>57</v>
      </c>
      <c r="M1970" s="11">
        <v>96.899999999999991</v>
      </c>
      <c r="N1970" s="11">
        <v>0.84364710172780499</v>
      </c>
      <c r="P1970" s="11">
        <v>96.899999999999991</v>
      </c>
      <c r="Q1970" s="11">
        <v>0.84364710172780499</v>
      </c>
      <c r="R1970" s="11">
        <f t="array" ref="R1970">INDEX(Reformat[School-age FT],MATCH(1,(Reformat[Zone]=B1970)*(Reformat[Provider Type]=E1970)*(Reformat[Provider Rating]=I1970),0))</f>
        <v>20.8</v>
      </c>
      <c r="S1970" s="11">
        <f t="shared" si="30"/>
        <v>104</v>
      </c>
    </row>
    <row r="1971" spans="1:19" x14ac:dyDescent="0.25">
      <c r="A1971" t="s">
        <v>51</v>
      </c>
      <c r="B1971" t="s">
        <v>86</v>
      </c>
      <c r="D1971" t="s">
        <v>67</v>
      </c>
      <c r="E1971" t="s">
        <v>115</v>
      </c>
      <c r="F1971" t="s">
        <v>61</v>
      </c>
      <c r="G1971" t="s">
        <v>129</v>
      </c>
      <c r="H1971" t="s">
        <v>64</v>
      </c>
      <c r="I1971" t="s">
        <v>133</v>
      </c>
      <c r="J1971" t="s">
        <v>58</v>
      </c>
      <c r="K1971" t="s">
        <v>57</v>
      </c>
      <c r="M1971" s="11">
        <v>79.55</v>
      </c>
      <c r="N1971" s="11">
        <v>0.69259160931317743</v>
      </c>
      <c r="P1971" s="11">
        <v>79.55</v>
      </c>
      <c r="Q1971" s="11">
        <v>0.69259160931317743</v>
      </c>
      <c r="R1971" s="11">
        <f t="array" ref="R1971">INDEX(Reformat[School-age PT],MATCH(1,(Reformat[Zone]=B1971)*(Reformat[Provider Type]=E1971)*(Reformat[Provider Rating]=I1971),0))</f>
        <v>17.399999999999999</v>
      </c>
      <c r="S1971" s="11">
        <f t="shared" si="30"/>
        <v>87</v>
      </c>
    </row>
    <row r="1972" spans="1:19" x14ac:dyDescent="0.25">
      <c r="A1972" t="s">
        <v>51</v>
      </c>
      <c r="B1972" t="s">
        <v>86</v>
      </c>
      <c r="D1972" t="s">
        <v>67</v>
      </c>
      <c r="E1972" t="s">
        <v>115</v>
      </c>
      <c r="F1972" t="s">
        <v>60</v>
      </c>
      <c r="G1972" t="s">
        <v>126</v>
      </c>
      <c r="H1972" t="s">
        <v>65</v>
      </c>
      <c r="I1972" t="s">
        <v>134</v>
      </c>
      <c r="J1972" t="s">
        <v>56</v>
      </c>
      <c r="K1972" t="s">
        <v>57</v>
      </c>
      <c r="M1972" s="11">
        <v>83.85</v>
      </c>
      <c r="N1972" s="11">
        <v>0.73002899360037621</v>
      </c>
      <c r="P1972" s="11">
        <v>83.85</v>
      </c>
      <c r="Q1972" s="11">
        <v>0.73002899360037621</v>
      </c>
      <c r="R1972" s="11">
        <f t="array" ref="R1972">INDEX(Reformat[Preschool FT],MATCH(1,(Reformat[Zone]=B1972)*(Reformat[Provider Type]=E1972)*(Reformat[Provider Rating]=I1972),0))</f>
        <v>20.79</v>
      </c>
      <c r="S1972" s="11">
        <f t="shared" si="30"/>
        <v>103.94999999999999</v>
      </c>
    </row>
    <row r="1973" spans="1:19" x14ac:dyDescent="0.25">
      <c r="A1973" t="s">
        <v>51</v>
      </c>
      <c r="B1973" t="s">
        <v>86</v>
      </c>
      <c r="D1973" t="s">
        <v>67</v>
      </c>
      <c r="E1973" t="s">
        <v>115</v>
      </c>
      <c r="F1973" t="s">
        <v>60</v>
      </c>
      <c r="G1973" t="s">
        <v>127</v>
      </c>
      <c r="H1973" t="s">
        <v>65</v>
      </c>
      <c r="I1973" t="s">
        <v>134</v>
      </c>
      <c r="J1973" t="s">
        <v>58</v>
      </c>
      <c r="K1973" t="s">
        <v>57</v>
      </c>
      <c r="M1973" s="11">
        <v>66.75</v>
      </c>
      <c r="N1973" s="11">
        <v>0.58115009329546941</v>
      </c>
      <c r="P1973" s="11">
        <v>66.75</v>
      </c>
      <c r="Q1973" s="11">
        <v>0.58115009329546941</v>
      </c>
      <c r="R1973" s="11">
        <f t="array" ref="R1973">INDEX(Reformat[Preschool PT],MATCH(1,(Reformat[Zone]=B1973)*(Reformat[Provider Type]=E1973)*(Reformat[Provider Rating]=I1973),0))</f>
        <v>16.59</v>
      </c>
      <c r="S1973" s="11">
        <f t="shared" si="30"/>
        <v>82.95</v>
      </c>
    </row>
    <row r="1974" spans="1:19" x14ac:dyDescent="0.25">
      <c r="A1974" t="s">
        <v>51</v>
      </c>
      <c r="B1974" t="s">
        <v>86</v>
      </c>
      <c r="D1974" t="s">
        <v>68</v>
      </c>
      <c r="E1974" t="s">
        <v>68</v>
      </c>
      <c r="F1974" t="s">
        <v>54</v>
      </c>
      <c r="G1974" t="s">
        <v>122</v>
      </c>
      <c r="H1974" t="s">
        <v>69</v>
      </c>
      <c r="I1974" t="s">
        <v>69</v>
      </c>
      <c r="J1974" t="s">
        <v>56</v>
      </c>
      <c r="K1974" t="s">
        <v>57</v>
      </c>
      <c r="M1974" s="11">
        <v>50</v>
      </c>
      <c r="N1974" s="11">
        <v>0.43531842194417186</v>
      </c>
      <c r="P1974" s="11">
        <v>50</v>
      </c>
      <c r="Q1974" s="11">
        <v>0.43531842194417186</v>
      </c>
      <c r="R1974" s="11">
        <f t="array" ref="R1974">INDEX(Reformat[Infant FT],MATCH(1,(Reformat[Zone]=B1974)*(Reformat[Provider Type]=E1974)*(Reformat[Provider Rating]=I1974),0))</f>
        <v>10</v>
      </c>
      <c r="S1974" s="11">
        <f t="shared" si="30"/>
        <v>50</v>
      </c>
    </row>
    <row r="1975" spans="1:19" x14ac:dyDescent="0.25">
      <c r="A1975" t="s">
        <v>51</v>
      </c>
      <c r="B1975" t="s">
        <v>86</v>
      </c>
      <c r="D1975" t="s">
        <v>68</v>
      </c>
      <c r="E1975" t="s">
        <v>68</v>
      </c>
      <c r="F1975" t="s">
        <v>54</v>
      </c>
      <c r="G1975" t="s">
        <v>123</v>
      </c>
      <c r="H1975" t="s">
        <v>69</v>
      </c>
      <c r="I1975" t="s">
        <v>69</v>
      </c>
      <c r="J1975" t="s">
        <v>58</v>
      </c>
      <c r="K1975" t="s">
        <v>57</v>
      </c>
      <c r="M1975" s="11">
        <v>40</v>
      </c>
      <c r="N1975" s="11">
        <v>0.34825473755533748</v>
      </c>
      <c r="P1975" s="11">
        <v>40</v>
      </c>
      <c r="Q1975" s="11">
        <v>0.34825473755533748</v>
      </c>
      <c r="R1975" s="11">
        <f t="array" ref="R1975">INDEX(Reformat[Infant PT],MATCH(1,(Reformat[Zone]=B1975)*(Reformat[Provider Type]=E1975)*(Reformat[Provider Rating]=I1975),0))</f>
        <v>8</v>
      </c>
      <c r="S1975" s="11">
        <f t="shared" si="30"/>
        <v>40</v>
      </c>
    </row>
    <row r="1976" spans="1:19" x14ac:dyDescent="0.25">
      <c r="A1976" t="s">
        <v>51</v>
      </c>
      <c r="B1976" t="s">
        <v>86</v>
      </c>
      <c r="D1976" t="s">
        <v>68</v>
      </c>
      <c r="E1976" t="s">
        <v>68</v>
      </c>
      <c r="F1976" t="s">
        <v>59</v>
      </c>
      <c r="G1976" t="s">
        <v>124</v>
      </c>
      <c r="H1976" t="s">
        <v>69</v>
      </c>
      <c r="I1976" t="s">
        <v>69</v>
      </c>
      <c r="J1976" t="s">
        <v>56</v>
      </c>
      <c r="K1976" t="s">
        <v>57</v>
      </c>
      <c r="M1976" s="11">
        <v>47.5</v>
      </c>
      <c r="N1976" s="11">
        <v>0.41355250084696327</v>
      </c>
      <c r="P1976" s="11">
        <v>47.5</v>
      </c>
      <c r="Q1976" s="11">
        <v>0.41355250084696327</v>
      </c>
      <c r="R1976" s="11">
        <f t="array" ref="R1976">INDEX(Reformat[Toddler FT],MATCH(1,(Reformat[Zone]=B1976)*(Reformat[Provider Type]=E1976)*(Reformat[Provider Rating]=I1976),0))</f>
        <v>9.5</v>
      </c>
      <c r="S1976" s="11">
        <f t="shared" si="30"/>
        <v>47.5</v>
      </c>
    </row>
    <row r="1977" spans="1:19" x14ac:dyDescent="0.25">
      <c r="A1977" t="s">
        <v>51</v>
      </c>
      <c r="B1977" t="s">
        <v>86</v>
      </c>
      <c r="D1977" t="s">
        <v>68</v>
      </c>
      <c r="E1977" t="s">
        <v>68</v>
      </c>
      <c r="F1977" t="s">
        <v>59</v>
      </c>
      <c r="G1977" t="s">
        <v>125</v>
      </c>
      <c r="H1977" t="s">
        <v>69</v>
      </c>
      <c r="I1977" t="s">
        <v>69</v>
      </c>
      <c r="J1977" t="s">
        <v>58</v>
      </c>
      <c r="K1977" t="s">
        <v>57</v>
      </c>
      <c r="M1977" s="11">
        <v>40</v>
      </c>
      <c r="N1977" s="11">
        <v>0.34825473755533748</v>
      </c>
      <c r="P1977" s="11">
        <v>40</v>
      </c>
      <c r="Q1977" s="11">
        <v>0.34825473755533748</v>
      </c>
      <c r="R1977" s="11">
        <f t="array" ref="R1977">INDEX(Reformat[Toddler PT],MATCH(1,(Reformat[Zone]=B1977)*(Reformat[Provider Type]=E1977)*(Reformat[Provider Rating]=I1977),0))</f>
        <v>8</v>
      </c>
      <c r="S1977" s="11">
        <f t="shared" si="30"/>
        <v>40</v>
      </c>
    </row>
    <row r="1978" spans="1:19" x14ac:dyDescent="0.25">
      <c r="A1978" t="s">
        <v>51</v>
      </c>
      <c r="B1978" t="s">
        <v>86</v>
      </c>
      <c r="D1978" t="s">
        <v>68</v>
      </c>
      <c r="E1978" t="s">
        <v>68</v>
      </c>
      <c r="F1978" t="s">
        <v>60</v>
      </c>
      <c r="G1978" t="s">
        <v>126</v>
      </c>
      <c r="H1978" t="s">
        <v>69</v>
      </c>
      <c r="I1978" t="s">
        <v>69</v>
      </c>
      <c r="J1978" t="s">
        <v>56</v>
      </c>
      <c r="K1978" t="s">
        <v>57</v>
      </c>
      <c r="M1978" s="11">
        <v>47.5</v>
      </c>
      <c r="N1978" s="11">
        <v>0.41355250084696327</v>
      </c>
      <c r="P1978" s="11">
        <v>47.5</v>
      </c>
      <c r="Q1978" s="11">
        <v>0.41355250084696327</v>
      </c>
      <c r="R1978" s="11">
        <f t="array" ref="R1978">INDEX(Reformat[Preschool FT],MATCH(1,(Reformat[Zone]=B1978)*(Reformat[Provider Type]=E1978)*(Reformat[Provider Rating]=I1978),0))</f>
        <v>9.5</v>
      </c>
      <c r="S1978" s="11">
        <f t="shared" si="30"/>
        <v>47.5</v>
      </c>
    </row>
    <row r="1979" spans="1:19" x14ac:dyDescent="0.25">
      <c r="A1979" t="s">
        <v>51</v>
      </c>
      <c r="B1979" t="s">
        <v>86</v>
      </c>
      <c r="D1979" t="s">
        <v>68</v>
      </c>
      <c r="E1979" t="s">
        <v>68</v>
      </c>
      <c r="F1979" t="s">
        <v>60</v>
      </c>
      <c r="G1979" t="s">
        <v>127</v>
      </c>
      <c r="H1979" t="s">
        <v>69</v>
      </c>
      <c r="I1979" t="s">
        <v>69</v>
      </c>
      <c r="J1979" t="s">
        <v>58</v>
      </c>
      <c r="K1979" t="s">
        <v>57</v>
      </c>
      <c r="M1979" s="11">
        <v>30</v>
      </c>
      <c r="N1979" s="11">
        <v>0.2611910531665031</v>
      </c>
      <c r="P1979" s="11">
        <v>30</v>
      </c>
      <c r="Q1979" s="11">
        <v>0.2611910531665031</v>
      </c>
      <c r="R1979" s="11">
        <f t="array" ref="R1979">INDEX(Reformat[Preschool PT],MATCH(1,(Reformat[Zone]=B1979)*(Reformat[Provider Type]=E1979)*(Reformat[Provider Rating]=I1979),0))</f>
        <v>6</v>
      </c>
      <c r="S1979" s="11">
        <f t="shared" si="30"/>
        <v>30</v>
      </c>
    </row>
    <row r="1980" spans="1:19" x14ac:dyDescent="0.25">
      <c r="A1980" t="s">
        <v>51</v>
      </c>
      <c r="B1980" t="s">
        <v>86</v>
      </c>
      <c r="D1980" t="s">
        <v>68</v>
      </c>
      <c r="E1980" t="s">
        <v>68</v>
      </c>
      <c r="F1980" t="s">
        <v>61</v>
      </c>
      <c r="G1980" t="s">
        <v>128</v>
      </c>
      <c r="H1980" t="s">
        <v>69</v>
      </c>
      <c r="I1980" t="s">
        <v>69</v>
      </c>
      <c r="J1980" t="s">
        <v>56</v>
      </c>
      <c r="K1980" t="s">
        <v>57</v>
      </c>
      <c r="M1980" s="11">
        <v>47.5</v>
      </c>
      <c r="N1980" s="11">
        <v>0.41355250084696327</v>
      </c>
      <c r="P1980" s="11">
        <v>47.5</v>
      </c>
      <c r="Q1980" s="11">
        <v>0.41355250084696327</v>
      </c>
      <c r="R1980" s="11">
        <f t="array" ref="R1980">INDEX(Reformat[School-age FT],MATCH(1,(Reformat[Zone]=B1980)*(Reformat[Provider Type]=E1980)*(Reformat[Provider Rating]=I1980),0))</f>
        <v>9.5</v>
      </c>
      <c r="S1980" s="11">
        <f t="shared" si="30"/>
        <v>47.5</v>
      </c>
    </row>
    <row r="1981" spans="1:19" x14ac:dyDescent="0.25">
      <c r="A1981" t="s">
        <v>51</v>
      </c>
      <c r="B1981" t="s">
        <v>86</v>
      </c>
      <c r="D1981" t="s">
        <v>68</v>
      </c>
      <c r="E1981" t="s">
        <v>68</v>
      </c>
      <c r="F1981" t="s">
        <v>61</v>
      </c>
      <c r="G1981" t="s">
        <v>129</v>
      </c>
      <c r="H1981" t="s">
        <v>69</v>
      </c>
      <c r="I1981" t="s">
        <v>69</v>
      </c>
      <c r="J1981" t="s">
        <v>58</v>
      </c>
      <c r="K1981" t="s">
        <v>57</v>
      </c>
      <c r="M1981" s="11">
        <v>30</v>
      </c>
      <c r="N1981" s="11">
        <v>0.2611910531665031</v>
      </c>
      <c r="P1981" s="11">
        <v>30</v>
      </c>
      <c r="Q1981" s="11">
        <v>0.2611910531665031</v>
      </c>
      <c r="R1981" s="11">
        <f t="array" ref="R1981">INDEX(Reformat[School-age PT],MATCH(1,(Reformat[Zone]=B1981)*(Reformat[Provider Type]=E1981)*(Reformat[Provider Rating]=I1981),0))</f>
        <v>6</v>
      </c>
      <c r="S1981" s="11">
        <f t="shared" si="30"/>
        <v>30</v>
      </c>
    </row>
    <row r="1982" spans="1:19" x14ac:dyDescent="0.25">
      <c r="A1982" t="s">
        <v>51</v>
      </c>
      <c r="B1982" t="s">
        <v>87</v>
      </c>
      <c r="D1982" t="s">
        <v>53</v>
      </c>
      <c r="E1982" t="s">
        <v>113</v>
      </c>
      <c r="F1982" t="s">
        <v>54</v>
      </c>
      <c r="G1982" t="s">
        <v>122</v>
      </c>
      <c r="H1982" t="s">
        <v>55</v>
      </c>
      <c r="I1982" t="s">
        <v>130</v>
      </c>
      <c r="J1982" t="s">
        <v>56</v>
      </c>
      <c r="K1982" t="s">
        <v>57</v>
      </c>
      <c r="M1982" s="11">
        <v>110.8</v>
      </c>
      <c r="N1982" s="11">
        <v>0.74055080761103165</v>
      </c>
      <c r="P1982" s="11">
        <v>110.8</v>
      </c>
      <c r="Q1982" s="11">
        <v>0.74055080761103165</v>
      </c>
      <c r="R1982" s="11">
        <f t="array" ref="R1982">INDEX(Reformat[Infant FT],MATCH(1,(Reformat[Zone]=B1982)*(Reformat[Provider Type]=E1982)*(Reformat[Provider Rating]=I1982),0))</f>
        <v>30.8</v>
      </c>
      <c r="S1982" s="11">
        <f t="shared" si="30"/>
        <v>154</v>
      </c>
    </row>
    <row r="1983" spans="1:19" x14ac:dyDescent="0.25">
      <c r="A1983" t="s">
        <v>51</v>
      </c>
      <c r="B1983" t="s">
        <v>87</v>
      </c>
      <c r="D1983" t="s">
        <v>53</v>
      </c>
      <c r="E1983" t="s">
        <v>113</v>
      </c>
      <c r="F1983" t="s">
        <v>54</v>
      </c>
      <c r="G1983" t="s">
        <v>123</v>
      </c>
      <c r="H1983" t="s">
        <v>55</v>
      </c>
      <c r="I1983" t="s">
        <v>130</v>
      </c>
      <c r="J1983" t="s">
        <v>58</v>
      </c>
      <c r="K1983" t="s">
        <v>57</v>
      </c>
      <c r="M1983" s="11">
        <v>96.4</v>
      </c>
      <c r="N1983" s="11">
        <v>0.64430593730779295</v>
      </c>
      <c r="P1983" s="11">
        <v>96.4</v>
      </c>
      <c r="Q1983" s="11">
        <v>0.64430593730779295</v>
      </c>
      <c r="R1983" s="11">
        <f t="array" ref="R1983">INDEX(Reformat[Infant PT],MATCH(1,(Reformat[Zone]=B1983)*(Reformat[Provider Type]=E1983)*(Reformat[Provider Rating]=I1983),0))</f>
        <v>27.2</v>
      </c>
      <c r="S1983" s="11">
        <f t="shared" si="30"/>
        <v>136</v>
      </c>
    </row>
    <row r="1984" spans="1:19" x14ac:dyDescent="0.25">
      <c r="A1984" t="s">
        <v>51</v>
      </c>
      <c r="B1984" t="s">
        <v>87</v>
      </c>
      <c r="D1984" t="s">
        <v>53</v>
      </c>
      <c r="E1984" t="s">
        <v>113</v>
      </c>
      <c r="F1984" t="s">
        <v>59</v>
      </c>
      <c r="G1984" t="s">
        <v>124</v>
      </c>
      <c r="H1984" t="s">
        <v>55</v>
      </c>
      <c r="I1984" t="s">
        <v>130</v>
      </c>
      <c r="J1984" t="s">
        <v>56</v>
      </c>
      <c r="K1984" t="s">
        <v>57</v>
      </c>
      <c r="M1984" s="11">
        <v>101.1</v>
      </c>
      <c r="N1984" s="11">
        <v>0.67571919358732213</v>
      </c>
      <c r="P1984" s="11">
        <v>101.1</v>
      </c>
      <c r="Q1984" s="11">
        <v>0.67571919358732213</v>
      </c>
      <c r="R1984" s="11">
        <f t="array" ref="R1984">INDEX(Reformat[Toddler FT],MATCH(1,(Reformat[Zone]=B1984)*(Reformat[Provider Type]=E1984)*(Reformat[Provider Rating]=I1984),0))</f>
        <v>27.4</v>
      </c>
      <c r="S1984" s="11">
        <f t="shared" si="30"/>
        <v>137</v>
      </c>
    </row>
    <row r="1985" spans="1:19" x14ac:dyDescent="0.25">
      <c r="A1985" t="s">
        <v>51</v>
      </c>
      <c r="B1985" t="s">
        <v>87</v>
      </c>
      <c r="D1985" t="s">
        <v>53</v>
      </c>
      <c r="E1985" t="s">
        <v>113</v>
      </c>
      <c r="F1985" t="s">
        <v>59</v>
      </c>
      <c r="G1985" t="s">
        <v>125</v>
      </c>
      <c r="H1985" t="s">
        <v>55</v>
      </c>
      <c r="I1985" t="s">
        <v>130</v>
      </c>
      <c r="J1985" t="s">
        <v>58</v>
      </c>
      <c r="K1985" t="s">
        <v>57</v>
      </c>
      <c r="M1985" s="11">
        <v>87.5</v>
      </c>
      <c r="N1985" s="11">
        <v>0.5848212605231522</v>
      </c>
      <c r="P1985" s="11">
        <v>87.5</v>
      </c>
      <c r="Q1985" s="11">
        <v>0.5848212605231522</v>
      </c>
      <c r="R1985" s="11">
        <f t="array" ref="R1985">INDEX(Reformat[Toddler PT],MATCH(1,(Reformat[Zone]=B1985)*(Reformat[Provider Type]=E1985)*(Reformat[Provider Rating]=I1985),0))</f>
        <v>24.2</v>
      </c>
      <c r="S1985" s="11">
        <f t="shared" si="30"/>
        <v>121</v>
      </c>
    </row>
    <row r="1986" spans="1:19" x14ac:dyDescent="0.25">
      <c r="A1986" t="s">
        <v>51</v>
      </c>
      <c r="B1986" t="s">
        <v>87</v>
      </c>
      <c r="D1986" t="s">
        <v>53</v>
      </c>
      <c r="E1986" t="s">
        <v>113</v>
      </c>
      <c r="F1986" t="s">
        <v>60</v>
      </c>
      <c r="G1986" t="s">
        <v>126</v>
      </c>
      <c r="H1986" t="s">
        <v>55</v>
      </c>
      <c r="I1986" t="s">
        <v>130</v>
      </c>
      <c r="J1986" t="s">
        <v>56</v>
      </c>
      <c r="K1986" t="s">
        <v>57</v>
      </c>
      <c r="M1986" s="11">
        <v>93.100000000000009</v>
      </c>
      <c r="N1986" s="11">
        <v>0.62224982119663408</v>
      </c>
      <c r="P1986" s="11">
        <v>93.100000000000009</v>
      </c>
      <c r="Q1986" s="11">
        <v>0.62224982119663408</v>
      </c>
      <c r="R1986" s="11">
        <f t="array" ref="R1986">INDEX(Reformat[Preschool FT],MATCH(1,(Reformat[Zone]=B1986)*(Reformat[Provider Type]=E1986)*(Reformat[Provider Rating]=I1986),0))</f>
        <v>24.8</v>
      </c>
      <c r="S1986" s="11">
        <f t="shared" si="30"/>
        <v>124</v>
      </c>
    </row>
    <row r="1987" spans="1:19" x14ac:dyDescent="0.25">
      <c r="A1987" t="s">
        <v>51</v>
      </c>
      <c r="B1987" t="s">
        <v>87</v>
      </c>
      <c r="D1987" t="s">
        <v>53</v>
      </c>
      <c r="E1987" t="s">
        <v>113</v>
      </c>
      <c r="F1987" t="s">
        <v>60</v>
      </c>
      <c r="G1987" t="s">
        <v>127</v>
      </c>
      <c r="H1987" t="s">
        <v>55</v>
      </c>
      <c r="I1987" t="s">
        <v>130</v>
      </c>
      <c r="J1987" t="s">
        <v>58</v>
      </c>
      <c r="K1987" t="s">
        <v>57</v>
      </c>
      <c r="M1987" s="11">
        <v>71.599999999999994</v>
      </c>
      <c r="N1987" s="11">
        <v>0.47855088289665942</v>
      </c>
      <c r="P1987" s="11">
        <v>71.599999999999994</v>
      </c>
      <c r="Q1987" s="11">
        <v>0.47855088289665942</v>
      </c>
      <c r="R1987" s="11">
        <f t="array" ref="R1987">INDEX(Reformat[Preschool PT],MATCH(1,(Reformat[Zone]=B1987)*(Reformat[Provider Type]=E1987)*(Reformat[Provider Rating]=I1987),0))</f>
        <v>18.8</v>
      </c>
      <c r="S1987" s="11">
        <f t="shared" ref="S1987:S2050" si="31">R1987*5</f>
        <v>94</v>
      </c>
    </row>
    <row r="1988" spans="1:19" x14ac:dyDescent="0.25">
      <c r="A1988" t="s">
        <v>51</v>
      </c>
      <c r="B1988" t="s">
        <v>87</v>
      </c>
      <c r="D1988" t="s">
        <v>53</v>
      </c>
      <c r="E1988" t="s">
        <v>113</v>
      </c>
      <c r="F1988" t="s">
        <v>61</v>
      </c>
      <c r="G1988" t="s">
        <v>128</v>
      </c>
      <c r="H1988" t="s">
        <v>55</v>
      </c>
      <c r="I1988" t="s">
        <v>130</v>
      </c>
      <c r="J1988" t="s">
        <v>56</v>
      </c>
      <c r="K1988" t="s">
        <v>57</v>
      </c>
      <c r="M1988" s="11">
        <v>87.449999999999989</v>
      </c>
      <c r="N1988" s="11">
        <v>0.58448707694571034</v>
      </c>
      <c r="P1988" s="11">
        <v>87.449999999999989</v>
      </c>
      <c r="Q1988" s="11">
        <v>0.58448707694571034</v>
      </c>
      <c r="R1988" s="11">
        <f t="array" ref="R1988">INDEX(Reformat[School-age FT],MATCH(1,(Reformat[Zone]=B1988)*(Reformat[Provider Type]=E1988)*(Reformat[Provider Rating]=I1988),0))</f>
        <v>23.2</v>
      </c>
      <c r="S1988" s="11">
        <f t="shared" si="31"/>
        <v>116</v>
      </c>
    </row>
    <row r="1989" spans="1:19" x14ac:dyDescent="0.25">
      <c r="A1989" t="s">
        <v>51</v>
      </c>
      <c r="B1989" t="s">
        <v>87</v>
      </c>
      <c r="D1989" t="s">
        <v>53</v>
      </c>
      <c r="E1989" t="s">
        <v>113</v>
      </c>
      <c r="F1989" t="s">
        <v>61</v>
      </c>
      <c r="G1989" t="s">
        <v>129</v>
      </c>
      <c r="H1989" t="s">
        <v>55</v>
      </c>
      <c r="I1989" t="s">
        <v>130</v>
      </c>
      <c r="J1989" t="s">
        <v>58</v>
      </c>
      <c r="K1989" t="s">
        <v>57</v>
      </c>
      <c r="M1989" s="11">
        <v>63.4</v>
      </c>
      <c r="N1989" s="11">
        <v>0.42374477619620404</v>
      </c>
      <c r="P1989" s="11">
        <v>63.4</v>
      </c>
      <c r="Q1989" s="11">
        <v>0.42374477619620404</v>
      </c>
      <c r="R1989" s="11">
        <f t="array" ref="R1989">INDEX(Reformat[School-age PT],MATCH(1,(Reformat[Zone]=B1989)*(Reformat[Provider Type]=E1989)*(Reformat[Provider Rating]=I1989),0))</f>
        <v>17.2</v>
      </c>
      <c r="S1989" s="11">
        <f t="shared" si="31"/>
        <v>86</v>
      </c>
    </row>
    <row r="1990" spans="1:19" x14ac:dyDescent="0.25">
      <c r="A1990" t="s">
        <v>51</v>
      </c>
      <c r="B1990" t="s">
        <v>87</v>
      </c>
      <c r="D1990" t="s">
        <v>53</v>
      </c>
      <c r="E1990" t="s">
        <v>113</v>
      </c>
      <c r="F1990" t="s">
        <v>54</v>
      </c>
      <c r="G1990" t="s">
        <v>122</v>
      </c>
      <c r="H1990" t="s">
        <v>62</v>
      </c>
      <c r="I1990" t="s">
        <v>131</v>
      </c>
      <c r="J1990" t="s">
        <v>56</v>
      </c>
      <c r="K1990" t="s">
        <v>57</v>
      </c>
      <c r="M1990" s="11">
        <v>120.60000000000001</v>
      </c>
      <c r="N1990" s="11">
        <v>0.80605078878962477</v>
      </c>
      <c r="P1990" s="11">
        <v>120.60000000000001</v>
      </c>
      <c r="Q1990" s="11">
        <v>0.80605078878962477</v>
      </c>
      <c r="R1990" s="11">
        <f t="array" ref="R1990">INDEX(Reformat[Infant FT],MATCH(1,(Reformat[Zone]=B1990)*(Reformat[Provider Type]=E1990)*(Reformat[Provider Rating]=I1990),0))</f>
        <v>32.340000000000003</v>
      </c>
      <c r="S1990" s="11">
        <f t="shared" si="31"/>
        <v>161.70000000000002</v>
      </c>
    </row>
    <row r="1991" spans="1:19" x14ac:dyDescent="0.25">
      <c r="A1991" t="s">
        <v>51</v>
      </c>
      <c r="B1991" t="s">
        <v>87</v>
      </c>
      <c r="D1991" t="s">
        <v>53</v>
      </c>
      <c r="E1991" t="s">
        <v>113</v>
      </c>
      <c r="F1991" t="s">
        <v>54</v>
      </c>
      <c r="G1991" t="s">
        <v>123</v>
      </c>
      <c r="H1991" t="s">
        <v>62</v>
      </c>
      <c r="I1991" t="s">
        <v>131</v>
      </c>
      <c r="J1991" t="s">
        <v>58</v>
      </c>
      <c r="K1991" t="s">
        <v>57</v>
      </c>
      <c r="M1991" s="11">
        <v>107</v>
      </c>
      <c r="N1991" s="11">
        <v>0.71515285572545473</v>
      </c>
      <c r="P1991" s="11">
        <v>107</v>
      </c>
      <c r="Q1991" s="11">
        <v>0.71515285572545473</v>
      </c>
      <c r="R1991" s="11">
        <f t="array" ref="R1991">INDEX(Reformat[Infant PT],MATCH(1,(Reformat[Zone]=B1991)*(Reformat[Provider Type]=E1991)*(Reformat[Provider Rating]=I1991),0))</f>
        <v>28.56</v>
      </c>
      <c r="S1991" s="11">
        <f t="shared" si="31"/>
        <v>142.79999999999998</v>
      </c>
    </row>
    <row r="1992" spans="1:19" x14ac:dyDescent="0.25">
      <c r="A1992" t="s">
        <v>51</v>
      </c>
      <c r="B1992" t="s">
        <v>87</v>
      </c>
      <c r="D1992" t="s">
        <v>53</v>
      </c>
      <c r="E1992" t="s">
        <v>113</v>
      </c>
      <c r="F1992" t="s">
        <v>59</v>
      </c>
      <c r="G1992" t="s">
        <v>124</v>
      </c>
      <c r="H1992" t="s">
        <v>62</v>
      </c>
      <c r="I1992" t="s">
        <v>131</v>
      </c>
      <c r="J1992" t="s">
        <v>56</v>
      </c>
      <c r="K1992" t="s">
        <v>57</v>
      </c>
      <c r="M1992" s="11">
        <v>111.44999999999999</v>
      </c>
      <c r="N1992" s="11">
        <v>0.74489519411777494</v>
      </c>
      <c r="P1992" s="11">
        <v>111.44999999999999</v>
      </c>
      <c r="Q1992" s="11">
        <v>0.74489519411777494</v>
      </c>
      <c r="R1992" s="11">
        <f t="array" ref="R1992">INDEX(Reformat[Toddler FT],MATCH(1,(Reformat[Zone]=B1992)*(Reformat[Provider Type]=E1992)*(Reformat[Provider Rating]=I1992),0))</f>
        <v>28.77</v>
      </c>
      <c r="S1992" s="11">
        <f t="shared" si="31"/>
        <v>143.85</v>
      </c>
    </row>
    <row r="1993" spans="1:19" x14ac:dyDescent="0.25">
      <c r="A1993" t="s">
        <v>51</v>
      </c>
      <c r="B1993" t="s">
        <v>87</v>
      </c>
      <c r="D1993" t="s">
        <v>53</v>
      </c>
      <c r="E1993" t="s">
        <v>113</v>
      </c>
      <c r="F1993" t="s">
        <v>59</v>
      </c>
      <c r="G1993" t="s">
        <v>125</v>
      </c>
      <c r="H1993" t="s">
        <v>62</v>
      </c>
      <c r="I1993" t="s">
        <v>131</v>
      </c>
      <c r="J1993" t="s">
        <v>58</v>
      </c>
      <c r="K1993" t="s">
        <v>57</v>
      </c>
      <c r="M1993" s="11">
        <v>98.5</v>
      </c>
      <c r="N1993" s="11">
        <v>0.65834164756034852</v>
      </c>
      <c r="P1993" s="11">
        <v>98.5</v>
      </c>
      <c r="Q1993" s="11">
        <v>0.65834164756034852</v>
      </c>
      <c r="R1993" s="11">
        <f t="array" ref="R1993">INDEX(Reformat[Toddler PT],MATCH(1,(Reformat[Zone]=B1993)*(Reformat[Provider Type]=E1993)*(Reformat[Provider Rating]=I1993),0))</f>
        <v>25.41</v>
      </c>
      <c r="S1993" s="11">
        <f t="shared" si="31"/>
        <v>127.05</v>
      </c>
    </row>
    <row r="1994" spans="1:19" x14ac:dyDescent="0.25">
      <c r="A1994" t="s">
        <v>51</v>
      </c>
      <c r="B1994" t="s">
        <v>87</v>
      </c>
      <c r="D1994" t="s">
        <v>53</v>
      </c>
      <c r="E1994" t="s">
        <v>113</v>
      </c>
      <c r="F1994" t="s">
        <v>60</v>
      </c>
      <c r="G1994" t="s">
        <v>126</v>
      </c>
      <c r="H1994" t="s">
        <v>62</v>
      </c>
      <c r="I1994" t="s">
        <v>131</v>
      </c>
      <c r="J1994" t="s">
        <v>56</v>
      </c>
      <c r="K1994" t="s">
        <v>57</v>
      </c>
      <c r="M1994" s="11">
        <v>103.85</v>
      </c>
      <c r="N1994" s="11">
        <v>0.69409929034662121</v>
      </c>
      <c r="P1994" s="11">
        <v>103.85</v>
      </c>
      <c r="Q1994" s="11">
        <v>0.69409929034662121</v>
      </c>
      <c r="R1994" s="11">
        <f t="array" ref="R1994">INDEX(Reformat[Preschool FT],MATCH(1,(Reformat[Zone]=B1994)*(Reformat[Provider Type]=E1994)*(Reformat[Provider Rating]=I1994),0))</f>
        <v>26.04</v>
      </c>
      <c r="S1994" s="11">
        <f t="shared" si="31"/>
        <v>130.19999999999999</v>
      </c>
    </row>
    <row r="1995" spans="1:19" x14ac:dyDescent="0.25">
      <c r="A1995" t="s">
        <v>51</v>
      </c>
      <c r="B1995" t="s">
        <v>87</v>
      </c>
      <c r="D1995" t="s">
        <v>53</v>
      </c>
      <c r="E1995" t="s">
        <v>113</v>
      </c>
      <c r="F1995" t="s">
        <v>60</v>
      </c>
      <c r="G1995" t="s">
        <v>127</v>
      </c>
      <c r="H1995" t="s">
        <v>62</v>
      </c>
      <c r="I1995" t="s">
        <v>131</v>
      </c>
      <c r="J1995" t="s">
        <v>58</v>
      </c>
      <c r="K1995" t="s">
        <v>57</v>
      </c>
      <c r="M1995" s="11">
        <v>80.150000000000006</v>
      </c>
      <c r="N1995" s="11">
        <v>0.53569627463920755</v>
      </c>
      <c r="P1995" s="11">
        <v>80.150000000000006</v>
      </c>
      <c r="Q1995" s="11">
        <v>0.53569627463920755</v>
      </c>
      <c r="R1995" s="11">
        <f t="array" ref="R1995">INDEX(Reformat[Preschool PT],MATCH(1,(Reformat[Zone]=B1995)*(Reformat[Provider Type]=E1995)*(Reformat[Provider Rating]=I1995),0))</f>
        <v>19.739999999999998</v>
      </c>
      <c r="S1995" s="11">
        <f t="shared" si="31"/>
        <v>98.699999999999989</v>
      </c>
    </row>
    <row r="1996" spans="1:19" x14ac:dyDescent="0.25">
      <c r="A1996" t="s">
        <v>51</v>
      </c>
      <c r="B1996" t="s">
        <v>87</v>
      </c>
      <c r="D1996" t="s">
        <v>53</v>
      </c>
      <c r="E1996" t="s">
        <v>113</v>
      </c>
      <c r="F1996" t="s">
        <v>61</v>
      </c>
      <c r="G1996" t="s">
        <v>128</v>
      </c>
      <c r="H1996" t="s">
        <v>62</v>
      </c>
      <c r="I1996" t="s">
        <v>131</v>
      </c>
      <c r="J1996" t="s">
        <v>56</v>
      </c>
      <c r="K1996" t="s">
        <v>57</v>
      </c>
      <c r="M1996" s="11">
        <v>98.45</v>
      </c>
      <c r="N1996" s="11">
        <v>0.65800746398290677</v>
      </c>
      <c r="P1996" s="11">
        <v>98.45</v>
      </c>
      <c r="Q1996" s="11">
        <v>0.65800746398290677</v>
      </c>
      <c r="R1996" s="11">
        <f t="array" ref="R1996">INDEX(Reformat[School-age FT],MATCH(1,(Reformat[Zone]=B1996)*(Reformat[Provider Type]=E1996)*(Reformat[Provider Rating]=I1996),0))</f>
        <v>24.36</v>
      </c>
      <c r="S1996" s="11">
        <f t="shared" si="31"/>
        <v>121.8</v>
      </c>
    </row>
    <row r="1997" spans="1:19" x14ac:dyDescent="0.25">
      <c r="A1997" t="s">
        <v>51</v>
      </c>
      <c r="B1997" t="s">
        <v>87</v>
      </c>
      <c r="D1997" t="s">
        <v>53</v>
      </c>
      <c r="E1997" t="s">
        <v>113</v>
      </c>
      <c r="F1997" t="s">
        <v>61</v>
      </c>
      <c r="G1997" t="s">
        <v>129</v>
      </c>
      <c r="H1997" t="s">
        <v>62</v>
      </c>
      <c r="I1997" t="s">
        <v>131</v>
      </c>
      <c r="J1997" t="s">
        <v>58</v>
      </c>
      <c r="K1997" t="s">
        <v>57</v>
      </c>
      <c r="M1997" s="11">
        <v>73.400000000000006</v>
      </c>
      <c r="N1997" s="11">
        <v>0.49058149168456433</v>
      </c>
      <c r="P1997" s="11">
        <v>73.400000000000006</v>
      </c>
      <c r="Q1997" s="11">
        <v>0.49058149168456433</v>
      </c>
      <c r="R1997" s="11">
        <f t="array" ref="R1997">INDEX(Reformat[School-age PT],MATCH(1,(Reformat[Zone]=B1997)*(Reformat[Provider Type]=E1997)*(Reformat[Provider Rating]=I1997),0))</f>
        <v>18.059999999999999</v>
      </c>
      <c r="S1997" s="11">
        <f t="shared" si="31"/>
        <v>90.3</v>
      </c>
    </row>
    <row r="1998" spans="1:19" x14ac:dyDescent="0.25">
      <c r="A1998" t="s">
        <v>51</v>
      </c>
      <c r="B1998" t="s">
        <v>87</v>
      </c>
      <c r="D1998" t="s">
        <v>53</v>
      </c>
      <c r="E1998" t="s">
        <v>113</v>
      </c>
      <c r="F1998" t="s">
        <v>54</v>
      </c>
      <c r="G1998" t="s">
        <v>122</v>
      </c>
      <c r="H1998" t="s">
        <v>63</v>
      </c>
      <c r="I1998" t="s">
        <v>132</v>
      </c>
      <c r="J1998" t="s">
        <v>56</v>
      </c>
      <c r="K1998" t="s">
        <v>57</v>
      </c>
      <c r="M1998" s="11">
        <v>134</v>
      </c>
      <c r="N1998" s="11">
        <v>0.89561198754402749</v>
      </c>
      <c r="P1998" s="11">
        <v>134</v>
      </c>
      <c r="Q1998" s="11">
        <v>0.89561198754402749</v>
      </c>
      <c r="R1998" s="11">
        <f t="array" ref="R1998">INDEX(Reformat[Infant FT],MATCH(1,(Reformat[Zone]=B1998)*(Reformat[Provider Type]=E1998)*(Reformat[Provider Rating]=I1998),0))</f>
        <v>33.119999999999997</v>
      </c>
      <c r="S1998" s="11">
        <f t="shared" si="31"/>
        <v>165.6</v>
      </c>
    </row>
    <row r="1999" spans="1:19" x14ac:dyDescent="0.25">
      <c r="A1999" t="s">
        <v>51</v>
      </c>
      <c r="B1999" t="s">
        <v>87</v>
      </c>
      <c r="D1999" t="s">
        <v>53</v>
      </c>
      <c r="E1999" t="s">
        <v>113</v>
      </c>
      <c r="F1999" t="s">
        <v>54</v>
      </c>
      <c r="G1999" t="s">
        <v>123</v>
      </c>
      <c r="H1999" t="s">
        <v>63</v>
      </c>
      <c r="I1999" t="s">
        <v>132</v>
      </c>
      <c r="J1999" t="s">
        <v>58</v>
      </c>
      <c r="K1999" t="s">
        <v>57</v>
      </c>
      <c r="M1999" s="11">
        <v>118.85</v>
      </c>
      <c r="N1999" s="11">
        <v>0.79435436357916156</v>
      </c>
      <c r="P1999" s="11">
        <v>118.85</v>
      </c>
      <c r="Q1999" s="11">
        <v>0.79435436357916156</v>
      </c>
      <c r="R1999" s="11">
        <f t="array" ref="R1999">INDEX(Reformat[Infant PT],MATCH(1,(Reformat[Zone]=B1999)*(Reformat[Provider Type]=E1999)*(Reformat[Provider Rating]=I1999),0))</f>
        <v>29.7</v>
      </c>
      <c r="S1999" s="11">
        <f t="shared" si="31"/>
        <v>148.5</v>
      </c>
    </row>
    <row r="2000" spans="1:19" x14ac:dyDescent="0.25">
      <c r="A2000" t="s">
        <v>51</v>
      </c>
      <c r="B2000" t="s">
        <v>87</v>
      </c>
      <c r="D2000" t="s">
        <v>53</v>
      </c>
      <c r="E2000" t="s">
        <v>113</v>
      </c>
      <c r="F2000" t="s">
        <v>59</v>
      </c>
      <c r="G2000" t="s">
        <v>124</v>
      </c>
      <c r="H2000" t="s">
        <v>63</v>
      </c>
      <c r="I2000" t="s">
        <v>132</v>
      </c>
      <c r="J2000" t="s">
        <v>56</v>
      </c>
      <c r="K2000" t="s">
        <v>57</v>
      </c>
      <c r="M2000" s="11">
        <v>123.80000000000001</v>
      </c>
      <c r="N2000" s="11">
        <v>0.82743853774590004</v>
      </c>
      <c r="P2000" s="11">
        <v>123.80000000000001</v>
      </c>
      <c r="Q2000" s="11">
        <v>0.82743853774590004</v>
      </c>
      <c r="R2000" s="11">
        <f t="array" ref="R2000">INDEX(Reformat[Toddler FT],MATCH(1,(Reformat[Zone]=B2000)*(Reformat[Provider Type]=E2000)*(Reformat[Provider Rating]=I2000),0))</f>
        <v>29.52</v>
      </c>
      <c r="S2000" s="11">
        <f t="shared" si="31"/>
        <v>147.6</v>
      </c>
    </row>
    <row r="2001" spans="1:19" x14ac:dyDescent="0.25">
      <c r="A2001" t="s">
        <v>51</v>
      </c>
      <c r="B2001" t="s">
        <v>87</v>
      </c>
      <c r="D2001" t="s">
        <v>53</v>
      </c>
      <c r="E2001" t="s">
        <v>113</v>
      </c>
      <c r="F2001" t="s">
        <v>59</v>
      </c>
      <c r="G2001" t="s">
        <v>125</v>
      </c>
      <c r="H2001" t="s">
        <v>63</v>
      </c>
      <c r="I2001" t="s">
        <v>132</v>
      </c>
      <c r="J2001" t="s">
        <v>58</v>
      </c>
      <c r="K2001" t="s">
        <v>57</v>
      </c>
      <c r="M2001" s="11">
        <v>109.39999999999999</v>
      </c>
      <c r="N2001" s="11">
        <v>0.73119366744266112</v>
      </c>
      <c r="P2001" s="11">
        <v>109.39999999999999</v>
      </c>
      <c r="Q2001" s="11">
        <v>0.73119366744266112</v>
      </c>
      <c r="R2001" s="11">
        <f t="array" ref="R2001">INDEX(Reformat[Toddler PT],MATCH(1,(Reformat[Zone]=B2001)*(Reformat[Provider Type]=E2001)*(Reformat[Provider Rating]=I2001),0))</f>
        <v>26.28</v>
      </c>
      <c r="S2001" s="11">
        <f t="shared" si="31"/>
        <v>131.4</v>
      </c>
    </row>
    <row r="2002" spans="1:19" x14ac:dyDescent="0.25">
      <c r="A2002" t="s">
        <v>51</v>
      </c>
      <c r="B2002" t="s">
        <v>87</v>
      </c>
      <c r="D2002" t="s">
        <v>53</v>
      </c>
      <c r="E2002" t="s">
        <v>113</v>
      </c>
      <c r="F2002" t="s">
        <v>60</v>
      </c>
      <c r="G2002" t="s">
        <v>126</v>
      </c>
      <c r="H2002" t="s">
        <v>63</v>
      </c>
      <c r="I2002" t="s">
        <v>132</v>
      </c>
      <c r="J2002" t="s">
        <v>56</v>
      </c>
      <c r="K2002" t="s">
        <v>57</v>
      </c>
      <c r="M2002" s="11">
        <v>115.35</v>
      </c>
      <c r="N2002" s="11">
        <v>0.77096151315823547</v>
      </c>
      <c r="P2002" s="11">
        <v>115.35</v>
      </c>
      <c r="Q2002" s="11">
        <v>0.77096151315823547</v>
      </c>
      <c r="R2002" s="11">
        <f t="array" ref="R2002">INDEX(Reformat[Preschool FT],MATCH(1,(Reformat[Zone]=B2002)*(Reformat[Provider Type]=E2002)*(Reformat[Provider Rating]=I2002),0))</f>
        <v>26.64</v>
      </c>
      <c r="S2002" s="11">
        <f t="shared" si="31"/>
        <v>133.19999999999999</v>
      </c>
    </row>
    <row r="2003" spans="1:19" x14ac:dyDescent="0.25">
      <c r="A2003" t="s">
        <v>51</v>
      </c>
      <c r="B2003" t="s">
        <v>87</v>
      </c>
      <c r="D2003" t="s">
        <v>53</v>
      </c>
      <c r="E2003" t="s">
        <v>113</v>
      </c>
      <c r="F2003" t="s">
        <v>60</v>
      </c>
      <c r="G2003" t="s">
        <v>127</v>
      </c>
      <c r="H2003" t="s">
        <v>63</v>
      </c>
      <c r="I2003" t="s">
        <v>132</v>
      </c>
      <c r="J2003" t="s">
        <v>58</v>
      </c>
      <c r="K2003" t="s">
        <v>57</v>
      </c>
      <c r="M2003" s="11">
        <v>89.1</v>
      </c>
      <c r="N2003" s="11">
        <v>0.59551513500128983</v>
      </c>
      <c r="P2003" s="11">
        <v>89.1</v>
      </c>
      <c r="Q2003" s="11">
        <v>0.59551513500128983</v>
      </c>
      <c r="R2003" s="11">
        <f t="array" ref="R2003">INDEX(Reformat[Preschool PT],MATCH(1,(Reformat[Zone]=B2003)*(Reformat[Provider Type]=E2003)*(Reformat[Provider Rating]=I2003),0))</f>
        <v>20.7</v>
      </c>
      <c r="S2003" s="11">
        <f t="shared" si="31"/>
        <v>103.5</v>
      </c>
    </row>
    <row r="2004" spans="1:19" x14ac:dyDescent="0.25">
      <c r="A2004" t="s">
        <v>51</v>
      </c>
      <c r="B2004" t="s">
        <v>87</v>
      </c>
      <c r="D2004" t="s">
        <v>53</v>
      </c>
      <c r="E2004" t="s">
        <v>113</v>
      </c>
      <c r="F2004" t="s">
        <v>61</v>
      </c>
      <c r="G2004" t="s">
        <v>128</v>
      </c>
      <c r="H2004" t="s">
        <v>63</v>
      </c>
      <c r="I2004" t="s">
        <v>132</v>
      </c>
      <c r="J2004" t="s">
        <v>56</v>
      </c>
      <c r="K2004" t="s">
        <v>57</v>
      </c>
      <c r="M2004" s="11">
        <v>109.35000000000001</v>
      </c>
      <c r="N2004" s="11">
        <v>0.73085948386521948</v>
      </c>
      <c r="P2004" s="11">
        <v>109.35000000000001</v>
      </c>
      <c r="Q2004" s="11">
        <v>0.73085948386521948</v>
      </c>
      <c r="R2004" s="11">
        <f t="array" ref="R2004">INDEX(Reformat[School-age FT],MATCH(1,(Reformat[Zone]=B2004)*(Reformat[Provider Type]=E2004)*(Reformat[Provider Rating]=I2004),0))</f>
        <v>25.02</v>
      </c>
      <c r="S2004" s="11">
        <f t="shared" si="31"/>
        <v>125.1</v>
      </c>
    </row>
    <row r="2005" spans="1:19" x14ac:dyDescent="0.25">
      <c r="A2005" t="s">
        <v>51</v>
      </c>
      <c r="B2005" t="s">
        <v>87</v>
      </c>
      <c r="D2005" t="s">
        <v>53</v>
      </c>
      <c r="E2005" t="s">
        <v>113</v>
      </c>
      <c r="F2005" t="s">
        <v>61</v>
      </c>
      <c r="G2005" t="s">
        <v>129</v>
      </c>
      <c r="H2005" t="s">
        <v>63</v>
      </c>
      <c r="I2005" t="s">
        <v>132</v>
      </c>
      <c r="J2005" t="s">
        <v>58</v>
      </c>
      <c r="K2005" t="s">
        <v>57</v>
      </c>
      <c r="M2005" s="11">
        <v>81.55</v>
      </c>
      <c r="N2005" s="11">
        <v>0.54505341480757785</v>
      </c>
      <c r="P2005" s="11">
        <v>81.55</v>
      </c>
      <c r="Q2005" s="11">
        <v>0.54505341480757785</v>
      </c>
      <c r="R2005" s="11">
        <f t="array" ref="R2005">INDEX(Reformat[School-age PT],MATCH(1,(Reformat[Zone]=B2005)*(Reformat[Provider Type]=E2005)*(Reformat[Provider Rating]=I2005),0))</f>
        <v>19.079999999999998</v>
      </c>
      <c r="S2005" s="11">
        <f t="shared" si="31"/>
        <v>95.399999999999991</v>
      </c>
    </row>
    <row r="2006" spans="1:19" x14ac:dyDescent="0.25">
      <c r="A2006" t="s">
        <v>51</v>
      </c>
      <c r="B2006" t="s">
        <v>87</v>
      </c>
      <c r="D2006" t="s">
        <v>53</v>
      </c>
      <c r="E2006" t="s">
        <v>113</v>
      </c>
      <c r="F2006" t="s">
        <v>54</v>
      </c>
      <c r="G2006" t="s">
        <v>122</v>
      </c>
      <c r="H2006" t="s">
        <v>64</v>
      </c>
      <c r="I2006" t="s">
        <v>133</v>
      </c>
      <c r="J2006" t="s">
        <v>56</v>
      </c>
      <c r="K2006" t="s">
        <v>57</v>
      </c>
      <c r="M2006" s="11">
        <v>148.85</v>
      </c>
      <c r="N2006" s="11">
        <v>0.99486451004424237</v>
      </c>
      <c r="P2006" s="11">
        <v>148.85</v>
      </c>
      <c r="Q2006" s="11">
        <v>0.99486451004424237</v>
      </c>
      <c r="R2006" s="11">
        <f t="array" ref="R2006">INDEX(Reformat[Infant FT],MATCH(1,(Reformat[Zone]=B2006)*(Reformat[Provider Type]=E2006)*(Reformat[Provider Rating]=I2006),0))</f>
        <v>36.799999999999997</v>
      </c>
      <c r="S2006" s="11">
        <f t="shared" si="31"/>
        <v>184</v>
      </c>
    </row>
    <row r="2007" spans="1:19" x14ac:dyDescent="0.25">
      <c r="A2007" t="s">
        <v>51</v>
      </c>
      <c r="B2007" t="s">
        <v>87</v>
      </c>
      <c r="D2007" t="s">
        <v>53</v>
      </c>
      <c r="E2007" t="s">
        <v>113</v>
      </c>
      <c r="F2007" t="s">
        <v>54</v>
      </c>
      <c r="G2007" t="s">
        <v>123</v>
      </c>
      <c r="H2007" t="s">
        <v>64</v>
      </c>
      <c r="I2007" t="s">
        <v>133</v>
      </c>
      <c r="J2007" t="s">
        <v>58</v>
      </c>
      <c r="K2007" t="s">
        <v>57</v>
      </c>
      <c r="M2007" s="11">
        <v>132.05000000000001</v>
      </c>
      <c r="N2007" s="11">
        <v>0.88257882802379728</v>
      </c>
      <c r="P2007" s="11">
        <v>132.05000000000001</v>
      </c>
      <c r="Q2007" s="11">
        <v>0.88257882802379728</v>
      </c>
      <c r="R2007" s="11">
        <f t="array" ref="R2007">INDEX(Reformat[Infant PT],MATCH(1,(Reformat[Zone]=B2007)*(Reformat[Provider Type]=E2007)*(Reformat[Provider Rating]=I2007),0))</f>
        <v>33</v>
      </c>
      <c r="S2007" s="11">
        <f t="shared" si="31"/>
        <v>165</v>
      </c>
    </row>
    <row r="2008" spans="1:19" x14ac:dyDescent="0.25">
      <c r="A2008" t="s">
        <v>51</v>
      </c>
      <c r="B2008" t="s">
        <v>87</v>
      </c>
      <c r="D2008" t="s">
        <v>53</v>
      </c>
      <c r="E2008" t="s">
        <v>113</v>
      </c>
      <c r="F2008" t="s">
        <v>59</v>
      </c>
      <c r="G2008" t="s">
        <v>124</v>
      </c>
      <c r="H2008" t="s">
        <v>64</v>
      </c>
      <c r="I2008" t="s">
        <v>133</v>
      </c>
      <c r="J2008" t="s">
        <v>56</v>
      </c>
      <c r="K2008" t="s">
        <v>57</v>
      </c>
      <c r="M2008" s="11">
        <v>137.55000000000001</v>
      </c>
      <c r="N2008" s="11">
        <v>0.91933902154239544</v>
      </c>
      <c r="P2008" s="11">
        <v>137.55000000000001</v>
      </c>
      <c r="Q2008" s="11">
        <v>0.91933902154239544</v>
      </c>
      <c r="R2008" s="11">
        <f t="array" ref="R2008">INDEX(Reformat[Toddler FT],MATCH(1,(Reformat[Zone]=B2008)*(Reformat[Provider Type]=E2008)*(Reformat[Provider Rating]=I2008),0))</f>
        <v>32.799999999999997</v>
      </c>
      <c r="S2008" s="11">
        <f t="shared" si="31"/>
        <v>164</v>
      </c>
    </row>
    <row r="2009" spans="1:19" x14ac:dyDescent="0.25">
      <c r="A2009" t="s">
        <v>51</v>
      </c>
      <c r="B2009" t="s">
        <v>87</v>
      </c>
      <c r="D2009" t="s">
        <v>53</v>
      </c>
      <c r="E2009" t="s">
        <v>113</v>
      </c>
      <c r="F2009" t="s">
        <v>59</v>
      </c>
      <c r="G2009" t="s">
        <v>125</v>
      </c>
      <c r="H2009" t="s">
        <v>64</v>
      </c>
      <c r="I2009" t="s">
        <v>133</v>
      </c>
      <c r="J2009" t="s">
        <v>58</v>
      </c>
      <c r="K2009" t="s">
        <v>57</v>
      </c>
      <c r="M2009" s="11">
        <v>121.55</v>
      </c>
      <c r="N2009" s="11">
        <v>0.81240027676101889</v>
      </c>
      <c r="P2009" s="11">
        <v>121.55</v>
      </c>
      <c r="Q2009" s="11">
        <v>0.81240027676101889</v>
      </c>
      <c r="R2009" s="11">
        <f t="array" ref="R2009">INDEX(Reformat[Toddler PT],MATCH(1,(Reformat[Zone]=B2009)*(Reformat[Provider Type]=E2009)*(Reformat[Provider Rating]=I2009),0))</f>
        <v>29.2</v>
      </c>
      <c r="S2009" s="11">
        <f t="shared" si="31"/>
        <v>146</v>
      </c>
    </row>
    <row r="2010" spans="1:19" x14ac:dyDescent="0.25">
      <c r="A2010" t="s">
        <v>51</v>
      </c>
      <c r="B2010" t="s">
        <v>87</v>
      </c>
      <c r="D2010" t="s">
        <v>53</v>
      </c>
      <c r="E2010" t="s">
        <v>113</v>
      </c>
      <c r="F2010" t="s">
        <v>60</v>
      </c>
      <c r="G2010" t="s">
        <v>126</v>
      </c>
      <c r="H2010" t="s">
        <v>64</v>
      </c>
      <c r="I2010" t="s">
        <v>133</v>
      </c>
      <c r="J2010" t="s">
        <v>56</v>
      </c>
      <c r="K2010" t="s">
        <v>57</v>
      </c>
      <c r="M2010" s="11">
        <v>128.15</v>
      </c>
      <c r="N2010" s="11">
        <v>0.85651250898333675</v>
      </c>
      <c r="P2010" s="11">
        <v>128.15</v>
      </c>
      <c r="Q2010" s="11">
        <v>0.85651250898333675</v>
      </c>
      <c r="R2010" s="11">
        <f t="array" ref="R2010">INDEX(Reformat[Preschool FT],MATCH(1,(Reformat[Zone]=B2010)*(Reformat[Provider Type]=E2010)*(Reformat[Provider Rating]=I2010),0))</f>
        <v>29.6</v>
      </c>
      <c r="S2010" s="11">
        <f t="shared" si="31"/>
        <v>148</v>
      </c>
    </row>
    <row r="2011" spans="1:19" x14ac:dyDescent="0.25">
      <c r="A2011" t="s">
        <v>51</v>
      </c>
      <c r="B2011" t="s">
        <v>87</v>
      </c>
      <c r="D2011" t="s">
        <v>53</v>
      </c>
      <c r="E2011" t="s">
        <v>113</v>
      </c>
      <c r="F2011" t="s">
        <v>60</v>
      </c>
      <c r="G2011" t="s">
        <v>127</v>
      </c>
      <c r="H2011" t="s">
        <v>64</v>
      </c>
      <c r="I2011" t="s">
        <v>133</v>
      </c>
      <c r="J2011" t="s">
        <v>58</v>
      </c>
      <c r="K2011" t="s">
        <v>57</v>
      </c>
      <c r="M2011" s="11">
        <v>98.949999999999989</v>
      </c>
      <c r="N2011" s="11">
        <v>0.6613492997573247</v>
      </c>
      <c r="P2011" s="11">
        <v>98.949999999999989</v>
      </c>
      <c r="Q2011" s="11">
        <v>0.6613492997573247</v>
      </c>
      <c r="R2011" s="11">
        <f t="array" ref="R2011">INDEX(Reformat[Preschool PT],MATCH(1,(Reformat[Zone]=B2011)*(Reformat[Provider Type]=E2011)*(Reformat[Provider Rating]=I2011),0))</f>
        <v>23</v>
      </c>
      <c r="S2011" s="11">
        <f t="shared" si="31"/>
        <v>115</v>
      </c>
    </row>
    <row r="2012" spans="1:19" x14ac:dyDescent="0.25">
      <c r="A2012" t="s">
        <v>51</v>
      </c>
      <c r="B2012" t="s">
        <v>87</v>
      </c>
      <c r="D2012" t="s">
        <v>53</v>
      </c>
      <c r="E2012" t="s">
        <v>113</v>
      </c>
      <c r="F2012" t="s">
        <v>61</v>
      </c>
      <c r="G2012" t="s">
        <v>128</v>
      </c>
      <c r="H2012" t="s">
        <v>64</v>
      </c>
      <c r="I2012" t="s">
        <v>133</v>
      </c>
      <c r="J2012" t="s">
        <v>56</v>
      </c>
      <c r="K2012" t="s">
        <v>57</v>
      </c>
      <c r="M2012" s="11">
        <v>121.5</v>
      </c>
      <c r="N2012" s="11">
        <v>0.81206609318357714</v>
      </c>
      <c r="P2012" s="11">
        <v>121.5</v>
      </c>
      <c r="Q2012" s="11">
        <v>0.81206609318357714</v>
      </c>
      <c r="R2012" s="11">
        <f t="array" ref="R2012">INDEX(Reformat[School-age FT],MATCH(1,(Reformat[Zone]=B2012)*(Reformat[Provider Type]=E2012)*(Reformat[Provider Rating]=I2012),0))</f>
        <v>27.8</v>
      </c>
      <c r="S2012" s="11">
        <f t="shared" si="31"/>
        <v>139</v>
      </c>
    </row>
    <row r="2013" spans="1:19" x14ac:dyDescent="0.25">
      <c r="A2013" t="s">
        <v>51</v>
      </c>
      <c r="B2013" t="s">
        <v>87</v>
      </c>
      <c r="D2013" t="s">
        <v>53</v>
      </c>
      <c r="E2013" t="s">
        <v>113</v>
      </c>
      <c r="F2013" t="s">
        <v>61</v>
      </c>
      <c r="G2013" t="s">
        <v>129</v>
      </c>
      <c r="H2013" t="s">
        <v>64</v>
      </c>
      <c r="I2013" t="s">
        <v>133</v>
      </c>
      <c r="J2013" t="s">
        <v>58</v>
      </c>
      <c r="K2013" t="s">
        <v>57</v>
      </c>
      <c r="M2013" s="11">
        <v>90.600000000000009</v>
      </c>
      <c r="N2013" s="11">
        <v>0.60554064232454397</v>
      </c>
      <c r="P2013" s="11">
        <v>90.600000000000009</v>
      </c>
      <c r="Q2013" s="11">
        <v>0.60554064232454397</v>
      </c>
      <c r="R2013" s="11">
        <f t="array" ref="R2013">INDEX(Reformat[School-age PT],MATCH(1,(Reformat[Zone]=B2013)*(Reformat[Provider Type]=E2013)*(Reformat[Provider Rating]=I2013),0))</f>
        <v>21.2</v>
      </c>
      <c r="S2013" s="11">
        <f t="shared" si="31"/>
        <v>106</v>
      </c>
    </row>
    <row r="2014" spans="1:19" x14ac:dyDescent="0.25">
      <c r="A2014" t="s">
        <v>51</v>
      </c>
      <c r="B2014" t="s">
        <v>87</v>
      </c>
      <c r="D2014" t="s">
        <v>53</v>
      </c>
      <c r="E2014" t="s">
        <v>113</v>
      </c>
      <c r="F2014" t="s">
        <v>60</v>
      </c>
      <c r="G2014" t="s">
        <v>126</v>
      </c>
      <c r="H2014" t="s">
        <v>65</v>
      </c>
      <c r="I2014" t="s">
        <v>134</v>
      </c>
      <c r="J2014" t="s">
        <v>56</v>
      </c>
      <c r="K2014" t="s">
        <v>57</v>
      </c>
      <c r="M2014" s="11">
        <v>97.8</v>
      </c>
      <c r="N2014" s="11">
        <v>0.65366307747616326</v>
      </c>
      <c r="P2014" s="11">
        <v>97.8</v>
      </c>
      <c r="Q2014" s="11">
        <v>0.65366307747616326</v>
      </c>
      <c r="R2014" s="11">
        <f t="array" ref="R2014">INDEX(Reformat[Preschool FT],MATCH(1,(Reformat[Zone]=B2014)*(Reformat[Provider Type]=E2014)*(Reformat[Provider Rating]=I2014),0))</f>
        <v>26.04</v>
      </c>
      <c r="S2014" s="11">
        <f t="shared" si="31"/>
        <v>130.19999999999999</v>
      </c>
    </row>
    <row r="2015" spans="1:19" x14ac:dyDescent="0.25">
      <c r="A2015" t="s">
        <v>51</v>
      </c>
      <c r="B2015" t="s">
        <v>87</v>
      </c>
      <c r="D2015" t="s">
        <v>53</v>
      </c>
      <c r="E2015" t="s">
        <v>113</v>
      </c>
      <c r="F2015" t="s">
        <v>60</v>
      </c>
      <c r="G2015" t="s">
        <v>127</v>
      </c>
      <c r="H2015" t="s">
        <v>65</v>
      </c>
      <c r="I2015" t="s">
        <v>134</v>
      </c>
      <c r="J2015" t="s">
        <v>58</v>
      </c>
      <c r="K2015" t="s">
        <v>57</v>
      </c>
      <c r="M2015" s="11">
        <v>75.199999999999989</v>
      </c>
      <c r="N2015" s="11">
        <v>0.50261210047246907</v>
      </c>
      <c r="P2015" s="11">
        <v>75.199999999999989</v>
      </c>
      <c r="Q2015" s="11">
        <v>0.50261210047246907</v>
      </c>
      <c r="R2015" s="11">
        <f t="array" ref="R2015">INDEX(Reformat[Preschool PT],MATCH(1,(Reformat[Zone]=B2015)*(Reformat[Provider Type]=E2015)*(Reformat[Provider Rating]=I2015),0))</f>
        <v>19.739999999999998</v>
      </c>
      <c r="S2015" s="11">
        <f t="shared" si="31"/>
        <v>98.699999999999989</v>
      </c>
    </row>
    <row r="2016" spans="1:19" x14ac:dyDescent="0.25">
      <c r="A2016" t="s">
        <v>51</v>
      </c>
      <c r="B2016" t="s">
        <v>87</v>
      </c>
      <c r="D2016" t="s">
        <v>66</v>
      </c>
      <c r="E2016" t="s">
        <v>114</v>
      </c>
      <c r="F2016" t="s">
        <v>54</v>
      </c>
      <c r="G2016" t="s">
        <v>122</v>
      </c>
      <c r="H2016" t="s">
        <v>55</v>
      </c>
      <c r="I2016" t="s">
        <v>130</v>
      </c>
      <c r="J2016" t="s">
        <v>56</v>
      </c>
      <c r="K2016" t="s">
        <v>57</v>
      </c>
      <c r="M2016" s="11">
        <v>96.050000000000011</v>
      </c>
      <c r="N2016" s="11">
        <v>0.64196665226570038</v>
      </c>
      <c r="P2016" s="11">
        <v>96.050000000000011</v>
      </c>
      <c r="Q2016" s="11">
        <v>0.64196665226570038</v>
      </c>
      <c r="R2016" s="11">
        <f t="array" ref="R2016">INDEX(Reformat[Infant FT],MATCH(1,(Reformat[Zone]=B2016)*(Reformat[Provider Type]=E2016)*(Reformat[Provider Rating]=I2016),0))</f>
        <v>27</v>
      </c>
      <c r="S2016" s="11">
        <f t="shared" si="31"/>
        <v>135</v>
      </c>
    </row>
    <row r="2017" spans="1:19" x14ac:dyDescent="0.25">
      <c r="A2017" t="s">
        <v>51</v>
      </c>
      <c r="B2017" t="s">
        <v>87</v>
      </c>
      <c r="D2017" t="s">
        <v>66</v>
      </c>
      <c r="E2017" t="s">
        <v>114</v>
      </c>
      <c r="F2017" t="s">
        <v>54</v>
      </c>
      <c r="G2017" t="s">
        <v>123</v>
      </c>
      <c r="H2017" t="s">
        <v>55</v>
      </c>
      <c r="I2017" t="s">
        <v>130</v>
      </c>
      <c r="J2017" t="s">
        <v>58</v>
      </c>
      <c r="K2017" t="s">
        <v>57</v>
      </c>
      <c r="M2017" s="11">
        <v>85.15</v>
      </c>
      <c r="N2017" s="11">
        <v>0.56911463238338766</v>
      </c>
      <c r="P2017" s="11">
        <v>85.15</v>
      </c>
      <c r="Q2017" s="11">
        <v>0.56911463238338766</v>
      </c>
      <c r="R2017" s="11">
        <f t="array" ref="R2017">INDEX(Reformat[Infant PT],MATCH(1,(Reformat[Zone]=B2017)*(Reformat[Provider Type]=E2017)*(Reformat[Provider Rating]=I2017),0))</f>
        <v>24.2</v>
      </c>
      <c r="S2017" s="11">
        <f t="shared" si="31"/>
        <v>121</v>
      </c>
    </row>
    <row r="2018" spans="1:19" x14ac:dyDescent="0.25">
      <c r="A2018" t="s">
        <v>51</v>
      </c>
      <c r="B2018" t="s">
        <v>87</v>
      </c>
      <c r="D2018" t="s">
        <v>66</v>
      </c>
      <c r="E2018" t="s">
        <v>114</v>
      </c>
      <c r="F2018" t="s">
        <v>59</v>
      </c>
      <c r="G2018" t="s">
        <v>124</v>
      </c>
      <c r="H2018" t="s">
        <v>55</v>
      </c>
      <c r="I2018" t="s">
        <v>130</v>
      </c>
      <c r="J2018" t="s">
        <v>56</v>
      </c>
      <c r="K2018" t="s">
        <v>57</v>
      </c>
      <c r="M2018" s="11">
        <v>90.850000000000009</v>
      </c>
      <c r="N2018" s="11">
        <v>0.60721156021175293</v>
      </c>
      <c r="P2018" s="11">
        <v>90.850000000000009</v>
      </c>
      <c r="Q2018" s="11">
        <v>0.60721156021175293</v>
      </c>
      <c r="R2018" s="11">
        <f t="array" ref="R2018">INDEX(Reformat[Toddler FT],MATCH(1,(Reformat[Zone]=B2018)*(Reformat[Provider Type]=E2018)*(Reformat[Provider Rating]=I2018),0))</f>
        <v>24.8</v>
      </c>
      <c r="S2018" s="11">
        <f t="shared" si="31"/>
        <v>124</v>
      </c>
    </row>
    <row r="2019" spans="1:19" x14ac:dyDescent="0.25">
      <c r="A2019" t="s">
        <v>51</v>
      </c>
      <c r="B2019" t="s">
        <v>87</v>
      </c>
      <c r="D2019" t="s">
        <v>66</v>
      </c>
      <c r="E2019" t="s">
        <v>114</v>
      </c>
      <c r="F2019" t="s">
        <v>59</v>
      </c>
      <c r="G2019" t="s">
        <v>125</v>
      </c>
      <c r="H2019" t="s">
        <v>55</v>
      </c>
      <c r="I2019" t="s">
        <v>130</v>
      </c>
      <c r="J2019" t="s">
        <v>58</v>
      </c>
      <c r="K2019" t="s">
        <v>57</v>
      </c>
      <c r="M2019" s="11">
        <v>79.800000000000011</v>
      </c>
      <c r="N2019" s="11">
        <v>0.53335698959711497</v>
      </c>
      <c r="P2019" s="11">
        <v>79.800000000000011</v>
      </c>
      <c r="Q2019" s="11">
        <v>0.53335698959711497</v>
      </c>
      <c r="R2019" s="11">
        <f t="array" ref="R2019">INDEX(Reformat[Toddler PT],MATCH(1,(Reformat[Zone]=B2019)*(Reformat[Provider Type]=E2019)*(Reformat[Provider Rating]=I2019),0))</f>
        <v>21.8</v>
      </c>
      <c r="S2019" s="11">
        <f t="shared" si="31"/>
        <v>109</v>
      </c>
    </row>
    <row r="2020" spans="1:19" x14ac:dyDescent="0.25">
      <c r="A2020" t="s">
        <v>51</v>
      </c>
      <c r="B2020" t="s">
        <v>87</v>
      </c>
      <c r="D2020" t="s">
        <v>66</v>
      </c>
      <c r="E2020" t="s">
        <v>114</v>
      </c>
      <c r="F2020" t="s">
        <v>60</v>
      </c>
      <c r="G2020" t="s">
        <v>126</v>
      </c>
      <c r="H2020" t="s">
        <v>55</v>
      </c>
      <c r="I2020" t="s">
        <v>130</v>
      </c>
      <c r="J2020" t="s">
        <v>56</v>
      </c>
      <c r="K2020" t="s">
        <v>57</v>
      </c>
      <c r="M2020" s="11">
        <v>85.55</v>
      </c>
      <c r="N2020" s="11">
        <v>0.57178810100292199</v>
      </c>
      <c r="P2020" s="11">
        <v>85.55</v>
      </c>
      <c r="Q2020" s="11">
        <v>0.57178810100292199</v>
      </c>
      <c r="R2020" s="11">
        <f t="array" ref="R2020">INDEX(Reformat[Preschool FT],MATCH(1,(Reformat[Zone]=B2020)*(Reformat[Provider Type]=E2020)*(Reformat[Provider Rating]=I2020),0))</f>
        <v>22.8</v>
      </c>
      <c r="S2020" s="11">
        <f t="shared" si="31"/>
        <v>114</v>
      </c>
    </row>
    <row r="2021" spans="1:19" x14ac:dyDescent="0.25">
      <c r="A2021" t="s">
        <v>51</v>
      </c>
      <c r="B2021" t="s">
        <v>87</v>
      </c>
      <c r="D2021" t="s">
        <v>66</v>
      </c>
      <c r="E2021" t="s">
        <v>114</v>
      </c>
      <c r="F2021" t="s">
        <v>60</v>
      </c>
      <c r="G2021" t="s">
        <v>127</v>
      </c>
      <c r="H2021" t="s">
        <v>55</v>
      </c>
      <c r="I2021" t="s">
        <v>130</v>
      </c>
      <c r="J2021" t="s">
        <v>58</v>
      </c>
      <c r="K2021" t="s">
        <v>57</v>
      </c>
      <c r="M2021" s="11">
        <v>70.55</v>
      </c>
      <c r="N2021" s="11">
        <v>0.47153302777038159</v>
      </c>
      <c r="P2021" s="11">
        <v>70.55</v>
      </c>
      <c r="Q2021" s="11">
        <v>0.47153302777038159</v>
      </c>
      <c r="R2021" s="11">
        <f t="array" ref="R2021">INDEX(Reformat[Preschool PT],MATCH(1,(Reformat[Zone]=B2021)*(Reformat[Provider Type]=E2021)*(Reformat[Provider Rating]=I2021),0))</f>
        <v>18.600000000000001</v>
      </c>
      <c r="S2021" s="11">
        <f t="shared" si="31"/>
        <v>93</v>
      </c>
    </row>
    <row r="2022" spans="1:19" x14ac:dyDescent="0.25">
      <c r="A2022" t="s">
        <v>51</v>
      </c>
      <c r="B2022" t="s">
        <v>87</v>
      </c>
      <c r="D2022" t="s">
        <v>66</v>
      </c>
      <c r="E2022" t="s">
        <v>114</v>
      </c>
      <c r="F2022" t="s">
        <v>61</v>
      </c>
      <c r="G2022" t="s">
        <v>128</v>
      </c>
      <c r="H2022" t="s">
        <v>55</v>
      </c>
      <c r="I2022" t="s">
        <v>130</v>
      </c>
      <c r="J2022" t="s">
        <v>56</v>
      </c>
      <c r="K2022" t="s">
        <v>57</v>
      </c>
      <c r="M2022" s="11">
        <v>76</v>
      </c>
      <c r="N2022" s="11">
        <v>0.50795903771153794</v>
      </c>
      <c r="P2022" s="11">
        <v>76</v>
      </c>
      <c r="Q2022" s="11">
        <v>0.50795903771153794</v>
      </c>
      <c r="R2022" s="11">
        <f t="array" ref="R2022">INDEX(Reformat[School-age FT],MATCH(1,(Reformat[Zone]=B2022)*(Reformat[Provider Type]=E2022)*(Reformat[Provider Rating]=I2022),0))</f>
        <v>20.2</v>
      </c>
      <c r="S2022" s="11">
        <f t="shared" si="31"/>
        <v>101</v>
      </c>
    </row>
    <row r="2023" spans="1:19" x14ac:dyDescent="0.25">
      <c r="A2023" t="s">
        <v>51</v>
      </c>
      <c r="B2023" t="s">
        <v>87</v>
      </c>
      <c r="D2023" t="s">
        <v>66</v>
      </c>
      <c r="E2023" t="s">
        <v>114</v>
      </c>
      <c r="F2023" t="s">
        <v>61</v>
      </c>
      <c r="G2023" t="s">
        <v>129</v>
      </c>
      <c r="H2023" t="s">
        <v>55</v>
      </c>
      <c r="I2023" t="s">
        <v>130</v>
      </c>
      <c r="J2023" t="s">
        <v>58</v>
      </c>
      <c r="K2023" t="s">
        <v>57</v>
      </c>
      <c r="M2023" s="11">
        <v>62.699999999999996</v>
      </c>
      <c r="N2023" s="11">
        <v>0.41906620611201878</v>
      </c>
      <c r="P2023" s="11">
        <v>62.699999999999996</v>
      </c>
      <c r="Q2023" s="11">
        <v>0.41906620611201878</v>
      </c>
      <c r="R2023" s="11">
        <f t="array" ref="R2023">INDEX(Reformat[School-age PT],MATCH(1,(Reformat[Zone]=B2023)*(Reformat[Provider Type]=E2023)*(Reformat[Provider Rating]=I2023),0))</f>
        <v>17.2</v>
      </c>
      <c r="S2023" s="11">
        <f t="shared" si="31"/>
        <v>86</v>
      </c>
    </row>
    <row r="2024" spans="1:19" x14ac:dyDescent="0.25">
      <c r="A2024" t="s">
        <v>51</v>
      </c>
      <c r="B2024" t="s">
        <v>87</v>
      </c>
      <c r="D2024" t="s">
        <v>66</v>
      </c>
      <c r="E2024" t="s">
        <v>114</v>
      </c>
      <c r="F2024" t="s">
        <v>54</v>
      </c>
      <c r="G2024" t="s">
        <v>122</v>
      </c>
      <c r="H2024" t="s">
        <v>62</v>
      </c>
      <c r="I2024" t="s">
        <v>131</v>
      </c>
      <c r="J2024" t="s">
        <v>56</v>
      </c>
      <c r="K2024" t="s">
        <v>57</v>
      </c>
      <c r="M2024" s="11">
        <v>106.64999999999999</v>
      </c>
      <c r="N2024" s="11">
        <v>0.71281357068336204</v>
      </c>
      <c r="P2024" s="11">
        <v>106.64999999999999</v>
      </c>
      <c r="Q2024" s="11">
        <v>0.71281357068336204</v>
      </c>
      <c r="R2024" s="11">
        <f t="array" ref="R2024">INDEX(Reformat[Infant FT],MATCH(1,(Reformat[Zone]=B2024)*(Reformat[Provider Type]=E2024)*(Reformat[Provider Rating]=I2024),0))</f>
        <v>28.35</v>
      </c>
      <c r="S2024" s="11">
        <f t="shared" si="31"/>
        <v>141.75</v>
      </c>
    </row>
    <row r="2025" spans="1:19" x14ac:dyDescent="0.25">
      <c r="A2025" t="s">
        <v>51</v>
      </c>
      <c r="B2025" t="s">
        <v>87</v>
      </c>
      <c r="D2025" t="s">
        <v>66</v>
      </c>
      <c r="E2025" t="s">
        <v>114</v>
      </c>
      <c r="F2025" t="s">
        <v>54</v>
      </c>
      <c r="G2025" t="s">
        <v>123</v>
      </c>
      <c r="H2025" t="s">
        <v>62</v>
      </c>
      <c r="I2025" t="s">
        <v>131</v>
      </c>
      <c r="J2025" t="s">
        <v>58</v>
      </c>
      <c r="K2025" t="s">
        <v>57</v>
      </c>
      <c r="M2025" s="11">
        <v>96.25</v>
      </c>
      <c r="N2025" s="11">
        <v>0.64330338657546748</v>
      </c>
      <c r="P2025" s="11">
        <v>96.25</v>
      </c>
      <c r="Q2025" s="11">
        <v>0.64330338657546748</v>
      </c>
      <c r="R2025" s="11">
        <f t="array" ref="R2025">INDEX(Reformat[Infant PT],MATCH(1,(Reformat[Zone]=B2025)*(Reformat[Provider Type]=E2025)*(Reformat[Provider Rating]=I2025),0))</f>
        <v>25.41</v>
      </c>
      <c r="S2025" s="11">
        <f t="shared" si="31"/>
        <v>127.05</v>
      </c>
    </row>
    <row r="2026" spans="1:19" x14ac:dyDescent="0.25">
      <c r="A2026" t="s">
        <v>51</v>
      </c>
      <c r="B2026" t="s">
        <v>87</v>
      </c>
      <c r="D2026" t="s">
        <v>66</v>
      </c>
      <c r="E2026" t="s">
        <v>114</v>
      </c>
      <c r="F2026" t="s">
        <v>59</v>
      </c>
      <c r="G2026" t="s">
        <v>124</v>
      </c>
      <c r="H2026" t="s">
        <v>62</v>
      </c>
      <c r="I2026" t="s">
        <v>131</v>
      </c>
      <c r="J2026" t="s">
        <v>56</v>
      </c>
      <c r="K2026" t="s">
        <v>57</v>
      </c>
      <c r="M2026" s="11">
        <v>101.7</v>
      </c>
      <c r="N2026" s="11">
        <v>0.67972939651662379</v>
      </c>
      <c r="P2026" s="11">
        <v>101.7</v>
      </c>
      <c r="Q2026" s="11">
        <v>0.67972939651662379</v>
      </c>
      <c r="R2026" s="11">
        <f t="array" ref="R2026">INDEX(Reformat[Toddler FT],MATCH(1,(Reformat[Zone]=B2026)*(Reformat[Provider Type]=E2026)*(Reformat[Provider Rating]=I2026),0))</f>
        <v>26.04</v>
      </c>
      <c r="S2026" s="11">
        <f t="shared" si="31"/>
        <v>130.19999999999999</v>
      </c>
    </row>
    <row r="2027" spans="1:19" x14ac:dyDescent="0.25">
      <c r="A2027" t="s">
        <v>51</v>
      </c>
      <c r="B2027" t="s">
        <v>87</v>
      </c>
      <c r="D2027" t="s">
        <v>66</v>
      </c>
      <c r="E2027" t="s">
        <v>114</v>
      </c>
      <c r="F2027" t="s">
        <v>59</v>
      </c>
      <c r="G2027" t="s">
        <v>125</v>
      </c>
      <c r="H2027" t="s">
        <v>62</v>
      </c>
      <c r="I2027" t="s">
        <v>131</v>
      </c>
      <c r="J2027" t="s">
        <v>58</v>
      </c>
      <c r="K2027" t="s">
        <v>57</v>
      </c>
      <c r="M2027" s="11">
        <v>91.15</v>
      </c>
      <c r="N2027" s="11">
        <v>0.60921666167640376</v>
      </c>
      <c r="P2027" s="11">
        <v>91.15</v>
      </c>
      <c r="Q2027" s="11">
        <v>0.60921666167640376</v>
      </c>
      <c r="R2027" s="11">
        <f t="array" ref="R2027">INDEX(Reformat[Toddler PT],MATCH(1,(Reformat[Zone]=B2027)*(Reformat[Provider Type]=E2027)*(Reformat[Provider Rating]=I2027),0))</f>
        <v>22.89</v>
      </c>
      <c r="S2027" s="11">
        <f t="shared" si="31"/>
        <v>114.45</v>
      </c>
    </row>
    <row r="2028" spans="1:19" x14ac:dyDescent="0.25">
      <c r="A2028" t="s">
        <v>51</v>
      </c>
      <c r="B2028" t="s">
        <v>87</v>
      </c>
      <c r="D2028" t="s">
        <v>66</v>
      </c>
      <c r="E2028" t="s">
        <v>114</v>
      </c>
      <c r="F2028" t="s">
        <v>60</v>
      </c>
      <c r="G2028" t="s">
        <v>126</v>
      </c>
      <c r="H2028" t="s">
        <v>62</v>
      </c>
      <c r="I2028" t="s">
        <v>131</v>
      </c>
      <c r="J2028" t="s">
        <v>56</v>
      </c>
      <c r="K2028" t="s">
        <v>57</v>
      </c>
      <c r="M2028" s="11">
        <v>96.6</v>
      </c>
      <c r="N2028" s="11">
        <v>0.64564267161756006</v>
      </c>
      <c r="P2028" s="11">
        <v>96.6</v>
      </c>
      <c r="Q2028" s="11">
        <v>0.64564267161756006</v>
      </c>
      <c r="R2028" s="11">
        <f t="array" ref="R2028">INDEX(Reformat[Preschool FT],MATCH(1,(Reformat[Zone]=B2028)*(Reformat[Provider Type]=E2028)*(Reformat[Provider Rating]=I2028),0))</f>
        <v>23.94</v>
      </c>
      <c r="S2028" s="11">
        <f t="shared" si="31"/>
        <v>119.7</v>
      </c>
    </row>
    <row r="2029" spans="1:19" x14ac:dyDescent="0.25">
      <c r="A2029" t="s">
        <v>51</v>
      </c>
      <c r="B2029" t="s">
        <v>87</v>
      </c>
      <c r="D2029" t="s">
        <v>66</v>
      </c>
      <c r="E2029" t="s">
        <v>114</v>
      </c>
      <c r="F2029" t="s">
        <v>60</v>
      </c>
      <c r="G2029" t="s">
        <v>127</v>
      </c>
      <c r="H2029" t="s">
        <v>62</v>
      </c>
      <c r="I2029" t="s">
        <v>131</v>
      </c>
      <c r="J2029" t="s">
        <v>58</v>
      </c>
      <c r="K2029" t="s">
        <v>57</v>
      </c>
      <c r="M2029" s="11">
        <v>82.2</v>
      </c>
      <c r="N2029" s="11">
        <v>0.54939780131432137</v>
      </c>
      <c r="P2029" s="11">
        <v>82.2</v>
      </c>
      <c r="Q2029" s="11">
        <v>0.54939780131432137</v>
      </c>
      <c r="R2029" s="11">
        <f t="array" ref="R2029">INDEX(Reformat[Preschool PT],MATCH(1,(Reformat[Zone]=B2029)*(Reformat[Provider Type]=E2029)*(Reformat[Provider Rating]=I2029),0))</f>
        <v>19.53</v>
      </c>
      <c r="S2029" s="11">
        <f t="shared" si="31"/>
        <v>97.65</v>
      </c>
    </row>
    <row r="2030" spans="1:19" x14ac:dyDescent="0.25">
      <c r="A2030" t="s">
        <v>51</v>
      </c>
      <c r="B2030" t="s">
        <v>87</v>
      </c>
      <c r="D2030" t="s">
        <v>66</v>
      </c>
      <c r="E2030" t="s">
        <v>114</v>
      </c>
      <c r="F2030" t="s">
        <v>61</v>
      </c>
      <c r="G2030" t="s">
        <v>128</v>
      </c>
      <c r="H2030" t="s">
        <v>62</v>
      </c>
      <c r="I2030" t="s">
        <v>131</v>
      </c>
      <c r="J2030" t="s">
        <v>56</v>
      </c>
      <c r="K2030" t="s">
        <v>57</v>
      </c>
      <c r="M2030" s="11">
        <v>87.5</v>
      </c>
      <c r="N2030" s="11">
        <v>0.5848212605231522</v>
      </c>
      <c r="P2030" s="11">
        <v>87.5</v>
      </c>
      <c r="Q2030" s="11">
        <v>0.5848212605231522</v>
      </c>
      <c r="R2030" s="11">
        <f t="array" ref="R2030">INDEX(Reformat[School-age FT],MATCH(1,(Reformat[Zone]=B2030)*(Reformat[Provider Type]=E2030)*(Reformat[Provider Rating]=I2030),0))</f>
        <v>21.21</v>
      </c>
      <c r="S2030" s="11">
        <f t="shared" si="31"/>
        <v>106.05000000000001</v>
      </c>
    </row>
    <row r="2031" spans="1:19" x14ac:dyDescent="0.25">
      <c r="A2031" t="s">
        <v>51</v>
      </c>
      <c r="B2031" t="s">
        <v>87</v>
      </c>
      <c r="D2031" t="s">
        <v>66</v>
      </c>
      <c r="E2031" t="s">
        <v>114</v>
      </c>
      <c r="F2031" t="s">
        <v>61</v>
      </c>
      <c r="G2031" t="s">
        <v>129</v>
      </c>
      <c r="H2031" t="s">
        <v>62</v>
      </c>
      <c r="I2031" t="s">
        <v>131</v>
      </c>
      <c r="J2031" t="s">
        <v>58</v>
      </c>
      <c r="K2031" t="s">
        <v>57</v>
      </c>
      <c r="M2031" s="11">
        <v>74</v>
      </c>
      <c r="N2031" s="11">
        <v>0.49459169461386587</v>
      </c>
      <c r="P2031" s="11">
        <v>74</v>
      </c>
      <c r="Q2031" s="11">
        <v>0.49459169461386587</v>
      </c>
      <c r="R2031" s="11">
        <f t="array" ref="R2031">INDEX(Reformat[School-age PT],MATCH(1,(Reformat[Zone]=B2031)*(Reformat[Provider Type]=E2031)*(Reformat[Provider Rating]=I2031),0))</f>
        <v>18.059999999999999</v>
      </c>
      <c r="S2031" s="11">
        <f t="shared" si="31"/>
        <v>90.3</v>
      </c>
    </row>
    <row r="2032" spans="1:19" x14ac:dyDescent="0.25">
      <c r="A2032" t="s">
        <v>51</v>
      </c>
      <c r="B2032" t="s">
        <v>87</v>
      </c>
      <c r="D2032" t="s">
        <v>66</v>
      </c>
      <c r="E2032" t="s">
        <v>114</v>
      </c>
      <c r="F2032" t="s">
        <v>54</v>
      </c>
      <c r="G2032" t="s">
        <v>122</v>
      </c>
      <c r="H2032" t="s">
        <v>63</v>
      </c>
      <c r="I2032" t="s">
        <v>132</v>
      </c>
      <c r="J2032" t="s">
        <v>56</v>
      </c>
      <c r="K2032" t="s">
        <v>57</v>
      </c>
      <c r="M2032" s="11">
        <v>118.5</v>
      </c>
      <c r="N2032" s="11">
        <v>0.79201507853706898</v>
      </c>
      <c r="P2032" s="11">
        <v>118.5</v>
      </c>
      <c r="Q2032" s="11">
        <v>0.79201507853706898</v>
      </c>
      <c r="R2032" s="11">
        <f t="array" ref="R2032">INDEX(Reformat[Infant FT],MATCH(1,(Reformat[Zone]=B2032)*(Reformat[Provider Type]=E2032)*(Reformat[Provider Rating]=I2032),0))</f>
        <v>29.52</v>
      </c>
      <c r="S2032" s="11">
        <f t="shared" si="31"/>
        <v>147.6</v>
      </c>
    </row>
    <row r="2033" spans="1:19" x14ac:dyDescent="0.25">
      <c r="A2033" t="s">
        <v>51</v>
      </c>
      <c r="B2033" t="s">
        <v>87</v>
      </c>
      <c r="D2033" t="s">
        <v>66</v>
      </c>
      <c r="E2033" t="s">
        <v>114</v>
      </c>
      <c r="F2033" t="s">
        <v>54</v>
      </c>
      <c r="G2033" t="s">
        <v>123</v>
      </c>
      <c r="H2033" t="s">
        <v>63</v>
      </c>
      <c r="I2033" t="s">
        <v>132</v>
      </c>
      <c r="J2033" t="s">
        <v>58</v>
      </c>
      <c r="K2033" t="s">
        <v>57</v>
      </c>
      <c r="M2033" s="11">
        <v>106.95</v>
      </c>
      <c r="N2033" s="11">
        <v>0.71481867214801298</v>
      </c>
      <c r="P2033" s="11">
        <v>106.95</v>
      </c>
      <c r="Q2033" s="11">
        <v>0.71481867214801298</v>
      </c>
      <c r="R2033" s="11">
        <f t="array" ref="R2033">INDEX(Reformat[Infant PT],MATCH(1,(Reformat[Zone]=B2033)*(Reformat[Provider Type]=E2033)*(Reformat[Provider Rating]=I2033),0))</f>
        <v>26.64</v>
      </c>
      <c r="S2033" s="11">
        <f t="shared" si="31"/>
        <v>133.19999999999999</v>
      </c>
    </row>
    <row r="2034" spans="1:19" x14ac:dyDescent="0.25">
      <c r="A2034" t="s">
        <v>51</v>
      </c>
      <c r="B2034" t="s">
        <v>87</v>
      </c>
      <c r="D2034" t="s">
        <v>66</v>
      </c>
      <c r="E2034" t="s">
        <v>114</v>
      </c>
      <c r="F2034" t="s">
        <v>59</v>
      </c>
      <c r="G2034" t="s">
        <v>124</v>
      </c>
      <c r="H2034" t="s">
        <v>63</v>
      </c>
      <c r="I2034" t="s">
        <v>132</v>
      </c>
      <c r="J2034" t="s">
        <v>56</v>
      </c>
      <c r="K2034" t="s">
        <v>57</v>
      </c>
      <c r="M2034" s="11">
        <v>112.95</v>
      </c>
      <c r="N2034" s="11">
        <v>0.75492070144102907</v>
      </c>
      <c r="P2034" s="11">
        <v>112.95</v>
      </c>
      <c r="Q2034" s="11">
        <v>0.75492070144102907</v>
      </c>
      <c r="R2034" s="11">
        <f t="array" ref="R2034">INDEX(Reformat[Toddler FT],MATCH(1,(Reformat[Zone]=B2034)*(Reformat[Provider Type]=E2034)*(Reformat[Provider Rating]=I2034),0))</f>
        <v>26.82</v>
      </c>
      <c r="S2034" s="11">
        <f t="shared" si="31"/>
        <v>134.1</v>
      </c>
    </row>
    <row r="2035" spans="1:19" x14ac:dyDescent="0.25">
      <c r="A2035" t="s">
        <v>51</v>
      </c>
      <c r="B2035" t="s">
        <v>87</v>
      </c>
      <c r="D2035" t="s">
        <v>66</v>
      </c>
      <c r="E2035" t="s">
        <v>114</v>
      </c>
      <c r="F2035" t="s">
        <v>59</v>
      </c>
      <c r="G2035" t="s">
        <v>125</v>
      </c>
      <c r="H2035" t="s">
        <v>63</v>
      </c>
      <c r="I2035" t="s">
        <v>132</v>
      </c>
      <c r="J2035" t="s">
        <v>58</v>
      </c>
      <c r="K2035" t="s">
        <v>57</v>
      </c>
      <c r="M2035" s="11">
        <v>101.25</v>
      </c>
      <c r="N2035" s="11">
        <v>0.6767217443196476</v>
      </c>
      <c r="P2035" s="11">
        <v>101.25</v>
      </c>
      <c r="Q2035" s="11">
        <v>0.6767217443196476</v>
      </c>
      <c r="R2035" s="11">
        <f t="array" ref="R2035">INDEX(Reformat[Toddler PT],MATCH(1,(Reformat[Zone]=B2035)*(Reformat[Provider Type]=E2035)*(Reformat[Provider Rating]=I2035),0))</f>
        <v>23.94</v>
      </c>
      <c r="S2035" s="11">
        <f t="shared" si="31"/>
        <v>119.7</v>
      </c>
    </row>
    <row r="2036" spans="1:19" x14ac:dyDescent="0.25">
      <c r="A2036" t="s">
        <v>51</v>
      </c>
      <c r="B2036" t="s">
        <v>87</v>
      </c>
      <c r="D2036" t="s">
        <v>66</v>
      </c>
      <c r="E2036" t="s">
        <v>114</v>
      </c>
      <c r="F2036" t="s">
        <v>60</v>
      </c>
      <c r="G2036" t="s">
        <v>126</v>
      </c>
      <c r="H2036" t="s">
        <v>63</v>
      </c>
      <c r="I2036" t="s">
        <v>132</v>
      </c>
      <c r="J2036" t="s">
        <v>56</v>
      </c>
      <c r="K2036" t="s">
        <v>57</v>
      </c>
      <c r="M2036" s="11">
        <v>107.35</v>
      </c>
      <c r="N2036" s="11">
        <v>0.7174921407675473</v>
      </c>
      <c r="P2036" s="11">
        <v>107.35</v>
      </c>
      <c r="Q2036" s="11">
        <v>0.7174921407675473</v>
      </c>
      <c r="R2036" s="11">
        <f t="array" ref="R2036">INDEX(Reformat[Preschool FT],MATCH(1,(Reformat[Zone]=B2036)*(Reformat[Provider Type]=E2036)*(Reformat[Provider Rating]=I2036),0))</f>
        <v>24.66</v>
      </c>
      <c r="S2036" s="11">
        <f t="shared" si="31"/>
        <v>123.3</v>
      </c>
    </row>
    <row r="2037" spans="1:19" x14ac:dyDescent="0.25">
      <c r="A2037" t="s">
        <v>51</v>
      </c>
      <c r="B2037" t="s">
        <v>87</v>
      </c>
      <c r="D2037" t="s">
        <v>66</v>
      </c>
      <c r="E2037" t="s">
        <v>114</v>
      </c>
      <c r="F2037" t="s">
        <v>60</v>
      </c>
      <c r="G2037" t="s">
        <v>127</v>
      </c>
      <c r="H2037" t="s">
        <v>63</v>
      </c>
      <c r="I2037" t="s">
        <v>132</v>
      </c>
      <c r="J2037" t="s">
        <v>58</v>
      </c>
      <c r="K2037" t="s">
        <v>57</v>
      </c>
      <c r="M2037" s="11">
        <v>91.35</v>
      </c>
      <c r="N2037" s="11">
        <v>0.61055339598617087</v>
      </c>
      <c r="P2037" s="11">
        <v>91.35</v>
      </c>
      <c r="Q2037" s="11">
        <v>0.61055339598617087</v>
      </c>
      <c r="R2037" s="11">
        <f t="array" ref="R2037">INDEX(Reformat[Preschool PT],MATCH(1,(Reformat[Zone]=B2037)*(Reformat[Provider Type]=E2037)*(Reformat[Provider Rating]=I2037),0))</f>
        <v>20.52</v>
      </c>
      <c r="S2037" s="11">
        <f t="shared" si="31"/>
        <v>102.6</v>
      </c>
    </row>
    <row r="2038" spans="1:19" x14ac:dyDescent="0.25">
      <c r="A2038" t="s">
        <v>51</v>
      </c>
      <c r="B2038" t="s">
        <v>87</v>
      </c>
      <c r="D2038" t="s">
        <v>66</v>
      </c>
      <c r="E2038" t="s">
        <v>114</v>
      </c>
      <c r="F2038" t="s">
        <v>61</v>
      </c>
      <c r="G2038" t="s">
        <v>128</v>
      </c>
      <c r="H2038" t="s">
        <v>63</v>
      </c>
      <c r="I2038" t="s">
        <v>132</v>
      </c>
      <c r="J2038" t="s">
        <v>56</v>
      </c>
      <c r="K2038" t="s">
        <v>57</v>
      </c>
      <c r="M2038" s="11">
        <v>97.2</v>
      </c>
      <c r="N2038" s="11">
        <v>0.64965287454686171</v>
      </c>
      <c r="P2038" s="11">
        <v>97.2</v>
      </c>
      <c r="Q2038" s="11">
        <v>0.64965287454686171</v>
      </c>
      <c r="R2038" s="11">
        <f t="array" ref="R2038">INDEX(Reformat[School-age FT],MATCH(1,(Reformat[Zone]=B2038)*(Reformat[Provider Type]=E2038)*(Reformat[Provider Rating]=I2038),0))</f>
        <v>22.14</v>
      </c>
      <c r="S2038" s="11">
        <f t="shared" si="31"/>
        <v>110.7</v>
      </c>
    </row>
    <row r="2039" spans="1:19" x14ac:dyDescent="0.25">
      <c r="A2039" t="s">
        <v>51</v>
      </c>
      <c r="B2039" t="s">
        <v>87</v>
      </c>
      <c r="D2039" t="s">
        <v>66</v>
      </c>
      <c r="E2039" t="s">
        <v>114</v>
      </c>
      <c r="F2039" t="s">
        <v>61</v>
      </c>
      <c r="G2039" t="s">
        <v>129</v>
      </c>
      <c r="H2039" t="s">
        <v>63</v>
      </c>
      <c r="I2039" t="s">
        <v>132</v>
      </c>
      <c r="J2039" t="s">
        <v>58</v>
      </c>
      <c r="K2039" t="s">
        <v>57</v>
      </c>
      <c r="M2039" s="11">
        <v>82.25</v>
      </c>
      <c r="N2039" s="11">
        <v>0.54973198489176311</v>
      </c>
      <c r="P2039" s="11">
        <v>82.25</v>
      </c>
      <c r="Q2039" s="11">
        <v>0.54973198489176311</v>
      </c>
      <c r="R2039" s="11">
        <f t="array" ref="R2039">INDEX(Reformat[School-age PT],MATCH(1,(Reformat[Zone]=B2039)*(Reformat[Provider Type]=E2039)*(Reformat[Provider Rating]=I2039),0))</f>
        <v>19.079999999999998</v>
      </c>
      <c r="S2039" s="11">
        <f t="shared" si="31"/>
        <v>95.399999999999991</v>
      </c>
    </row>
    <row r="2040" spans="1:19" x14ac:dyDescent="0.25">
      <c r="A2040" t="s">
        <v>51</v>
      </c>
      <c r="B2040" t="s">
        <v>87</v>
      </c>
      <c r="D2040" t="s">
        <v>66</v>
      </c>
      <c r="E2040" t="s">
        <v>114</v>
      </c>
      <c r="F2040" t="s">
        <v>54</v>
      </c>
      <c r="G2040" t="s">
        <v>122</v>
      </c>
      <c r="H2040" t="s">
        <v>64</v>
      </c>
      <c r="I2040" t="s">
        <v>133</v>
      </c>
      <c r="J2040" t="s">
        <v>56</v>
      </c>
      <c r="K2040" t="s">
        <v>57</v>
      </c>
      <c r="M2040" s="11">
        <v>131.64999999999998</v>
      </c>
      <c r="N2040" s="11">
        <v>0.87990535940426262</v>
      </c>
      <c r="P2040" s="11">
        <v>131.64999999999998</v>
      </c>
      <c r="Q2040" s="11">
        <v>0.87990535940426262</v>
      </c>
      <c r="R2040" s="11">
        <f t="array" ref="R2040">INDEX(Reformat[Infant FT],MATCH(1,(Reformat[Zone]=B2040)*(Reformat[Provider Type]=E2040)*(Reformat[Provider Rating]=I2040),0))</f>
        <v>32.799999999999997</v>
      </c>
      <c r="S2040" s="11">
        <f t="shared" si="31"/>
        <v>164</v>
      </c>
    </row>
    <row r="2041" spans="1:19" x14ac:dyDescent="0.25">
      <c r="A2041" t="s">
        <v>51</v>
      </c>
      <c r="B2041" t="s">
        <v>87</v>
      </c>
      <c r="D2041" t="s">
        <v>66</v>
      </c>
      <c r="E2041" t="s">
        <v>114</v>
      </c>
      <c r="F2041" t="s">
        <v>54</v>
      </c>
      <c r="G2041" t="s">
        <v>123</v>
      </c>
      <c r="H2041" t="s">
        <v>64</v>
      </c>
      <c r="I2041" t="s">
        <v>133</v>
      </c>
      <c r="J2041" t="s">
        <v>58</v>
      </c>
      <c r="K2041" t="s">
        <v>57</v>
      </c>
      <c r="M2041" s="11">
        <v>118.80000000000001</v>
      </c>
      <c r="N2041" s="11">
        <v>0.79402018000171992</v>
      </c>
      <c r="P2041" s="11">
        <v>118.80000000000001</v>
      </c>
      <c r="Q2041" s="11">
        <v>0.79402018000171992</v>
      </c>
      <c r="R2041" s="11">
        <f t="array" ref="R2041">INDEX(Reformat[Infant PT],MATCH(1,(Reformat[Zone]=B2041)*(Reformat[Provider Type]=E2041)*(Reformat[Provider Rating]=I2041),0))</f>
        <v>29.6</v>
      </c>
      <c r="S2041" s="11">
        <f t="shared" si="31"/>
        <v>148</v>
      </c>
    </row>
    <row r="2042" spans="1:19" x14ac:dyDescent="0.25">
      <c r="A2042" t="s">
        <v>51</v>
      </c>
      <c r="B2042" t="s">
        <v>87</v>
      </c>
      <c r="D2042" t="s">
        <v>66</v>
      </c>
      <c r="E2042" t="s">
        <v>114</v>
      </c>
      <c r="F2042" t="s">
        <v>59</v>
      </c>
      <c r="G2042" t="s">
        <v>124</v>
      </c>
      <c r="H2042" t="s">
        <v>64</v>
      </c>
      <c r="I2042" t="s">
        <v>133</v>
      </c>
      <c r="J2042" t="s">
        <v>56</v>
      </c>
      <c r="K2042" t="s">
        <v>57</v>
      </c>
      <c r="M2042" s="11">
        <v>125.5</v>
      </c>
      <c r="N2042" s="11">
        <v>0.83880077937892117</v>
      </c>
      <c r="P2042" s="11">
        <v>125.5</v>
      </c>
      <c r="Q2042" s="11">
        <v>0.83880077937892117</v>
      </c>
      <c r="R2042" s="11">
        <f t="array" ref="R2042">INDEX(Reformat[Toddler FT],MATCH(1,(Reformat[Zone]=B2042)*(Reformat[Provider Type]=E2042)*(Reformat[Provider Rating]=I2042),0))</f>
        <v>29.8</v>
      </c>
      <c r="S2042" s="11">
        <f t="shared" si="31"/>
        <v>149</v>
      </c>
    </row>
    <row r="2043" spans="1:19" x14ac:dyDescent="0.25">
      <c r="A2043" t="s">
        <v>51</v>
      </c>
      <c r="B2043" t="s">
        <v>87</v>
      </c>
      <c r="D2043" t="s">
        <v>66</v>
      </c>
      <c r="E2043" t="s">
        <v>114</v>
      </c>
      <c r="F2043" t="s">
        <v>59</v>
      </c>
      <c r="G2043" t="s">
        <v>125</v>
      </c>
      <c r="H2043" t="s">
        <v>64</v>
      </c>
      <c r="I2043" t="s">
        <v>133</v>
      </c>
      <c r="J2043" t="s">
        <v>58</v>
      </c>
      <c r="K2043" t="s">
        <v>57</v>
      </c>
      <c r="M2043" s="11">
        <v>112.5</v>
      </c>
      <c r="N2043" s="11">
        <v>0.75191304924405289</v>
      </c>
      <c r="P2043" s="11">
        <v>112.5</v>
      </c>
      <c r="Q2043" s="11">
        <v>0.75191304924405289</v>
      </c>
      <c r="R2043" s="11">
        <f t="array" ref="R2043">INDEX(Reformat[Toddler PT],MATCH(1,(Reformat[Zone]=B2043)*(Reformat[Provider Type]=E2043)*(Reformat[Provider Rating]=I2043),0))</f>
        <v>26.6</v>
      </c>
      <c r="S2043" s="11">
        <f t="shared" si="31"/>
        <v>133</v>
      </c>
    </row>
    <row r="2044" spans="1:19" x14ac:dyDescent="0.25">
      <c r="A2044" t="s">
        <v>51</v>
      </c>
      <c r="B2044" t="s">
        <v>87</v>
      </c>
      <c r="D2044" t="s">
        <v>66</v>
      </c>
      <c r="E2044" t="s">
        <v>114</v>
      </c>
      <c r="F2044" t="s">
        <v>60</v>
      </c>
      <c r="G2044" t="s">
        <v>126</v>
      </c>
      <c r="H2044" t="s">
        <v>64</v>
      </c>
      <c r="I2044" t="s">
        <v>133</v>
      </c>
      <c r="J2044" t="s">
        <v>56</v>
      </c>
      <c r="K2044" t="s">
        <v>57</v>
      </c>
      <c r="M2044" s="11">
        <v>119.25</v>
      </c>
      <c r="N2044" s="11">
        <v>0.79702783219869611</v>
      </c>
      <c r="P2044" s="11">
        <v>119.25</v>
      </c>
      <c r="Q2044" s="11">
        <v>0.79702783219869611</v>
      </c>
      <c r="R2044" s="11">
        <f t="array" ref="R2044">INDEX(Reformat[Preschool FT],MATCH(1,(Reformat[Zone]=B2044)*(Reformat[Provider Type]=E2044)*(Reformat[Provider Rating]=I2044),0))</f>
        <v>27.4</v>
      </c>
      <c r="S2044" s="11">
        <f t="shared" si="31"/>
        <v>137</v>
      </c>
    </row>
    <row r="2045" spans="1:19" x14ac:dyDescent="0.25">
      <c r="A2045" t="s">
        <v>51</v>
      </c>
      <c r="B2045" t="s">
        <v>87</v>
      </c>
      <c r="D2045" t="s">
        <v>66</v>
      </c>
      <c r="E2045" t="s">
        <v>114</v>
      </c>
      <c r="F2045" t="s">
        <v>60</v>
      </c>
      <c r="G2045" t="s">
        <v>127</v>
      </c>
      <c r="H2045" t="s">
        <v>64</v>
      </c>
      <c r="I2045" t="s">
        <v>133</v>
      </c>
      <c r="J2045" t="s">
        <v>58</v>
      </c>
      <c r="K2045" t="s">
        <v>57</v>
      </c>
      <c r="M2045" s="11">
        <v>101.44999999999999</v>
      </c>
      <c r="N2045" s="11">
        <v>0.67805847862941471</v>
      </c>
      <c r="P2045" s="11">
        <v>101.44999999999999</v>
      </c>
      <c r="Q2045" s="11">
        <v>0.67805847862941471</v>
      </c>
      <c r="R2045" s="11">
        <f t="array" ref="R2045">INDEX(Reformat[Preschool PT],MATCH(1,(Reformat[Zone]=B2045)*(Reformat[Provider Type]=E2045)*(Reformat[Provider Rating]=I2045),0))</f>
        <v>22.8</v>
      </c>
      <c r="S2045" s="11">
        <f t="shared" si="31"/>
        <v>114</v>
      </c>
    </row>
    <row r="2046" spans="1:19" x14ac:dyDescent="0.25">
      <c r="A2046" t="s">
        <v>51</v>
      </c>
      <c r="B2046" t="s">
        <v>87</v>
      </c>
      <c r="D2046" t="s">
        <v>66</v>
      </c>
      <c r="E2046" t="s">
        <v>114</v>
      </c>
      <c r="F2046" t="s">
        <v>61</v>
      </c>
      <c r="G2046" t="s">
        <v>128</v>
      </c>
      <c r="H2046" t="s">
        <v>64</v>
      </c>
      <c r="I2046" t="s">
        <v>133</v>
      </c>
      <c r="J2046" t="s">
        <v>56</v>
      </c>
      <c r="K2046" t="s">
        <v>57</v>
      </c>
      <c r="M2046" s="11">
        <v>108</v>
      </c>
      <c r="N2046" s="11">
        <v>0.72183652727429082</v>
      </c>
      <c r="P2046" s="11">
        <v>108</v>
      </c>
      <c r="Q2046" s="11">
        <v>0.72183652727429082</v>
      </c>
      <c r="R2046" s="11">
        <f t="array" ref="R2046">INDEX(Reformat[School-age FT],MATCH(1,(Reformat[Zone]=B2046)*(Reformat[Provider Type]=E2046)*(Reformat[Provider Rating]=I2046),0))</f>
        <v>24.6</v>
      </c>
      <c r="S2046" s="11">
        <f t="shared" si="31"/>
        <v>123</v>
      </c>
    </row>
    <row r="2047" spans="1:19" x14ac:dyDescent="0.25">
      <c r="A2047" t="s">
        <v>51</v>
      </c>
      <c r="B2047" t="s">
        <v>87</v>
      </c>
      <c r="D2047" t="s">
        <v>66</v>
      </c>
      <c r="E2047" t="s">
        <v>114</v>
      </c>
      <c r="F2047" t="s">
        <v>61</v>
      </c>
      <c r="G2047" t="s">
        <v>129</v>
      </c>
      <c r="H2047" t="s">
        <v>64</v>
      </c>
      <c r="I2047" t="s">
        <v>133</v>
      </c>
      <c r="J2047" t="s">
        <v>58</v>
      </c>
      <c r="K2047" t="s">
        <v>57</v>
      </c>
      <c r="M2047" s="11">
        <v>91.35</v>
      </c>
      <c r="N2047" s="11">
        <v>0.61055339598617087</v>
      </c>
      <c r="P2047" s="11">
        <v>91.35</v>
      </c>
      <c r="Q2047" s="11">
        <v>0.61055339598617087</v>
      </c>
      <c r="R2047" s="11">
        <f t="array" ref="R2047">INDEX(Reformat[School-age PT],MATCH(1,(Reformat[Zone]=B2047)*(Reformat[Provider Type]=E2047)*(Reformat[Provider Rating]=I2047),0))</f>
        <v>21.2</v>
      </c>
      <c r="S2047" s="11">
        <f t="shared" si="31"/>
        <v>106</v>
      </c>
    </row>
    <row r="2048" spans="1:19" x14ac:dyDescent="0.25">
      <c r="A2048" t="s">
        <v>51</v>
      </c>
      <c r="B2048" t="s">
        <v>87</v>
      </c>
      <c r="D2048" t="s">
        <v>66</v>
      </c>
      <c r="E2048" t="s">
        <v>114</v>
      </c>
      <c r="F2048" t="s">
        <v>60</v>
      </c>
      <c r="G2048" t="s">
        <v>126</v>
      </c>
      <c r="H2048" t="s">
        <v>65</v>
      </c>
      <c r="I2048" t="s">
        <v>134</v>
      </c>
      <c r="J2048" t="s">
        <v>56</v>
      </c>
      <c r="K2048" t="s">
        <v>57</v>
      </c>
      <c r="M2048" s="11">
        <v>89.85</v>
      </c>
      <c r="N2048" s="11">
        <v>0.60052788866291684</v>
      </c>
      <c r="P2048" s="11">
        <v>89.85</v>
      </c>
      <c r="Q2048" s="11">
        <v>0.60052788866291684</v>
      </c>
      <c r="R2048" s="11">
        <f t="array" ref="R2048">INDEX(Reformat[Preschool FT],MATCH(1,(Reformat[Zone]=B2048)*(Reformat[Provider Type]=E2048)*(Reformat[Provider Rating]=I2048),0))</f>
        <v>23.94</v>
      </c>
      <c r="S2048" s="11">
        <f t="shared" si="31"/>
        <v>119.7</v>
      </c>
    </row>
    <row r="2049" spans="1:19" x14ac:dyDescent="0.25">
      <c r="A2049" t="s">
        <v>51</v>
      </c>
      <c r="B2049" t="s">
        <v>87</v>
      </c>
      <c r="D2049" t="s">
        <v>66</v>
      </c>
      <c r="E2049" t="s">
        <v>114</v>
      </c>
      <c r="F2049" t="s">
        <v>60</v>
      </c>
      <c r="G2049" t="s">
        <v>127</v>
      </c>
      <c r="H2049" t="s">
        <v>65</v>
      </c>
      <c r="I2049" t="s">
        <v>134</v>
      </c>
      <c r="J2049" t="s">
        <v>58</v>
      </c>
      <c r="K2049" t="s">
        <v>57</v>
      </c>
      <c r="M2049" s="11">
        <v>74.099999999999994</v>
      </c>
      <c r="N2049" s="11">
        <v>0.49526006176874948</v>
      </c>
      <c r="P2049" s="11">
        <v>74.099999999999994</v>
      </c>
      <c r="Q2049" s="11">
        <v>0.49526006176874948</v>
      </c>
      <c r="R2049" s="11">
        <f t="array" ref="R2049">INDEX(Reformat[Preschool PT],MATCH(1,(Reformat[Zone]=B2049)*(Reformat[Provider Type]=E2049)*(Reformat[Provider Rating]=I2049),0))</f>
        <v>19.53</v>
      </c>
      <c r="S2049" s="11">
        <f t="shared" si="31"/>
        <v>97.65</v>
      </c>
    </row>
    <row r="2050" spans="1:19" x14ac:dyDescent="0.25">
      <c r="A2050" t="s">
        <v>51</v>
      </c>
      <c r="B2050" t="s">
        <v>87</v>
      </c>
      <c r="D2050" t="s">
        <v>67</v>
      </c>
      <c r="E2050" t="s">
        <v>115</v>
      </c>
      <c r="F2050" t="s">
        <v>54</v>
      </c>
      <c r="G2050" t="s">
        <v>122</v>
      </c>
      <c r="H2050" t="s">
        <v>55</v>
      </c>
      <c r="I2050" t="s">
        <v>130</v>
      </c>
      <c r="J2050" t="s">
        <v>56</v>
      </c>
      <c r="K2050" t="s">
        <v>57</v>
      </c>
      <c r="M2050" s="11">
        <v>93.05</v>
      </c>
      <c r="N2050" s="11">
        <v>0.62191563761919222</v>
      </c>
      <c r="P2050" s="11">
        <v>93.05</v>
      </c>
      <c r="Q2050" s="11">
        <v>0.62191563761919222</v>
      </c>
      <c r="R2050" s="11">
        <f t="array" ref="R2050">INDEX(Reformat[Infant FT],MATCH(1,(Reformat[Zone]=B2050)*(Reformat[Provider Type]=E2050)*(Reformat[Provider Rating]=I2050),0))</f>
        <v>25.8</v>
      </c>
      <c r="S2050" s="11">
        <f t="shared" si="31"/>
        <v>129</v>
      </c>
    </row>
    <row r="2051" spans="1:19" x14ac:dyDescent="0.25">
      <c r="A2051" t="s">
        <v>51</v>
      </c>
      <c r="B2051" t="s">
        <v>87</v>
      </c>
      <c r="D2051" t="s">
        <v>67</v>
      </c>
      <c r="E2051" t="s">
        <v>115</v>
      </c>
      <c r="F2051" t="s">
        <v>54</v>
      </c>
      <c r="G2051" t="s">
        <v>123</v>
      </c>
      <c r="H2051" t="s">
        <v>55</v>
      </c>
      <c r="I2051" t="s">
        <v>130</v>
      </c>
      <c r="J2051" t="s">
        <v>58</v>
      </c>
      <c r="K2051" t="s">
        <v>57</v>
      </c>
      <c r="M2051" s="11">
        <v>79</v>
      </c>
      <c r="N2051" s="11">
        <v>0.52801005235804599</v>
      </c>
      <c r="P2051" s="11">
        <v>79</v>
      </c>
      <c r="Q2051" s="11">
        <v>0.52801005235804599</v>
      </c>
      <c r="R2051" s="11">
        <f t="array" ref="R2051">INDEX(Reformat[Infant PT],MATCH(1,(Reformat[Zone]=B2051)*(Reformat[Provider Type]=E2051)*(Reformat[Provider Rating]=I2051),0))</f>
        <v>22.4</v>
      </c>
      <c r="S2051" s="11">
        <f t="shared" ref="S2051:S2114" si="32">R2051*5</f>
        <v>112</v>
      </c>
    </row>
    <row r="2052" spans="1:19" x14ac:dyDescent="0.25">
      <c r="A2052" t="s">
        <v>51</v>
      </c>
      <c r="B2052" t="s">
        <v>87</v>
      </c>
      <c r="D2052" t="s">
        <v>67</v>
      </c>
      <c r="E2052" t="s">
        <v>115</v>
      </c>
      <c r="F2052" t="s">
        <v>59</v>
      </c>
      <c r="G2052" t="s">
        <v>124</v>
      </c>
      <c r="H2052" t="s">
        <v>55</v>
      </c>
      <c r="I2052" t="s">
        <v>130</v>
      </c>
      <c r="J2052" t="s">
        <v>56</v>
      </c>
      <c r="K2052" t="s">
        <v>57</v>
      </c>
      <c r="M2052" s="11">
        <v>87.699999999999989</v>
      </c>
      <c r="N2052" s="11">
        <v>0.58615799483291942</v>
      </c>
      <c r="P2052" s="11">
        <v>87.699999999999989</v>
      </c>
      <c r="Q2052" s="11">
        <v>0.58615799483291942</v>
      </c>
      <c r="R2052" s="11">
        <f t="array" ref="R2052">INDEX(Reformat[Toddler FT],MATCH(1,(Reformat[Zone]=B2052)*(Reformat[Provider Type]=E2052)*(Reformat[Provider Rating]=I2052),0))</f>
        <v>23.6</v>
      </c>
      <c r="S2052" s="11">
        <f t="shared" si="32"/>
        <v>118</v>
      </c>
    </row>
    <row r="2053" spans="1:19" x14ac:dyDescent="0.25">
      <c r="A2053" t="s">
        <v>51</v>
      </c>
      <c r="B2053" t="s">
        <v>87</v>
      </c>
      <c r="D2053" t="s">
        <v>67</v>
      </c>
      <c r="E2053" t="s">
        <v>115</v>
      </c>
      <c r="F2053" t="s">
        <v>59</v>
      </c>
      <c r="G2053" t="s">
        <v>125</v>
      </c>
      <c r="H2053" t="s">
        <v>55</v>
      </c>
      <c r="I2053" t="s">
        <v>130</v>
      </c>
      <c r="J2053" t="s">
        <v>58</v>
      </c>
      <c r="K2053" t="s">
        <v>57</v>
      </c>
      <c r="M2053" s="11">
        <v>72.649999999999991</v>
      </c>
      <c r="N2053" s="11">
        <v>0.48556873802293721</v>
      </c>
      <c r="P2053" s="11">
        <v>72.649999999999991</v>
      </c>
      <c r="Q2053" s="11">
        <v>0.48556873802293721</v>
      </c>
      <c r="R2053" s="11">
        <f t="array" ref="R2053">INDEX(Reformat[Toddler PT],MATCH(1,(Reformat[Zone]=B2053)*(Reformat[Provider Type]=E2053)*(Reformat[Provider Rating]=I2053),0))</f>
        <v>20</v>
      </c>
      <c r="S2053" s="11">
        <f t="shared" si="32"/>
        <v>100</v>
      </c>
    </row>
    <row r="2054" spans="1:19" x14ac:dyDescent="0.25">
      <c r="A2054" t="s">
        <v>51</v>
      </c>
      <c r="B2054" t="s">
        <v>87</v>
      </c>
      <c r="D2054" t="s">
        <v>67</v>
      </c>
      <c r="E2054" t="s">
        <v>115</v>
      </c>
      <c r="F2054" t="s">
        <v>60</v>
      </c>
      <c r="G2054" t="s">
        <v>126</v>
      </c>
      <c r="H2054" t="s">
        <v>55</v>
      </c>
      <c r="I2054" t="s">
        <v>130</v>
      </c>
      <c r="J2054" t="s">
        <v>56</v>
      </c>
      <c r="K2054" t="s">
        <v>57</v>
      </c>
      <c r="M2054" s="11">
        <v>80.25</v>
      </c>
      <c r="N2054" s="11">
        <v>0.53636464179409105</v>
      </c>
      <c r="P2054" s="11">
        <v>80.25</v>
      </c>
      <c r="Q2054" s="11">
        <v>0.53636464179409105</v>
      </c>
      <c r="R2054" s="11">
        <f t="array" ref="R2054">INDEX(Reformat[Preschool FT],MATCH(1,(Reformat[Zone]=B2054)*(Reformat[Provider Type]=E2054)*(Reformat[Provider Rating]=I2054),0))</f>
        <v>20.8</v>
      </c>
      <c r="S2054" s="11">
        <f t="shared" si="32"/>
        <v>104</v>
      </c>
    </row>
    <row r="2055" spans="1:19" x14ac:dyDescent="0.25">
      <c r="A2055" t="s">
        <v>51</v>
      </c>
      <c r="B2055" t="s">
        <v>87</v>
      </c>
      <c r="D2055" t="s">
        <v>67</v>
      </c>
      <c r="E2055" t="s">
        <v>115</v>
      </c>
      <c r="F2055" t="s">
        <v>60</v>
      </c>
      <c r="G2055" t="s">
        <v>127</v>
      </c>
      <c r="H2055" t="s">
        <v>55</v>
      </c>
      <c r="I2055" t="s">
        <v>130</v>
      </c>
      <c r="J2055" t="s">
        <v>58</v>
      </c>
      <c r="K2055" t="s">
        <v>57</v>
      </c>
      <c r="M2055" s="11">
        <v>62</v>
      </c>
      <c r="N2055" s="11">
        <v>0.41438763602783357</v>
      </c>
      <c r="P2055" s="11">
        <v>62</v>
      </c>
      <c r="Q2055" s="11">
        <v>0.41438763602783357</v>
      </c>
      <c r="R2055" s="11">
        <f t="array" ref="R2055">INDEX(Reformat[Preschool PT],MATCH(1,(Reformat[Zone]=B2055)*(Reformat[Provider Type]=E2055)*(Reformat[Provider Rating]=I2055),0))</f>
        <v>16.399999999999999</v>
      </c>
      <c r="S2055" s="11">
        <f t="shared" si="32"/>
        <v>82</v>
      </c>
    </row>
    <row r="2056" spans="1:19" x14ac:dyDescent="0.25">
      <c r="A2056" t="s">
        <v>51</v>
      </c>
      <c r="B2056" t="s">
        <v>87</v>
      </c>
      <c r="D2056" t="s">
        <v>67</v>
      </c>
      <c r="E2056" t="s">
        <v>115</v>
      </c>
      <c r="F2056" t="s">
        <v>61</v>
      </c>
      <c r="G2056" t="s">
        <v>128</v>
      </c>
      <c r="H2056" t="s">
        <v>55</v>
      </c>
      <c r="I2056" t="s">
        <v>130</v>
      </c>
      <c r="J2056" t="s">
        <v>56</v>
      </c>
      <c r="K2056" t="s">
        <v>57</v>
      </c>
      <c r="M2056" s="11">
        <v>69.05</v>
      </c>
      <c r="N2056" s="11">
        <v>0.46150752044712756</v>
      </c>
      <c r="P2056" s="11">
        <v>69.05</v>
      </c>
      <c r="Q2056" s="11">
        <v>0.46150752044712756</v>
      </c>
      <c r="R2056" s="11">
        <f t="array" ref="R2056">INDEX(Reformat[School-age FT],MATCH(1,(Reformat[Zone]=B2056)*(Reformat[Provider Type]=E2056)*(Reformat[Provider Rating]=I2056),0))</f>
        <v>18</v>
      </c>
      <c r="S2056" s="11">
        <f t="shared" si="32"/>
        <v>90</v>
      </c>
    </row>
    <row r="2057" spans="1:19" x14ac:dyDescent="0.25">
      <c r="A2057" t="s">
        <v>51</v>
      </c>
      <c r="B2057" t="s">
        <v>87</v>
      </c>
      <c r="D2057" t="s">
        <v>67</v>
      </c>
      <c r="E2057" t="s">
        <v>115</v>
      </c>
      <c r="F2057" t="s">
        <v>61</v>
      </c>
      <c r="G2057" t="s">
        <v>129</v>
      </c>
      <c r="H2057" t="s">
        <v>55</v>
      </c>
      <c r="I2057" t="s">
        <v>130</v>
      </c>
      <c r="J2057" t="s">
        <v>58</v>
      </c>
      <c r="K2057" t="s">
        <v>57</v>
      </c>
      <c r="M2057" s="11">
        <v>61.3</v>
      </c>
      <c r="N2057" s="11">
        <v>0.40970906594364837</v>
      </c>
      <c r="P2057" s="11">
        <v>61.3</v>
      </c>
      <c r="Q2057" s="11">
        <v>0.40970906594364837</v>
      </c>
      <c r="R2057" s="11">
        <f t="array" ref="R2057">INDEX(Reformat[School-age PT],MATCH(1,(Reformat[Zone]=B2057)*(Reformat[Provider Type]=E2057)*(Reformat[Provider Rating]=I2057),0))</f>
        <v>14.6</v>
      </c>
      <c r="S2057" s="11">
        <f t="shared" si="32"/>
        <v>73</v>
      </c>
    </row>
    <row r="2058" spans="1:19" x14ac:dyDescent="0.25">
      <c r="A2058" t="s">
        <v>51</v>
      </c>
      <c r="B2058" t="s">
        <v>87</v>
      </c>
      <c r="D2058" t="s">
        <v>67</v>
      </c>
      <c r="E2058" t="s">
        <v>115</v>
      </c>
      <c r="F2058" t="s">
        <v>54</v>
      </c>
      <c r="G2058" t="s">
        <v>122</v>
      </c>
      <c r="H2058" t="s">
        <v>62</v>
      </c>
      <c r="I2058" t="s">
        <v>131</v>
      </c>
      <c r="J2058" t="s">
        <v>56</v>
      </c>
      <c r="K2058" t="s">
        <v>57</v>
      </c>
      <c r="M2058" s="11">
        <v>103.80000000000001</v>
      </c>
      <c r="N2058" s="11">
        <v>0.69376510676917957</v>
      </c>
      <c r="P2058" s="11">
        <v>103.80000000000001</v>
      </c>
      <c r="Q2058" s="11">
        <v>0.69376510676917957</v>
      </c>
      <c r="R2058" s="11">
        <f t="array" ref="R2058">INDEX(Reformat[Infant FT],MATCH(1,(Reformat[Zone]=B2058)*(Reformat[Provider Type]=E2058)*(Reformat[Provider Rating]=I2058),0))</f>
        <v>27.09</v>
      </c>
      <c r="S2058" s="11">
        <f t="shared" si="32"/>
        <v>135.44999999999999</v>
      </c>
    </row>
    <row r="2059" spans="1:19" x14ac:dyDescent="0.25">
      <c r="A2059" t="s">
        <v>51</v>
      </c>
      <c r="B2059" t="s">
        <v>87</v>
      </c>
      <c r="D2059" t="s">
        <v>67</v>
      </c>
      <c r="E2059" t="s">
        <v>115</v>
      </c>
      <c r="F2059" t="s">
        <v>54</v>
      </c>
      <c r="G2059" t="s">
        <v>123</v>
      </c>
      <c r="H2059" t="s">
        <v>62</v>
      </c>
      <c r="I2059" t="s">
        <v>131</v>
      </c>
      <c r="J2059" t="s">
        <v>58</v>
      </c>
      <c r="K2059" t="s">
        <v>57</v>
      </c>
      <c r="M2059" s="11">
        <v>90.399999999999991</v>
      </c>
      <c r="N2059" s="11">
        <v>0.60420390801477664</v>
      </c>
      <c r="P2059" s="11">
        <v>90.399999999999991</v>
      </c>
      <c r="Q2059" s="11">
        <v>0.60420390801477664</v>
      </c>
      <c r="R2059" s="11">
        <f t="array" ref="R2059">INDEX(Reformat[Infant PT],MATCH(1,(Reformat[Zone]=B2059)*(Reformat[Provider Type]=E2059)*(Reformat[Provider Rating]=I2059),0))</f>
        <v>23.52</v>
      </c>
      <c r="S2059" s="11">
        <f t="shared" si="32"/>
        <v>117.6</v>
      </c>
    </row>
    <row r="2060" spans="1:19" x14ac:dyDescent="0.25">
      <c r="A2060" t="s">
        <v>51</v>
      </c>
      <c r="B2060" t="s">
        <v>87</v>
      </c>
      <c r="D2060" t="s">
        <v>67</v>
      </c>
      <c r="E2060" t="s">
        <v>115</v>
      </c>
      <c r="F2060" t="s">
        <v>59</v>
      </c>
      <c r="G2060" t="s">
        <v>124</v>
      </c>
      <c r="H2060" t="s">
        <v>62</v>
      </c>
      <c r="I2060" t="s">
        <v>131</v>
      </c>
      <c r="J2060" t="s">
        <v>56</v>
      </c>
      <c r="K2060" t="s">
        <v>57</v>
      </c>
      <c r="M2060" s="11">
        <v>98.699999999999989</v>
      </c>
      <c r="N2060" s="11">
        <v>0.65967838187011563</v>
      </c>
      <c r="P2060" s="11">
        <v>98.699999999999989</v>
      </c>
      <c r="Q2060" s="11">
        <v>0.65967838187011563</v>
      </c>
      <c r="R2060" s="11">
        <f t="array" ref="R2060">INDEX(Reformat[Toddler FT],MATCH(1,(Reformat[Zone]=B2060)*(Reformat[Provider Type]=E2060)*(Reformat[Provider Rating]=I2060),0))</f>
        <v>24.78</v>
      </c>
      <c r="S2060" s="11">
        <f t="shared" si="32"/>
        <v>123.9</v>
      </c>
    </row>
    <row r="2061" spans="1:19" x14ac:dyDescent="0.25">
      <c r="A2061" t="s">
        <v>51</v>
      </c>
      <c r="B2061" t="s">
        <v>87</v>
      </c>
      <c r="D2061" t="s">
        <v>67</v>
      </c>
      <c r="E2061" t="s">
        <v>115</v>
      </c>
      <c r="F2061" t="s">
        <v>59</v>
      </c>
      <c r="G2061" t="s">
        <v>125</v>
      </c>
      <c r="H2061" t="s">
        <v>62</v>
      </c>
      <c r="I2061" t="s">
        <v>131</v>
      </c>
      <c r="J2061" t="s">
        <v>58</v>
      </c>
      <c r="K2061" t="s">
        <v>57</v>
      </c>
      <c r="M2061" s="11">
        <v>84.25</v>
      </c>
      <c r="N2061" s="11">
        <v>0.56309932798943518</v>
      </c>
      <c r="P2061" s="11">
        <v>84.25</v>
      </c>
      <c r="Q2061" s="11">
        <v>0.56309932798943518</v>
      </c>
      <c r="R2061" s="11">
        <f t="array" ref="R2061">INDEX(Reformat[Toddler PT],MATCH(1,(Reformat[Zone]=B2061)*(Reformat[Provider Type]=E2061)*(Reformat[Provider Rating]=I2061),0))</f>
        <v>21</v>
      </c>
      <c r="S2061" s="11">
        <f t="shared" si="32"/>
        <v>105</v>
      </c>
    </row>
    <row r="2062" spans="1:19" x14ac:dyDescent="0.25">
      <c r="A2062" t="s">
        <v>51</v>
      </c>
      <c r="B2062" t="s">
        <v>87</v>
      </c>
      <c r="D2062" t="s">
        <v>67</v>
      </c>
      <c r="E2062" t="s">
        <v>115</v>
      </c>
      <c r="F2062" t="s">
        <v>60</v>
      </c>
      <c r="G2062" t="s">
        <v>126</v>
      </c>
      <c r="H2062" t="s">
        <v>62</v>
      </c>
      <c r="I2062" t="s">
        <v>131</v>
      </c>
      <c r="J2062" t="s">
        <v>56</v>
      </c>
      <c r="K2062" t="s">
        <v>57</v>
      </c>
      <c r="M2062" s="11">
        <v>91.6</v>
      </c>
      <c r="N2062" s="11">
        <v>0.61222431387337994</v>
      </c>
      <c r="P2062" s="11">
        <v>91.6</v>
      </c>
      <c r="Q2062" s="11">
        <v>0.61222431387337994</v>
      </c>
      <c r="R2062" s="11">
        <f t="array" ref="R2062">INDEX(Reformat[Preschool FT],MATCH(1,(Reformat[Zone]=B2062)*(Reformat[Provider Type]=E2062)*(Reformat[Provider Rating]=I2062),0))</f>
        <v>21.84</v>
      </c>
      <c r="S2062" s="11">
        <f t="shared" si="32"/>
        <v>109.2</v>
      </c>
    </row>
    <row r="2063" spans="1:19" x14ac:dyDescent="0.25">
      <c r="A2063" t="s">
        <v>51</v>
      </c>
      <c r="B2063" t="s">
        <v>87</v>
      </c>
      <c r="D2063" t="s">
        <v>67</v>
      </c>
      <c r="E2063" t="s">
        <v>115</v>
      </c>
      <c r="F2063" t="s">
        <v>60</v>
      </c>
      <c r="G2063" t="s">
        <v>127</v>
      </c>
      <c r="H2063" t="s">
        <v>62</v>
      </c>
      <c r="I2063" t="s">
        <v>131</v>
      </c>
      <c r="J2063" t="s">
        <v>58</v>
      </c>
      <c r="K2063" t="s">
        <v>57</v>
      </c>
      <c r="M2063" s="11">
        <v>73.849999999999994</v>
      </c>
      <c r="N2063" s="11">
        <v>0.49358914388154046</v>
      </c>
      <c r="P2063" s="11">
        <v>73.849999999999994</v>
      </c>
      <c r="Q2063" s="11">
        <v>0.49358914388154046</v>
      </c>
      <c r="R2063" s="11">
        <f t="array" ref="R2063">INDEX(Reformat[Preschool PT],MATCH(1,(Reformat[Zone]=B2063)*(Reformat[Provider Type]=E2063)*(Reformat[Provider Rating]=I2063),0))</f>
        <v>17.22</v>
      </c>
      <c r="S2063" s="11">
        <f t="shared" si="32"/>
        <v>86.1</v>
      </c>
    </row>
    <row r="2064" spans="1:19" x14ac:dyDescent="0.25">
      <c r="A2064" t="s">
        <v>51</v>
      </c>
      <c r="B2064" t="s">
        <v>87</v>
      </c>
      <c r="D2064" t="s">
        <v>67</v>
      </c>
      <c r="E2064" t="s">
        <v>115</v>
      </c>
      <c r="F2064" t="s">
        <v>61</v>
      </c>
      <c r="G2064" t="s">
        <v>128</v>
      </c>
      <c r="H2064" t="s">
        <v>62</v>
      </c>
      <c r="I2064" t="s">
        <v>131</v>
      </c>
      <c r="J2064" t="s">
        <v>56</v>
      </c>
      <c r="K2064" t="s">
        <v>57</v>
      </c>
      <c r="M2064" s="11">
        <v>80.75</v>
      </c>
      <c r="N2064" s="11">
        <v>0.53970647756850909</v>
      </c>
      <c r="P2064" s="11">
        <v>80.75</v>
      </c>
      <c r="Q2064" s="11">
        <v>0.53970647756850909</v>
      </c>
      <c r="R2064" s="11">
        <f t="array" ref="R2064">INDEX(Reformat[School-age FT],MATCH(1,(Reformat[Zone]=B2064)*(Reformat[Provider Type]=E2064)*(Reformat[Provider Rating]=I2064),0))</f>
        <v>18.899999999999999</v>
      </c>
      <c r="S2064" s="11">
        <f t="shared" si="32"/>
        <v>94.5</v>
      </c>
    </row>
    <row r="2065" spans="1:19" x14ac:dyDescent="0.25">
      <c r="A2065" t="s">
        <v>51</v>
      </c>
      <c r="B2065" t="s">
        <v>87</v>
      </c>
      <c r="D2065" t="s">
        <v>67</v>
      </c>
      <c r="E2065" t="s">
        <v>115</v>
      </c>
      <c r="F2065" t="s">
        <v>61</v>
      </c>
      <c r="G2065" t="s">
        <v>129</v>
      </c>
      <c r="H2065" t="s">
        <v>62</v>
      </c>
      <c r="I2065" t="s">
        <v>131</v>
      </c>
      <c r="J2065" t="s">
        <v>58</v>
      </c>
      <c r="K2065" t="s">
        <v>57</v>
      </c>
      <c r="M2065" s="11">
        <v>64.800000000000011</v>
      </c>
      <c r="N2065" s="11">
        <v>0.43310191636457451</v>
      </c>
      <c r="P2065" s="11">
        <v>64.800000000000011</v>
      </c>
      <c r="Q2065" s="11">
        <v>0.43310191636457451</v>
      </c>
      <c r="R2065" s="11">
        <f t="array" ref="R2065">INDEX(Reformat[School-age PT],MATCH(1,(Reformat[Zone]=B2065)*(Reformat[Provider Type]=E2065)*(Reformat[Provider Rating]=I2065),0))</f>
        <v>15.33</v>
      </c>
      <c r="S2065" s="11">
        <f t="shared" si="32"/>
        <v>76.650000000000006</v>
      </c>
    </row>
    <row r="2066" spans="1:19" x14ac:dyDescent="0.25">
      <c r="A2066" t="s">
        <v>51</v>
      </c>
      <c r="B2066" t="s">
        <v>87</v>
      </c>
      <c r="D2066" t="s">
        <v>67</v>
      </c>
      <c r="E2066" t="s">
        <v>115</v>
      </c>
      <c r="F2066" t="s">
        <v>54</v>
      </c>
      <c r="G2066" t="s">
        <v>122</v>
      </c>
      <c r="H2066" t="s">
        <v>63</v>
      </c>
      <c r="I2066" t="s">
        <v>132</v>
      </c>
      <c r="J2066" t="s">
        <v>56</v>
      </c>
      <c r="K2066" t="s">
        <v>57</v>
      </c>
      <c r="M2066" s="11">
        <v>115.3</v>
      </c>
      <c r="N2066" s="11">
        <v>0.77062732958079372</v>
      </c>
      <c r="P2066" s="11">
        <v>115.3</v>
      </c>
      <c r="Q2066" s="11">
        <v>0.77062732958079372</v>
      </c>
      <c r="R2066" s="11">
        <f t="array" ref="R2066">INDEX(Reformat[Infant FT],MATCH(1,(Reformat[Zone]=B2066)*(Reformat[Provider Type]=E2066)*(Reformat[Provider Rating]=I2066),0))</f>
        <v>28.26</v>
      </c>
      <c r="S2066" s="11">
        <f t="shared" si="32"/>
        <v>141.30000000000001</v>
      </c>
    </row>
    <row r="2067" spans="1:19" x14ac:dyDescent="0.25">
      <c r="A2067" t="s">
        <v>51</v>
      </c>
      <c r="B2067" t="s">
        <v>87</v>
      </c>
      <c r="D2067" t="s">
        <v>67</v>
      </c>
      <c r="E2067" t="s">
        <v>115</v>
      </c>
      <c r="F2067" t="s">
        <v>54</v>
      </c>
      <c r="G2067" t="s">
        <v>123</v>
      </c>
      <c r="H2067" t="s">
        <v>63</v>
      </c>
      <c r="I2067" t="s">
        <v>132</v>
      </c>
      <c r="J2067" t="s">
        <v>58</v>
      </c>
      <c r="K2067" t="s">
        <v>57</v>
      </c>
      <c r="M2067" s="11">
        <v>100.39999999999999</v>
      </c>
      <c r="N2067" s="11">
        <v>0.67104062350313687</v>
      </c>
      <c r="P2067" s="11">
        <v>100.39999999999999</v>
      </c>
      <c r="Q2067" s="11">
        <v>0.67104062350313687</v>
      </c>
      <c r="R2067" s="11">
        <f t="array" ref="R2067">INDEX(Reformat[Infant PT],MATCH(1,(Reformat[Zone]=B2067)*(Reformat[Provider Type]=E2067)*(Reformat[Provider Rating]=I2067),0))</f>
        <v>25.02</v>
      </c>
      <c r="S2067" s="11">
        <f t="shared" si="32"/>
        <v>125.1</v>
      </c>
    </row>
    <row r="2068" spans="1:19" x14ac:dyDescent="0.25">
      <c r="A2068" t="s">
        <v>51</v>
      </c>
      <c r="B2068" t="s">
        <v>87</v>
      </c>
      <c r="D2068" t="s">
        <v>67</v>
      </c>
      <c r="E2068" t="s">
        <v>115</v>
      </c>
      <c r="F2068" t="s">
        <v>59</v>
      </c>
      <c r="G2068" t="s">
        <v>124</v>
      </c>
      <c r="H2068" t="s">
        <v>63</v>
      </c>
      <c r="I2068" t="s">
        <v>132</v>
      </c>
      <c r="J2068" t="s">
        <v>56</v>
      </c>
      <c r="K2068" t="s">
        <v>57</v>
      </c>
      <c r="M2068" s="11">
        <v>109.7</v>
      </c>
      <c r="N2068" s="11">
        <v>0.73319876890731206</v>
      </c>
      <c r="P2068" s="11">
        <v>109.7</v>
      </c>
      <c r="Q2068" s="11">
        <v>0.73319876890731206</v>
      </c>
      <c r="R2068" s="11">
        <f t="array" ref="R2068">INDEX(Reformat[Toddler FT],MATCH(1,(Reformat[Zone]=B2068)*(Reformat[Provider Type]=E2068)*(Reformat[Provider Rating]=I2068),0))</f>
        <v>25.56</v>
      </c>
      <c r="S2068" s="11">
        <f t="shared" si="32"/>
        <v>127.8</v>
      </c>
    </row>
    <row r="2069" spans="1:19" x14ac:dyDescent="0.25">
      <c r="A2069" t="s">
        <v>51</v>
      </c>
      <c r="B2069" t="s">
        <v>87</v>
      </c>
      <c r="D2069" t="s">
        <v>67</v>
      </c>
      <c r="E2069" t="s">
        <v>115</v>
      </c>
      <c r="F2069" t="s">
        <v>59</v>
      </c>
      <c r="G2069" t="s">
        <v>125</v>
      </c>
      <c r="H2069" t="s">
        <v>63</v>
      </c>
      <c r="I2069" t="s">
        <v>132</v>
      </c>
      <c r="J2069" t="s">
        <v>58</v>
      </c>
      <c r="K2069" t="s">
        <v>57</v>
      </c>
      <c r="M2069" s="11">
        <v>93.6</v>
      </c>
      <c r="N2069" s="11">
        <v>0.62559165697105201</v>
      </c>
      <c r="P2069" s="11">
        <v>93.6</v>
      </c>
      <c r="Q2069" s="11">
        <v>0.62559165697105201</v>
      </c>
      <c r="R2069" s="11">
        <f t="array" ref="R2069">INDEX(Reformat[Toddler PT],MATCH(1,(Reformat[Zone]=B2069)*(Reformat[Provider Type]=E2069)*(Reformat[Provider Rating]=I2069),0))</f>
        <v>22.14</v>
      </c>
      <c r="S2069" s="11">
        <f t="shared" si="32"/>
        <v>110.7</v>
      </c>
    </row>
    <row r="2070" spans="1:19" x14ac:dyDescent="0.25">
      <c r="A2070" t="s">
        <v>51</v>
      </c>
      <c r="B2070" t="s">
        <v>87</v>
      </c>
      <c r="D2070" t="s">
        <v>67</v>
      </c>
      <c r="E2070" t="s">
        <v>115</v>
      </c>
      <c r="F2070" t="s">
        <v>60</v>
      </c>
      <c r="G2070" t="s">
        <v>126</v>
      </c>
      <c r="H2070" t="s">
        <v>63</v>
      </c>
      <c r="I2070" t="s">
        <v>132</v>
      </c>
      <c r="J2070" t="s">
        <v>56</v>
      </c>
      <c r="K2070" t="s">
        <v>57</v>
      </c>
      <c r="M2070" s="11">
        <v>101.75</v>
      </c>
      <c r="N2070" s="11">
        <v>0.68006358009406565</v>
      </c>
      <c r="P2070" s="11">
        <v>101.75</v>
      </c>
      <c r="Q2070" s="11">
        <v>0.68006358009406565</v>
      </c>
      <c r="R2070" s="11">
        <f t="array" ref="R2070">INDEX(Reformat[Preschool FT],MATCH(1,(Reformat[Zone]=B2070)*(Reformat[Provider Type]=E2070)*(Reformat[Provider Rating]=I2070),0))</f>
        <v>22.68</v>
      </c>
      <c r="S2070" s="11">
        <f t="shared" si="32"/>
        <v>113.4</v>
      </c>
    </row>
    <row r="2071" spans="1:19" x14ac:dyDescent="0.25">
      <c r="A2071" t="s">
        <v>51</v>
      </c>
      <c r="B2071" t="s">
        <v>87</v>
      </c>
      <c r="D2071" t="s">
        <v>67</v>
      </c>
      <c r="E2071" t="s">
        <v>115</v>
      </c>
      <c r="F2071" t="s">
        <v>60</v>
      </c>
      <c r="G2071" t="s">
        <v>127</v>
      </c>
      <c r="H2071" t="s">
        <v>63</v>
      </c>
      <c r="I2071" t="s">
        <v>132</v>
      </c>
      <c r="J2071" t="s">
        <v>58</v>
      </c>
      <c r="K2071" t="s">
        <v>57</v>
      </c>
      <c r="M2071" s="11">
        <v>82.05</v>
      </c>
      <c r="N2071" s="11">
        <v>0.5483952505819959</v>
      </c>
      <c r="P2071" s="11">
        <v>82.05</v>
      </c>
      <c r="Q2071" s="11">
        <v>0.5483952505819959</v>
      </c>
      <c r="R2071" s="11">
        <f t="array" ref="R2071">INDEX(Reformat[Preschool PT],MATCH(1,(Reformat[Zone]=B2071)*(Reformat[Provider Type]=E2071)*(Reformat[Provider Rating]=I2071),0))</f>
        <v>18.18</v>
      </c>
      <c r="S2071" s="11">
        <f t="shared" si="32"/>
        <v>90.9</v>
      </c>
    </row>
    <row r="2072" spans="1:19" x14ac:dyDescent="0.25">
      <c r="A2072" t="s">
        <v>51</v>
      </c>
      <c r="B2072" t="s">
        <v>87</v>
      </c>
      <c r="D2072" t="s">
        <v>67</v>
      </c>
      <c r="E2072" t="s">
        <v>115</v>
      </c>
      <c r="F2072" t="s">
        <v>61</v>
      </c>
      <c r="G2072" t="s">
        <v>128</v>
      </c>
      <c r="H2072" t="s">
        <v>63</v>
      </c>
      <c r="I2072" t="s">
        <v>132</v>
      </c>
      <c r="J2072" t="s">
        <v>56</v>
      </c>
      <c r="K2072" t="s">
        <v>57</v>
      </c>
      <c r="M2072" s="11">
        <v>89.7</v>
      </c>
      <c r="N2072" s="11">
        <v>0.59952533793059148</v>
      </c>
      <c r="P2072" s="11">
        <v>89.7</v>
      </c>
      <c r="Q2072" s="11">
        <v>0.59952533793059148</v>
      </c>
      <c r="R2072" s="11">
        <f t="array" ref="R2072">INDEX(Reformat[School-age FT],MATCH(1,(Reformat[Zone]=B2072)*(Reformat[Provider Type]=E2072)*(Reformat[Provider Rating]=I2072),0))</f>
        <v>19.98</v>
      </c>
      <c r="S2072" s="11">
        <f t="shared" si="32"/>
        <v>99.9</v>
      </c>
    </row>
    <row r="2073" spans="1:19" x14ac:dyDescent="0.25">
      <c r="A2073" t="s">
        <v>51</v>
      </c>
      <c r="B2073" t="s">
        <v>87</v>
      </c>
      <c r="D2073" t="s">
        <v>67</v>
      </c>
      <c r="E2073" t="s">
        <v>115</v>
      </c>
      <c r="F2073" t="s">
        <v>61</v>
      </c>
      <c r="G2073" t="s">
        <v>129</v>
      </c>
      <c r="H2073" t="s">
        <v>63</v>
      </c>
      <c r="I2073" t="s">
        <v>132</v>
      </c>
      <c r="J2073" t="s">
        <v>58</v>
      </c>
      <c r="K2073" t="s">
        <v>57</v>
      </c>
      <c r="M2073" s="11">
        <v>72</v>
      </c>
      <c r="N2073" s="11">
        <v>0.48122435151619386</v>
      </c>
      <c r="P2073" s="11">
        <v>72</v>
      </c>
      <c r="Q2073" s="11">
        <v>0.48122435151619386</v>
      </c>
      <c r="R2073" s="11">
        <f t="array" ref="R2073">INDEX(Reformat[School-age PT],MATCH(1,(Reformat[Zone]=B2073)*(Reformat[Provider Type]=E2073)*(Reformat[Provider Rating]=I2073),0))</f>
        <v>16.38</v>
      </c>
      <c r="S2073" s="11">
        <f t="shared" si="32"/>
        <v>81.899999999999991</v>
      </c>
    </row>
    <row r="2074" spans="1:19" x14ac:dyDescent="0.25">
      <c r="A2074" t="s">
        <v>51</v>
      </c>
      <c r="B2074" t="s">
        <v>87</v>
      </c>
      <c r="D2074" t="s">
        <v>67</v>
      </c>
      <c r="E2074" t="s">
        <v>115</v>
      </c>
      <c r="F2074" t="s">
        <v>54</v>
      </c>
      <c r="G2074" t="s">
        <v>122</v>
      </c>
      <c r="H2074" t="s">
        <v>64</v>
      </c>
      <c r="I2074" t="s">
        <v>133</v>
      </c>
      <c r="J2074" t="s">
        <v>56</v>
      </c>
      <c r="K2074" t="s">
        <v>57</v>
      </c>
      <c r="M2074" s="11">
        <v>128.1</v>
      </c>
      <c r="N2074" s="11">
        <v>0.85617832540589489</v>
      </c>
      <c r="P2074" s="11">
        <v>128.1</v>
      </c>
      <c r="Q2074" s="11">
        <v>0.85617832540589489</v>
      </c>
      <c r="R2074" s="11">
        <f t="array" ref="R2074">INDEX(Reformat[Infant FT],MATCH(1,(Reformat[Zone]=B2074)*(Reformat[Provider Type]=E2074)*(Reformat[Provider Rating]=I2074),0))</f>
        <v>31.4</v>
      </c>
      <c r="S2074" s="11">
        <f t="shared" si="32"/>
        <v>157</v>
      </c>
    </row>
    <row r="2075" spans="1:19" x14ac:dyDescent="0.25">
      <c r="A2075" t="s">
        <v>51</v>
      </c>
      <c r="B2075" t="s">
        <v>87</v>
      </c>
      <c r="D2075" t="s">
        <v>67</v>
      </c>
      <c r="E2075" t="s">
        <v>115</v>
      </c>
      <c r="F2075" t="s">
        <v>54</v>
      </c>
      <c r="G2075" t="s">
        <v>123</v>
      </c>
      <c r="H2075" t="s">
        <v>64</v>
      </c>
      <c r="I2075" t="s">
        <v>133</v>
      </c>
      <c r="J2075" t="s">
        <v>58</v>
      </c>
      <c r="K2075" t="s">
        <v>57</v>
      </c>
      <c r="M2075" s="11">
        <v>111.55</v>
      </c>
      <c r="N2075" s="11">
        <v>0.74556356127265866</v>
      </c>
      <c r="P2075" s="11">
        <v>111.55</v>
      </c>
      <c r="Q2075" s="11">
        <v>0.74556356127265866</v>
      </c>
      <c r="R2075" s="11">
        <f t="array" ref="R2075">INDEX(Reformat[Infant PT],MATCH(1,(Reformat[Zone]=B2075)*(Reformat[Provider Type]=E2075)*(Reformat[Provider Rating]=I2075),0))</f>
        <v>27.8</v>
      </c>
      <c r="S2075" s="11">
        <f t="shared" si="32"/>
        <v>139</v>
      </c>
    </row>
    <row r="2076" spans="1:19" x14ac:dyDescent="0.25">
      <c r="A2076" t="s">
        <v>51</v>
      </c>
      <c r="B2076" t="s">
        <v>87</v>
      </c>
      <c r="D2076" t="s">
        <v>67</v>
      </c>
      <c r="E2076" t="s">
        <v>115</v>
      </c>
      <c r="F2076" t="s">
        <v>59</v>
      </c>
      <c r="G2076" t="s">
        <v>124</v>
      </c>
      <c r="H2076" t="s">
        <v>64</v>
      </c>
      <c r="I2076" t="s">
        <v>133</v>
      </c>
      <c r="J2076" t="s">
        <v>56</v>
      </c>
      <c r="K2076" t="s">
        <v>57</v>
      </c>
      <c r="M2076" s="11">
        <v>121.85000000000001</v>
      </c>
      <c r="N2076" s="11">
        <v>0.81440537822566983</v>
      </c>
      <c r="P2076" s="11">
        <v>121.85000000000001</v>
      </c>
      <c r="Q2076" s="11">
        <v>0.81440537822566983</v>
      </c>
      <c r="R2076" s="11">
        <f t="array" ref="R2076">INDEX(Reformat[Toddler FT],MATCH(1,(Reformat[Zone]=B2076)*(Reformat[Provider Type]=E2076)*(Reformat[Provider Rating]=I2076),0))</f>
        <v>28.4</v>
      </c>
      <c r="S2076" s="11">
        <f t="shared" si="32"/>
        <v>142</v>
      </c>
    </row>
    <row r="2077" spans="1:19" x14ac:dyDescent="0.25">
      <c r="A2077" t="s">
        <v>51</v>
      </c>
      <c r="B2077" t="s">
        <v>87</v>
      </c>
      <c r="D2077" t="s">
        <v>67</v>
      </c>
      <c r="E2077" t="s">
        <v>115</v>
      </c>
      <c r="F2077" t="s">
        <v>59</v>
      </c>
      <c r="G2077" t="s">
        <v>125</v>
      </c>
      <c r="H2077" t="s">
        <v>64</v>
      </c>
      <c r="I2077" t="s">
        <v>133</v>
      </c>
      <c r="J2077" t="s">
        <v>58</v>
      </c>
      <c r="K2077" t="s">
        <v>57</v>
      </c>
      <c r="M2077" s="11">
        <v>104</v>
      </c>
      <c r="N2077" s="11">
        <v>0.69510184107894668</v>
      </c>
      <c r="P2077" s="11">
        <v>104</v>
      </c>
      <c r="Q2077" s="11">
        <v>0.69510184107894668</v>
      </c>
      <c r="R2077" s="11">
        <f t="array" ref="R2077">INDEX(Reformat[Toddler PT],MATCH(1,(Reformat[Zone]=B2077)*(Reformat[Provider Type]=E2077)*(Reformat[Provider Rating]=I2077),0))</f>
        <v>24.6</v>
      </c>
      <c r="S2077" s="11">
        <f t="shared" si="32"/>
        <v>123</v>
      </c>
    </row>
    <row r="2078" spans="1:19" x14ac:dyDescent="0.25">
      <c r="A2078" t="s">
        <v>51</v>
      </c>
      <c r="B2078" t="s">
        <v>87</v>
      </c>
      <c r="D2078" t="s">
        <v>67</v>
      </c>
      <c r="E2078" t="s">
        <v>115</v>
      </c>
      <c r="F2078" t="s">
        <v>60</v>
      </c>
      <c r="G2078" t="s">
        <v>126</v>
      </c>
      <c r="H2078" t="s">
        <v>64</v>
      </c>
      <c r="I2078" t="s">
        <v>133</v>
      </c>
      <c r="J2078" t="s">
        <v>56</v>
      </c>
      <c r="K2078" t="s">
        <v>57</v>
      </c>
      <c r="M2078" s="11">
        <v>113.05</v>
      </c>
      <c r="N2078" s="11">
        <v>0.75558906859591268</v>
      </c>
      <c r="P2078" s="11">
        <v>113.05</v>
      </c>
      <c r="Q2078" s="11">
        <v>0.75558906859591268</v>
      </c>
      <c r="R2078" s="11">
        <f t="array" ref="R2078">INDEX(Reformat[Preschool FT],MATCH(1,(Reformat[Zone]=B2078)*(Reformat[Provider Type]=E2078)*(Reformat[Provider Rating]=I2078),0))</f>
        <v>25.2</v>
      </c>
      <c r="S2078" s="11">
        <f t="shared" si="32"/>
        <v>126</v>
      </c>
    </row>
    <row r="2079" spans="1:19" x14ac:dyDescent="0.25">
      <c r="A2079" t="s">
        <v>51</v>
      </c>
      <c r="B2079" t="s">
        <v>87</v>
      </c>
      <c r="D2079" t="s">
        <v>67</v>
      </c>
      <c r="E2079" t="s">
        <v>115</v>
      </c>
      <c r="F2079" t="s">
        <v>60</v>
      </c>
      <c r="G2079" t="s">
        <v>127</v>
      </c>
      <c r="H2079" t="s">
        <v>64</v>
      </c>
      <c r="I2079" t="s">
        <v>133</v>
      </c>
      <c r="J2079" t="s">
        <v>58</v>
      </c>
      <c r="K2079" t="s">
        <v>57</v>
      </c>
      <c r="M2079" s="11">
        <v>91.15</v>
      </c>
      <c r="N2079" s="11">
        <v>0.60921666167640376</v>
      </c>
      <c r="P2079" s="11">
        <v>91.15</v>
      </c>
      <c r="Q2079" s="11">
        <v>0.60921666167640376</v>
      </c>
      <c r="R2079" s="11">
        <f t="array" ref="R2079">INDEX(Reformat[Preschool PT],MATCH(1,(Reformat[Zone]=B2079)*(Reformat[Provider Type]=E2079)*(Reformat[Provider Rating]=I2079),0))</f>
        <v>20.2</v>
      </c>
      <c r="S2079" s="11">
        <f t="shared" si="32"/>
        <v>101</v>
      </c>
    </row>
    <row r="2080" spans="1:19" x14ac:dyDescent="0.25">
      <c r="A2080" t="s">
        <v>51</v>
      </c>
      <c r="B2080" t="s">
        <v>87</v>
      </c>
      <c r="D2080" t="s">
        <v>67</v>
      </c>
      <c r="E2080" t="s">
        <v>115</v>
      </c>
      <c r="F2080" t="s">
        <v>61</v>
      </c>
      <c r="G2080" t="s">
        <v>128</v>
      </c>
      <c r="H2080" t="s">
        <v>64</v>
      </c>
      <c r="I2080" t="s">
        <v>133</v>
      </c>
      <c r="J2080" t="s">
        <v>56</v>
      </c>
      <c r="K2080" t="s">
        <v>57</v>
      </c>
      <c r="M2080" s="11">
        <v>99.65</v>
      </c>
      <c r="N2080" s="11">
        <v>0.66602786984150997</v>
      </c>
      <c r="P2080" s="11">
        <v>99.65</v>
      </c>
      <c r="Q2080" s="11">
        <v>0.66602786984150997</v>
      </c>
      <c r="R2080" s="11">
        <f t="array" ref="R2080">INDEX(Reformat[School-age FT],MATCH(1,(Reformat[Zone]=B2080)*(Reformat[Provider Type]=E2080)*(Reformat[Provider Rating]=I2080),0))</f>
        <v>22.2</v>
      </c>
      <c r="S2080" s="11">
        <f t="shared" si="32"/>
        <v>111</v>
      </c>
    </row>
    <row r="2081" spans="1:19" x14ac:dyDescent="0.25">
      <c r="A2081" t="s">
        <v>51</v>
      </c>
      <c r="B2081" t="s">
        <v>87</v>
      </c>
      <c r="D2081" t="s">
        <v>67</v>
      </c>
      <c r="E2081" t="s">
        <v>115</v>
      </c>
      <c r="F2081" t="s">
        <v>61</v>
      </c>
      <c r="G2081" t="s">
        <v>129</v>
      </c>
      <c r="H2081" t="s">
        <v>64</v>
      </c>
      <c r="I2081" t="s">
        <v>133</v>
      </c>
      <c r="J2081" t="s">
        <v>58</v>
      </c>
      <c r="K2081" t="s">
        <v>57</v>
      </c>
      <c r="M2081" s="11">
        <v>79.95</v>
      </c>
      <c r="N2081" s="11">
        <v>0.53435954032944022</v>
      </c>
      <c r="P2081" s="11">
        <v>79.95</v>
      </c>
      <c r="Q2081" s="11">
        <v>0.53435954032944022</v>
      </c>
      <c r="R2081" s="11">
        <f t="array" ref="R2081">INDEX(Reformat[School-age PT],MATCH(1,(Reformat[Zone]=B2081)*(Reformat[Provider Type]=E2081)*(Reformat[Provider Rating]=I2081),0))</f>
        <v>18.2</v>
      </c>
      <c r="S2081" s="11">
        <f t="shared" si="32"/>
        <v>91</v>
      </c>
    </row>
    <row r="2082" spans="1:19" x14ac:dyDescent="0.25">
      <c r="A2082" t="s">
        <v>51</v>
      </c>
      <c r="B2082" t="s">
        <v>87</v>
      </c>
      <c r="D2082" t="s">
        <v>67</v>
      </c>
      <c r="E2082" t="s">
        <v>115</v>
      </c>
      <c r="F2082" t="s">
        <v>60</v>
      </c>
      <c r="G2082" t="s">
        <v>126</v>
      </c>
      <c r="H2082" t="s">
        <v>65</v>
      </c>
      <c r="I2082" t="s">
        <v>134</v>
      </c>
      <c r="J2082" t="s">
        <v>56</v>
      </c>
      <c r="K2082" t="s">
        <v>57</v>
      </c>
      <c r="M2082" s="11">
        <v>84.3</v>
      </c>
      <c r="N2082" s="11">
        <v>0.56343351156687693</v>
      </c>
      <c r="P2082" s="11">
        <v>84.3</v>
      </c>
      <c r="Q2082" s="11">
        <v>0.56343351156687693</v>
      </c>
      <c r="R2082" s="11">
        <f t="array" ref="R2082">INDEX(Reformat[Preschool FT],MATCH(1,(Reformat[Zone]=B2082)*(Reformat[Provider Type]=E2082)*(Reformat[Provider Rating]=I2082),0))</f>
        <v>21.84</v>
      </c>
      <c r="S2082" s="11">
        <f t="shared" si="32"/>
        <v>109.2</v>
      </c>
    </row>
    <row r="2083" spans="1:19" x14ac:dyDescent="0.25">
      <c r="A2083" t="s">
        <v>51</v>
      </c>
      <c r="B2083" t="s">
        <v>87</v>
      </c>
      <c r="D2083" t="s">
        <v>67</v>
      </c>
      <c r="E2083" t="s">
        <v>115</v>
      </c>
      <c r="F2083" t="s">
        <v>60</v>
      </c>
      <c r="G2083" t="s">
        <v>127</v>
      </c>
      <c r="H2083" t="s">
        <v>65</v>
      </c>
      <c r="I2083" t="s">
        <v>134</v>
      </c>
      <c r="J2083" t="s">
        <v>58</v>
      </c>
      <c r="K2083" t="s">
        <v>57</v>
      </c>
      <c r="M2083" s="11">
        <v>65.099999999999994</v>
      </c>
      <c r="N2083" s="11">
        <v>0.43510701782922523</v>
      </c>
      <c r="P2083" s="11">
        <v>65.099999999999994</v>
      </c>
      <c r="Q2083" s="11">
        <v>0.43510701782922523</v>
      </c>
      <c r="R2083" s="11">
        <f t="array" ref="R2083">INDEX(Reformat[Preschool PT],MATCH(1,(Reformat[Zone]=B2083)*(Reformat[Provider Type]=E2083)*(Reformat[Provider Rating]=I2083),0))</f>
        <v>17.22</v>
      </c>
      <c r="S2083" s="11">
        <f t="shared" si="32"/>
        <v>86.1</v>
      </c>
    </row>
    <row r="2084" spans="1:19" x14ac:dyDescent="0.25">
      <c r="A2084" t="s">
        <v>51</v>
      </c>
      <c r="B2084" t="s">
        <v>87</v>
      </c>
      <c r="D2084" t="s">
        <v>68</v>
      </c>
      <c r="E2084" t="s">
        <v>68</v>
      </c>
      <c r="F2084" t="s">
        <v>54</v>
      </c>
      <c r="G2084" t="s">
        <v>122</v>
      </c>
      <c r="H2084" t="s">
        <v>69</v>
      </c>
      <c r="I2084" t="s">
        <v>69</v>
      </c>
      <c r="J2084" t="s">
        <v>56</v>
      </c>
      <c r="K2084" t="s">
        <v>57</v>
      </c>
      <c r="M2084" s="11">
        <v>49.75</v>
      </c>
      <c r="N2084" s="11">
        <v>0.33251265955459225</v>
      </c>
      <c r="P2084" s="11">
        <v>49.75</v>
      </c>
      <c r="Q2084" s="11">
        <v>0.33251265955459225</v>
      </c>
      <c r="R2084" s="11">
        <f t="array" ref="R2084">INDEX(Reformat[Infant FT],MATCH(1,(Reformat[Zone]=B2084)*(Reformat[Provider Type]=E2084)*(Reformat[Provider Rating]=I2084),0))</f>
        <v>9.9499999999999993</v>
      </c>
      <c r="S2084" s="11">
        <f t="shared" si="32"/>
        <v>49.75</v>
      </c>
    </row>
    <row r="2085" spans="1:19" x14ac:dyDescent="0.25">
      <c r="A2085" t="s">
        <v>51</v>
      </c>
      <c r="B2085" t="s">
        <v>87</v>
      </c>
      <c r="D2085" t="s">
        <v>68</v>
      </c>
      <c r="E2085" t="s">
        <v>68</v>
      </c>
      <c r="F2085" t="s">
        <v>54</v>
      </c>
      <c r="G2085" t="s">
        <v>123</v>
      </c>
      <c r="H2085" t="s">
        <v>69</v>
      </c>
      <c r="I2085" t="s">
        <v>69</v>
      </c>
      <c r="J2085" t="s">
        <v>58</v>
      </c>
      <c r="K2085" t="s">
        <v>57</v>
      </c>
      <c r="M2085" s="11">
        <v>43.25</v>
      </c>
      <c r="N2085" s="11">
        <v>0.28906879448715811</v>
      </c>
      <c r="P2085" s="11">
        <v>43.25</v>
      </c>
      <c r="Q2085" s="11">
        <v>0.28906879448715811</v>
      </c>
      <c r="R2085" s="11">
        <f t="array" ref="R2085">INDEX(Reformat[Infant PT],MATCH(1,(Reformat[Zone]=B2085)*(Reformat[Provider Type]=E2085)*(Reformat[Provider Rating]=I2085),0))</f>
        <v>8.65</v>
      </c>
      <c r="S2085" s="11">
        <f t="shared" si="32"/>
        <v>43.25</v>
      </c>
    </row>
    <row r="2086" spans="1:19" x14ac:dyDescent="0.25">
      <c r="A2086" t="s">
        <v>51</v>
      </c>
      <c r="B2086" t="s">
        <v>87</v>
      </c>
      <c r="D2086" t="s">
        <v>68</v>
      </c>
      <c r="E2086" t="s">
        <v>68</v>
      </c>
      <c r="F2086" t="s">
        <v>59</v>
      </c>
      <c r="G2086" t="s">
        <v>124</v>
      </c>
      <c r="H2086" t="s">
        <v>69</v>
      </c>
      <c r="I2086" t="s">
        <v>69</v>
      </c>
      <c r="J2086" t="s">
        <v>56</v>
      </c>
      <c r="K2086" t="s">
        <v>57</v>
      </c>
      <c r="M2086" s="11">
        <v>49.75</v>
      </c>
      <c r="N2086" s="11">
        <v>0.33251265955459225</v>
      </c>
      <c r="P2086" s="11">
        <v>49.75</v>
      </c>
      <c r="Q2086" s="11">
        <v>0.33251265955459225</v>
      </c>
      <c r="R2086" s="11">
        <f t="array" ref="R2086">INDEX(Reformat[Toddler FT],MATCH(1,(Reformat[Zone]=B2086)*(Reformat[Provider Type]=E2086)*(Reformat[Provider Rating]=I2086),0))</f>
        <v>9.9499999999999993</v>
      </c>
      <c r="S2086" s="11">
        <f t="shared" si="32"/>
        <v>49.75</v>
      </c>
    </row>
    <row r="2087" spans="1:19" x14ac:dyDescent="0.25">
      <c r="A2087" t="s">
        <v>51</v>
      </c>
      <c r="B2087" t="s">
        <v>87</v>
      </c>
      <c r="D2087" t="s">
        <v>68</v>
      </c>
      <c r="E2087" t="s">
        <v>68</v>
      </c>
      <c r="F2087" t="s">
        <v>59</v>
      </c>
      <c r="G2087" t="s">
        <v>125</v>
      </c>
      <c r="H2087" t="s">
        <v>69</v>
      </c>
      <c r="I2087" t="s">
        <v>69</v>
      </c>
      <c r="J2087" t="s">
        <v>58</v>
      </c>
      <c r="K2087" t="s">
        <v>57</v>
      </c>
      <c r="M2087" s="11">
        <v>38.4</v>
      </c>
      <c r="N2087" s="11">
        <v>0.25665298747530335</v>
      </c>
      <c r="P2087" s="11">
        <v>38.4</v>
      </c>
      <c r="Q2087" s="11">
        <v>0.25665298747530335</v>
      </c>
      <c r="R2087" s="11">
        <f t="array" ref="R2087">INDEX(Reformat[Toddler PT],MATCH(1,(Reformat[Zone]=B2087)*(Reformat[Provider Type]=E2087)*(Reformat[Provider Rating]=I2087),0))</f>
        <v>7.68</v>
      </c>
      <c r="S2087" s="11">
        <f t="shared" si="32"/>
        <v>38.4</v>
      </c>
    </row>
    <row r="2088" spans="1:19" x14ac:dyDescent="0.25">
      <c r="A2088" t="s">
        <v>51</v>
      </c>
      <c r="B2088" t="s">
        <v>87</v>
      </c>
      <c r="D2088" t="s">
        <v>68</v>
      </c>
      <c r="E2088" t="s">
        <v>68</v>
      </c>
      <c r="F2088" t="s">
        <v>60</v>
      </c>
      <c r="G2088" t="s">
        <v>126</v>
      </c>
      <c r="H2088" t="s">
        <v>69</v>
      </c>
      <c r="I2088" t="s">
        <v>69</v>
      </c>
      <c r="J2088" t="s">
        <v>56</v>
      </c>
      <c r="K2088" t="s">
        <v>57</v>
      </c>
      <c r="M2088" s="11">
        <v>42.1</v>
      </c>
      <c r="N2088" s="11">
        <v>0.28138257220599666</v>
      </c>
      <c r="P2088" s="11">
        <v>42.1</v>
      </c>
      <c r="Q2088" s="11">
        <v>0.28138257220599666</v>
      </c>
      <c r="R2088" s="11">
        <f t="array" ref="R2088">INDEX(Reformat[Preschool FT],MATCH(1,(Reformat[Zone]=B2088)*(Reformat[Provider Type]=E2088)*(Reformat[Provider Rating]=I2088),0))</f>
        <v>8.42</v>
      </c>
      <c r="S2088" s="11">
        <f t="shared" si="32"/>
        <v>42.1</v>
      </c>
    </row>
    <row r="2089" spans="1:19" x14ac:dyDescent="0.25">
      <c r="A2089" t="s">
        <v>51</v>
      </c>
      <c r="B2089" t="s">
        <v>87</v>
      </c>
      <c r="D2089" t="s">
        <v>68</v>
      </c>
      <c r="E2089" t="s">
        <v>68</v>
      </c>
      <c r="F2089" t="s">
        <v>60</v>
      </c>
      <c r="G2089" t="s">
        <v>127</v>
      </c>
      <c r="H2089" t="s">
        <v>69</v>
      </c>
      <c r="I2089" t="s">
        <v>69</v>
      </c>
      <c r="J2089" t="s">
        <v>58</v>
      </c>
      <c r="K2089" t="s">
        <v>57</v>
      </c>
      <c r="M2089" s="11">
        <v>34.6</v>
      </c>
      <c r="N2089" s="11">
        <v>0.23125503558972649</v>
      </c>
      <c r="P2089" s="11">
        <v>34.6</v>
      </c>
      <c r="Q2089" s="11">
        <v>0.23125503558972649</v>
      </c>
      <c r="R2089" s="11">
        <f t="array" ref="R2089">INDEX(Reformat[Preschool PT],MATCH(1,(Reformat[Zone]=B2089)*(Reformat[Provider Type]=E2089)*(Reformat[Provider Rating]=I2089),0))</f>
        <v>6.92</v>
      </c>
      <c r="S2089" s="11">
        <f t="shared" si="32"/>
        <v>34.6</v>
      </c>
    </row>
    <row r="2090" spans="1:19" x14ac:dyDescent="0.25">
      <c r="A2090" t="s">
        <v>51</v>
      </c>
      <c r="B2090" t="s">
        <v>87</v>
      </c>
      <c r="D2090" t="s">
        <v>68</v>
      </c>
      <c r="E2090" t="s">
        <v>68</v>
      </c>
      <c r="F2090" t="s">
        <v>61</v>
      </c>
      <c r="G2090" t="s">
        <v>128</v>
      </c>
      <c r="H2090" t="s">
        <v>69</v>
      </c>
      <c r="I2090" t="s">
        <v>69</v>
      </c>
      <c r="J2090" t="s">
        <v>56</v>
      </c>
      <c r="K2090" t="s">
        <v>57</v>
      </c>
      <c r="M2090" s="11">
        <v>42.1</v>
      </c>
      <c r="N2090" s="11">
        <v>0.28138257220599666</v>
      </c>
      <c r="P2090" s="11">
        <v>42.1</v>
      </c>
      <c r="Q2090" s="11">
        <v>0.28138257220599666</v>
      </c>
      <c r="R2090" s="11">
        <f t="array" ref="R2090">INDEX(Reformat[School-age FT],MATCH(1,(Reformat[Zone]=B2090)*(Reformat[Provider Type]=E2090)*(Reformat[Provider Rating]=I2090),0))</f>
        <v>8.42</v>
      </c>
      <c r="S2090" s="11">
        <f t="shared" si="32"/>
        <v>42.1</v>
      </c>
    </row>
    <row r="2091" spans="1:19" x14ac:dyDescent="0.25">
      <c r="A2091" t="s">
        <v>51</v>
      </c>
      <c r="B2091" t="s">
        <v>87</v>
      </c>
      <c r="D2091" t="s">
        <v>68</v>
      </c>
      <c r="E2091" t="s">
        <v>68</v>
      </c>
      <c r="F2091" t="s">
        <v>61</v>
      </c>
      <c r="G2091" t="s">
        <v>129</v>
      </c>
      <c r="H2091" t="s">
        <v>69</v>
      </c>
      <c r="I2091" t="s">
        <v>69</v>
      </c>
      <c r="J2091" t="s">
        <v>58</v>
      </c>
      <c r="K2091" t="s">
        <v>57</v>
      </c>
      <c r="M2091" s="11">
        <v>33.75</v>
      </c>
      <c r="N2091" s="11">
        <v>0.22557391477321587</v>
      </c>
      <c r="P2091" s="11">
        <v>33.75</v>
      </c>
      <c r="Q2091" s="11">
        <v>0.22557391477321587</v>
      </c>
      <c r="R2091" s="11">
        <f t="array" ref="R2091">INDEX(Reformat[School-age PT],MATCH(1,(Reformat[Zone]=B2091)*(Reformat[Provider Type]=E2091)*(Reformat[Provider Rating]=I2091),0))</f>
        <v>6.75</v>
      </c>
      <c r="S2091" s="11">
        <f t="shared" si="32"/>
        <v>33.75</v>
      </c>
    </row>
    <row r="2092" spans="1:19" x14ac:dyDescent="0.25">
      <c r="A2092" t="s">
        <v>51</v>
      </c>
      <c r="B2092" t="s">
        <v>88</v>
      </c>
      <c r="D2092" t="s">
        <v>53</v>
      </c>
      <c r="E2092" t="s">
        <v>113</v>
      </c>
      <c r="F2092" t="s">
        <v>54</v>
      </c>
      <c r="G2092" t="s">
        <v>122</v>
      </c>
      <c r="H2092" t="s">
        <v>55</v>
      </c>
      <c r="I2092" t="s">
        <v>130</v>
      </c>
      <c r="J2092" t="s">
        <v>56</v>
      </c>
      <c r="K2092" t="s">
        <v>57</v>
      </c>
      <c r="M2092" s="11">
        <v>124.45</v>
      </c>
      <c r="N2092" s="11">
        <v>1.8919102139458683</v>
      </c>
      <c r="P2092" s="11">
        <v>124.45</v>
      </c>
      <c r="Q2092" s="11">
        <v>1.8919102139458683</v>
      </c>
      <c r="R2092" s="11">
        <f t="array" ref="R2092">INDEX(Reformat[Infant FT],MATCH(1,(Reformat[Zone]=B2092)*(Reformat[Provider Type]=E2092)*(Reformat[Provider Rating]=I2092),0))</f>
        <v>34.4</v>
      </c>
      <c r="S2092" s="11">
        <f t="shared" si="32"/>
        <v>172</v>
      </c>
    </row>
    <row r="2093" spans="1:19" x14ac:dyDescent="0.25">
      <c r="A2093" t="s">
        <v>51</v>
      </c>
      <c r="B2093" t="s">
        <v>88</v>
      </c>
      <c r="D2093" t="s">
        <v>53</v>
      </c>
      <c r="E2093" t="s">
        <v>113</v>
      </c>
      <c r="F2093" t="s">
        <v>54</v>
      </c>
      <c r="G2093" t="s">
        <v>123</v>
      </c>
      <c r="H2093" t="s">
        <v>55</v>
      </c>
      <c r="I2093" t="s">
        <v>130</v>
      </c>
      <c r="J2093" t="s">
        <v>58</v>
      </c>
      <c r="K2093" t="s">
        <v>57</v>
      </c>
      <c r="M2093" s="11">
        <v>108</v>
      </c>
      <c r="N2093" s="11">
        <v>1.6418344966344216</v>
      </c>
      <c r="P2093" s="11">
        <v>108</v>
      </c>
      <c r="Q2093" s="11">
        <v>1.6418344966344216</v>
      </c>
      <c r="R2093" s="11">
        <f t="array" ref="R2093">INDEX(Reformat[Infant PT],MATCH(1,(Reformat[Zone]=B2093)*(Reformat[Provider Type]=E2093)*(Reformat[Provider Rating]=I2093),0))</f>
        <v>30.6</v>
      </c>
      <c r="S2093" s="11">
        <f t="shared" si="32"/>
        <v>153</v>
      </c>
    </row>
    <row r="2094" spans="1:19" x14ac:dyDescent="0.25">
      <c r="A2094" t="s">
        <v>51</v>
      </c>
      <c r="B2094" t="s">
        <v>88</v>
      </c>
      <c r="D2094" t="s">
        <v>53</v>
      </c>
      <c r="E2094" t="s">
        <v>113</v>
      </c>
      <c r="F2094" t="s">
        <v>59</v>
      </c>
      <c r="G2094" t="s">
        <v>124</v>
      </c>
      <c r="H2094" t="s">
        <v>55</v>
      </c>
      <c r="I2094" t="s">
        <v>130</v>
      </c>
      <c r="J2094" t="s">
        <v>56</v>
      </c>
      <c r="K2094" t="s">
        <v>57</v>
      </c>
      <c r="M2094" s="11">
        <v>113.35000000000001</v>
      </c>
      <c r="N2094" s="11">
        <v>1.7231661129028861</v>
      </c>
      <c r="P2094" s="11">
        <v>113.35000000000001</v>
      </c>
      <c r="Q2094" s="11">
        <v>1.7231661129028861</v>
      </c>
      <c r="R2094" s="11">
        <f t="array" ref="R2094">INDEX(Reformat[Toddler FT],MATCH(1,(Reformat[Zone]=B2094)*(Reformat[Provider Type]=E2094)*(Reformat[Provider Rating]=I2094),0))</f>
        <v>30.8</v>
      </c>
      <c r="S2094" s="11">
        <f t="shared" si="32"/>
        <v>154</v>
      </c>
    </row>
    <row r="2095" spans="1:19" x14ac:dyDescent="0.25">
      <c r="A2095" t="s">
        <v>51</v>
      </c>
      <c r="B2095" t="s">
        <v>88</v>
      </c>
      <c r="D2095" t="s">
        <v>53</v>
      </c>
      <c r="E2095" t="s">
        <v>113</v>
      </c>
      <c r="F2095" t="s">
        <v>59</v>
      </c>
      <c r="G2095" t="s">
        <v>125</v>
      </c>
      <c r="H2095" t="s">
        <v>55</v>
      </c>
      <c r="I2095" t="s">
        <v>130</v>
      </c>
      <c r="J2095" t="s">
        <v>58</v>
      </c>
      <c r="K2095" t="s">
        <v>57</v>
      </c>
      <c r="M2095" s="11">
        <v>97.85</v>
      </c>
      <c r="N2095" s="11">
        <v>1.4875324582933163</v>
      </c>
      <c r="P2095" s="11">
        <v>97.85</v>
      </c>
      <c r="Q2095" s="11">
        <v>1.4875324582933163</v>
      </c>
      <c r="R2095" s="11">
        <f t="array" ref="R2095">INDEX(Reformat[Toddler PT],MATCH(1,(Reformat[Zone]=B2095)*(Reformat[Provider Type]=E2095)*(Reformat[Provider Rating]=I2095),0))</f>
        <v>27.2</v>
      </c>
      <c r="S2095" s="11">
        <f t="shared" si="32"/>
        <v>136</v>
      </c>
    </row>
    <row r="2096" spans="1:19" x14ac:dyDescent="0.25">
      <c r="A2096" t="s">
        <v>51</v>
      </c>
      <c r="B2096" t="s">
        <v>88</v>
      </c>
      <c r="D2096" t="s">
        <v>53</v>
      </c>
      <c r="E2096" t="s">
        <v>113</v>
      </c>
      <c r="F2096" t="s">
        <v>60</v>
      </c>
      <c r="G2096" t="s">
        <v>126</v>
      </c>
      <c r="H2096" t="s">
        <v>55</v>
      </c>
      <c r="I2096" t="s">
        <v>130</v>
      </c>
      <c r="J2096" t="s">
        <v>56</v>
      </c>
      <c r="K2096" t="s">
        <v>57</v>
      </c>
      <c r="M2096" s="11">
        <v>104.25</v>
      </c>
      <c r="N2096" s="11">
        <v>1.5848263543901708</v>
      </c>
      <c r="P2096" s="11">
        <v>104.25</v>
      </c>
      <c r="Q2096" s="11">
        <v>1.5848263543901708</v>
      </c>
      <c r="R2096" s="11">
        <f t="array" ref="R2096">INDEX(Reformat[Preschool FT],MATCH(1,(Reformat[Zone]=B2096)*(Reformat[Provider Type]=E2096)*(Reformat[Provider Rating]=I2096),0))</f>
        <v>27.8</v>
      </c>
      <c r="S2096" s="11">
        <f t="shared" si="32"/>
        <v>139</v>
      </c>
    </row>
    <row r="2097" spans="1:19" x14ac:dyDescent="0.25">
      <c r="A2097" t="s">
        <v>51</v>
      </c>
      <c r="B2097" t="s">
        <v>88</v>
      </c>
      <c r="D2097" t="s">
        <v>53</v>
      </c>
      <c r="E2097" t="s">
        <v>113</v>
      </c>
      <c r="F2097" t="s">
        <v>60</v>
      </c>
      <c r="G2097" t="s">
        <v>127</v>
      </c>
      <c r="H2097" t="s">
        <v>55</v>
      </c>
      <c r="I2097" t="s">
        <v>130</v>
      </c>
      <c r="J2097" t="s">
        <v>58</v>
      </c>
      <c r="K2097" t="s">
        <v>57</v>
      </c>
      <c r="M2097" s="11">
        <v>76.25</v>
      </c>
      <c r="N2097" s="11">
        <v>1.159165558966432</v>
      </c>
      <c r="P2097" s="11">
        <v>76.25</v>
      </c>
      <c r="Q2097" s="11">
        <v>1.159165558966432</v>
      </c>
      <c r="R2097" s="11">
        <f t="array" ref="R2097">INDEX(Reformat[Preschool PT],MATCH(1,(Reformat[Zone]=B2097)*(Reformat[Provider Type]=E2097)*(Reformat[Provider Rating]=I2097),0))</f>
        <v>21.4</v>
      </c>
      <c r="S2097" s="11">
        <f t="shared" si="32"/>
        <v>107</v>
      </c>
    </row>
    <row r="2098" spans="1:19" x14ac:dyDescent="0.25">
      <c r="A2098" t="s">
        <v>51</v>
      </c>
      <c r="B2098" t="s">
        <v>88</v>
      </c>
      <c r="D2098" t="s">
        <v>53</v>
      </c>
      <c r="E2098" t="s">
        <v>113</v>
      </c>
      <c r="F2098" t="s">
        <v>61</v>
      </c>
      <c r="G2098" t="s">
        <v>128</v>
      </c>
      <c r="H2098" t="s">
        <v>55</v>
      </c>
      <c r="I2098" t="s">
        <v>130</v>
      </c>
      <c r="J2098" t="s">
        <v>56</v>
      </c>
      <c r="K2098" t="s">
        <v>57</v>
      </c>
      <c r="M2098" s="11">
        <v>97.8</v>
      </c>
      <c r="N2098" s="11">
        <v>1.4867723497300596</v>
      </c>
      <c r="P2098" s="11">
        <v>97.8</v>
      </c>
      <c r="Q2098" s="11">
        <v>1.4867723497300596</v>
      </c>
      <c r="R2098" s="11">
        <f t="array" ref="R2098">INDEX(Reformat[School-age FT],MATCH(1,(Reformat[Zone]=B2098)*(Reformat[Provider Type]=E2098)*(Reformat[Provider Rating]=I2098),0))</f>
        <v>26.2</v>
      </c>
      <c r="S2098" s="11">
        <f t="shared" si="32"/>
        <v>131</v>
      </c>
    </row>
    <row r="2099" spans="1:19" x14ac:dyDescent="0.25">
      <c r="A2099" t="s">
        <v>51</v>
      </c>
      <c r="B2099" t="s">
        <v>88</v>
      </c>
      <c r="D2099" t="s">
        <v>53</v>
      </c>
      <c r="E2099" t="s">
        <v>113</v>
      </c>
      <c r="F2099" t="s">
        <v>61</v>
      </c>
      <c r="G2099" t="s">
        <v>129</v>
      </c>
      <c r="H2099" t="s">
        <v>55</v>
      </c>
      <c r="I2099" t="s">
        <v>130</v>
      </c>
      <c r="J2099" t="s">
        <v>58</v>
      </c>
      <c r="K2099" t="s">
        <v>57</v>
      </c>
      <c r="M2099" s="11">
        <v>68.400000000000006</v>
      </c>
      <c r="N2099" s="11">
        <v>1.0398285145351338</v>
      </c>
      <c r="P2099" s="11">
        <v>68.400000000000006</v>
      </c>
      <c r="Q2099" s="11">
        <v>1.0398285145351338</v>
      </c>
      <c r="R2099" s="11">
        <f t="array" ref="R2099">INDEX(Reformat[School-age PT],MATCH(1,(Reformat[Zone]=B2099)*(Reformat[Provider Type]=E2099)*(Reformat[Provider Rating]=I2099),0))</f>
        <v>19.600000000000001</v>
      </c>
      <c r="S2099" s="11">
        <f t="shared" si="32"/>
        <v>98</v>
      </c>
    </row>
    <row r="2100" spans="1:19" x14ac:dyDescent="0.25">
      <c r="A2100" t="s">
        <v>51</v>
      </c>
      <c r="B2100" t="s">
        <v>88</v>
      </c>
      <c r="D2100" t="s">
        <v>53</v>
      </c>
      <c r="E2100" t="s">
        <v>113</v>
      </c>
      <c r="F2100" t="s">
        <v>54</v>
      </c>
      <c r="G2100" t="s">
        <v>122</v>
      </c>
      <c r="H2100" t="s">
        <v>62</v>
      </c>
      <c r="I2100" t="s">
        <v>131</v>
      </c>
      <c r="J2100" t="s">
        <v>56</v>
      </c>
      <c r="K2100" t="s">
        <v>57</v>
      </c>
      <c r="M2100" s="11">
        <v>135.95000000000002</v>
      </c>
      <c r="N2100" s="11">
        <v>2.0667351834949041</v>
      </c>
      <c r="P2100" s="11">
        <v>135.95000000000002</v>
      </c>
      <c r="Q2100" s="11">
        <v>2.0667351834949041</v>
      </c>
      <c r="R2100" s="11">
        <f t="array" ref="R2100">INDEX(Reformat[Infant FT],MATCH(1,(Reformat[Zone]=B2100)*(Reformat[Provider Type]=E2100)*(Reformat[Provider Rating]=I2100),0))</f>
        <v>36.119999999999997</v>
      </c>
      <c r="S2100" s="11">
        <f t="shared" si="32"/>
        <v>180.6</v>
      </c>
    </row>
    <row r="2101" spans="1:19" x14ac:dyDescent="0.25">
      <c r="A2101" t="s">
        <v>51</v>
      </c>
      <c r="B2101" t="s">
        <v>88</v>
      </c>
      <c r="D2101" t="s">
        <v>53</v>
      </c>
      <c r="E2101" t="s">
        <v>113</v>
      </c>
      <c r="F2101" t="s">
        <v>54</v>
      </c>
      <c r="G2101" t="s">
        <v>123</v>
      </c>
      <c r="H2101" t="s">
        <v>62</v>
      </c>
      <c r="I2101" t="s">
        <v>131</v>
      </c>
      <c r="J2101" t="s">
        <v>58</v>
      </c>
      <c r="K2101" t="s">
        <v>57</v>
      </c>
      <c r="M2101" s="11">
        <v>120.45</v>
      </c>
      <c r="N2101" s="11">
        <v>1.8311015288853341</v>
      </c>
      <c r="P2101" s="11">
        <v>120.45</v>
      </c>
      <c r="Q2101" s="11">
        <v>1.8311015288853341</v>
      </c>
      <c r="R2101" s="11">
        <f t="array" ref="R2101">INDEX(Reformat[Infant PT],MATCH(1,(Reformat[Zone]=B2101)*(Reformat[Provider Type]=E2101)*(Reformat[Provider Rating]=I2101),0))</f>
        <v>32.130000000000003</v>
      </c>
      <c r="S2101" s="11">
        <f t="shared" si="32"/>
        <v>160.65</v>
      </c>
    </row>
    <row r="2102" spans="1:19" x14ac:dyDescent="0.25">
      <c r="A2102" t="s">
        <v>51</v>
      </c>
      <c r="B2102" t="s">
        <v>88</v>
      </c>
      <c r="D2102" t="s">
        <v>53</v>
      </c>
      <c r="E2102" t="s">
        <v>113</v>
      </c>
      <c r="F2102" t="s">
        <v>59</v>
      </c>
      <c r="G2102" t="s">
        <v>124</v>
      </c>
      <c r="H2102" t="s">
        <v>62</v>
      </c>
      <c r="I2102" t="s">
        <v>131</v>
      </c>
      <c r="J2102" t="s">
        <v>56</v>
      </c>
      <c r="K2102" t="s">
        <v>57</v>
      </c>
      <c r="M2102" s="11">
        <v>125.55</v>
      </c>
      <c r="N2102" s="11">
        <v>1.9086326023375151</v>
      </c>
      <c r="P2102" s="11">
        <v>125.55</v>
      </c>
      <c r="Q2102" s="11">
        <v>1.9086326023375151</v>
      </c>
      <c r="R2102" s="11">
        <f t="array" ref="R2102">INDEX(Reformat[Toddler FT],MATCH(1,(Reformat[Zone]=B2102)*(Reformat[Provider Type]=E2102)*(Reformat[Provider Rating]=I2102),0))</f>
        <v>32.340000000000003</v>
      </c>
      <c r="S2102" s="11">
        <f t="shared" si="32"/>
        <v>161.70000000000002</v>
      </c>
    </row>
    <row r="2103" spans="1:19" x14ac:dyDescent="0.25">
      <c r="A2103" t="s">
        <v>51</v>
      </c>
      <c r="B2103" t="s">
        <v>88</v>
      </c>
      <c r="D2103" t="s">
        <v>53</v>
      </c>
      <c r="E2103" t="s">
        <v>113</v>
      </c>
      <c r="F2103" t="s">
        <v>59</v>
      </c>
      <c r="G2103" t="s">
        <v>125</v>
      </c>
      <c r="H2103" t="s">
        <v>62</v>
      </c>
      <c r="I2103" t="s">
        <v>131</v>
      </c>
      <c r="J2103" t="s">
        <v>58</v>
      </c>
      <c r="K2103" t="s">
        <v>57</v>
      </c>
      <c r="M2103" s="11">
        <v>110.75</v>
      </c>
      <c r="N2103" s="11">
        <v>1.6836404676135388</v>
      </c>
      <c r="P2103" s="11">
        <v>110.75</v>
      </c>
      <c r="Q2103" s="11">
        <v>1.6836404676135388</v>
      </c>
      <c r="R2103" s="11">
        <f t="array" ref="R2103">INDEX(Reformat[Toddler PT],MATCH(1,(Reformat[Zone]=B2103)*(Reformat[Provider Type]=E2103)*(Reformat[Provider Rating]=I2103),0))</f>
        <v>28.56</v>
      </c>
      <c r="S2103" s="11">
        <f t="shared" si="32"/>
        <v>142.79999999999998</v>
      </c>
    </row>
    <row r="2104" spans="1:19" x14ac:dyDescent="0.25">
      <c r="A2104" t="s">
        <v>51</v>
      </c>
      <c r="B2104" t="s">
        <v>88</v>
      </c>
      <c r="D2104" t="s">
        <v>53</v>
      </c>
      <c r="E2104" t="s">
        <v>113</v>
      </c>
      <c r="F2104" t="s">
        <v>60</v>
      </c>
      <c r="G2104" t="s">
        <v>126</v>
      </c>
      <c r="H2104" t="s">
        <v>62</v>
      </c>
      <c r="I2104" t="s">
        <v>131</v>
      </c>
      <c r="J2104" t="s">
        <v>56</v>
      </c>
      <c r="K2104" t="s">
        <v>57</v>
      </c>
      <c r="M2104" s="11">
        <v>116.85000000000001</v>
      </c>
      <c r="N2104" s="11">
        <v>1.7763737123308536</v>
      </c>
      <c r="P2104" s="11">
        <v>116.85000000000001</v>
      </c>
      <c r="Q2104" s="11">
        <v>1.7763737123308536</v>
      </c>
      <c r="R2104" s="11">
        <f t="array" ref="R2104">INDEX(Reformat[Preschool FT],MATCH(1,(Reformat[Zone]=B2104)*(Reformat[Provider Type]=E2104)*(Reformat[Provider Rating]=I2104),0))</f>
        <v>29.19</v>
      </c>
      <c r="S2104" s="11">
        <f t="shared" si="32"/>
        <v>145.95000000000002</v>
      </c>
    </row>
    <row r="2105" spans="1:19" x14ac:dyDescent="0.25">
      <c r="A2105" t="s">
        <v>51</v>
      </c>
      <c r="B2105" t="s">
        <v>88</v>
      </c>
      <c r="D2105" t="s">
        <v>53</v>
      </c>
      <c r="E2105" t="s">
        <v>113</v>
      </c>
      <c r="F2105" t="s">
        <v>60</v>
      </c>
      <c r="G2105" t="s">
        <v>127</v>
      </c>
      <c r="H2105" t="s">
        <v>62</v>
      </c>
      <c r="I2105" t="s">
        <v>131</v>
      </c>
      <c r="J2105" t="s">
        <v>58</v>
      </c>
      <c r="K2105" t="s">
        <v>57</v>
      </c>
      <c r="M2105" s="11">
        <v>89.85</v>
      </c>
      <c r="N2105" s="11">
        <v>1.3659150881722479</v>
      </c>
      <c r="P2105" s="11">
        <v>89.85</v>
      </c>
      <c r="Q2105" s="11">
        <v>1.3659150881722479</v>
      </c>
      <c r="R2105" s="11">
        <f t="array" ref="R2105">INDEX(Reformat[Preschool PT],MATCH(1,(Reformat[Zone]=B2105)*(Reformat[Provider Type]=E2105)*(Reformat[Provider Rating]=I2105),0))</f>
        <v>22.47</v>
      </c>
      <c r="S2105" s="11">
        <f t="shared" si="32"/>
        <v>112.35</v>
      </c>
    </row>
    <row r="2106" spans="1:19" x14ac:dyDescent="0.25">
      <c r="A2106" t="s">
        <v>51</v>
      </c>
      <c r="B2106" t="s">
        <v>88</v>
      </c>
      <c r="D2106" t="s">
        <v>53</v>
      </c>
      <c r="E2106" t="s">
        <v>113</v>
      </c>
      <c r="F2106" t="s">
        <v>61</v>
      </c>
      <c r="G2106" t="s">
        <v>128</v>
      </c>
      <c r="H2106" t="s">
        <v>62</v>
      </c>
      <c r="I2106" t="s">
        <v>131</v>
      </c>
      <c r="J2106" t="s">
        <v>56</v>
      </c>
      <c r="K2106" t="s">
        <v>57</v>
      </c>
      <c r="M2106" s="11">
        <v>110.64999999999999</v>
      </c>
      <c r="N2106" s="11">
        <v>1.6821202504870254</v>
      </c>
      <c r="P2106" s="11">
        <v>110.64999999999999</v>
      </c>
      <c r="Q2106" s="11">
        <v>1.6821202504870254</v>
      </c>
      <c r="R2106" s="11">
        <f t="array" ref="R2106">INDEX(Reformat[School-age FT],MATCH(1,(Reformat[Zone]=B2106)*(Reformat[Provider Type]=E2106)*(Reformat[Provider Rating]=I2106),0))</f>
        <v>27.51</v>
      </c>
      <c r="S2106" s="11">
        <f t="shared" si="32"/>
        <v>137.55000000000001</v>
      </c>
    </row>
    <row r="2107" spans="1:19" x14ac:dyDescent="0.25">
      <c r="A2107" t="s">
        <v>51</v>
      </c>
      <c r="B2107" t="s">
        <v>88</v>
      </c>
      <c r="D2107" t="s">
        <v>53</v>
      </c>
      <c r="E2107" t="s">
        <v>113</v>
      </c>
      <c r="F2107" t="s">
        <v>61</v>
      </c>
      <c r="G2107" t="s">
        <v>129</v>
      </c>
      <c r="H2107" t="s">
        <v>62</v>
      </c>
      <c r="I2107" t="s">
        <v>131</v>
      </c>
      <c r="J2107" t="s">
        <v>58</v>
      </c>
      <c r="K2107" t="s">
        <v>57</v>
      </c>
      <c r="M2107" s="11">
        <v>82.15</v>
      </c>
      <c r="N2107" s="11">
        <v>1.2488583694307198</v>
      </c>
      <c r="P2107" s="11">
        <v>82.15</v>
      </c>
      <c r="Q2107" s="11">
        <v>1.2488583694307198</v>
      </c>
      <c r="R2107" s="11">
        <f t="array" ref="R2107">INDEX(Reformat[School-age PT],MATCH(1,(Reformat[Zone]=B2107)*(Reformat[Provider Type]=E2107)*(Reformat[Provider Rating]=I2107),0))</f>
        <v>20.58</v>
      </c>
      <c r="S2107" s="11">
        <f t="shared" si="32"/>
        <v>102.89999999999999</v>
      </c>
    </row>
    <row r="2108" spans="1:19" x14ac:dyDescent="0.25">
      <c r="A2108" t="s">
        <v>51</v>
      </c>
      <c r="B2108" t="s">
        <v>88</v>
      </c>
      <c r="D2108" t="s">
        <v>53</v>
      </c>
      <c r="E2108" t="s">
        <v>113</v>
      </c>
      <c r="F2108" t="s">
        <v>54</v>
      </c>
      <c r="G2108" t="s">
        <v>122</v>
      </c>
      <c r="H2108" t="s">
        <v>63</v>
      </c>
      <c r="I2108" t="s">
        <v>132</v>
      </c>
      <c r="J2108" t="s">
        <v>56</v>
      </c>
      <c r="K2108" t="s">
        <v>57</v>
      </c>
      <c r="M2108" s="11">
        <v>151.05000000000001</v>
      </c>
      <c r="N2108" s="11">
        <v>2.2962879695984206</v>
      </c>
      <c r="P2108" s="11">
        <v>151.05000000000001</v>
      </c>
      <c r="Q2108" s="11">
        <v>2.2962879695984206</v>
      </c>
      <c r="R2108" s="11">
        <f t="array" ref="R2108">INDEX(Reformat[Infant FT],MATCH(1,(Reformat[Zone]=B2108)*(Reformat[Provider Type]=E2108)*(Reformat[Provider Rating]=I2108),0))</f>
        <v>37.08</v>
      </c>
      <c r="S2108" s="11">
        <f t="shared" si="32"/>
        <v>185.39999999999998</v>
      </c>
    </row>
    <row r="2109" spans="1:19" x14ac:dyDescent="0.25">
      <c r="A2109" t="s">
        <v>51</v>
      </c>
      <c r="B2109" t="s">
        <v>88</v>
      </c>
      <c r="D2109" t="s">
        <v>53</v>
      </c>
      <c r="E2109" t="s">
        <v>113</v>
      </c>
      <c r="F2109" t="s">
        <v>54</v>
      </c>
      <c r="G2109" t="s">
        <v>123</v>
      </c>
      <c r="H2109" t="s">
        <v>63</v>
      </c>
      <c r="I2109" t="s">
        <v>132</v>
      </c>
      <c r="J2109" t="s">
        <v>58</v>
      </c>
      <c r="K2109" t="s">
        <v>57</v>
      </c>
      <c r="M2109" s="11">
        <v>133.80000000000001</v>
      </c>
      <c r="N2109" s="11">
        <v>2.0340505152748669</v>
      </c>
      <c r="P2109" s="11">
        <v>133.80000000000001</v>
      </c>
      <c r="Q2109" s="11">
        <v>2.0340505152748669</v>
      </c>
      <c r="R2109" s="11">
        <f t="array" ref="R2109">INDEX(Reformat[Infant PT],MATCH(1,(Reformat[Zone]=B2109)*(Reformat[Provider Type]=E2109)*(Reformat[Provider Rating]=I2109),0))</f>
        <v>33.299999999999997</v>
      </c>
      <c r="S2109" s="11">
        <f t="shared" si="32"/>
        <v>166.5</v>
      </c>
    </row>
    <row r="2110" spans="1:19" x14ac:dyDescent="0.25">
      <c r="A2110" t="s">
        <v>51</v>
      </c>
      <c r="B2110" t="s">
        <v>88</v>
      </c>
      <c r="D2110" t="s">
        <v>53</v>
      </c>
      <c r="E2110" t="s">
        <v>113</v>
      </c>
      <c r="F2110" t="s">
        <v>59</v>
      </c>
      <c r="G2110" t="s">
        <v>124</v>
      </c>
      <c r="H2110" t="s">
        <v>63</v>
      </c>
      <c r="I2110" t="s">
        <v>132</v>
      </c>
      <c r="J2110" t="s">
        <v>56</v>
      </c>
      <c r="K2110" t="s">
        <v>57</v>
      </c>
      <c r="M2110" s="11">
        <v>139.5</v>
      </c>
      <c r="N2110" s="11">
        <v>2.1207028914861281</v>
      </c>
      <c r="P2110" s="11">
        <v>139.5</v>
      </c>
      <c r="Q2110" s="11">
        <v>2.1207028914861281</v>
      </c>
      <c r="R2110" s="11">
        <f t="array" ref="R2110">INDEX(Reformat[Toddler FT],MATCH(1,(Reformat[Zone]=B2110)*(Reformat[Provider Type]=E2110)*(Reformat[Provider Rating]=I2110),0))</f>
        <v>32.96</v>
      </c>
      <c r="S2110" s="11">
        <f t="shared" si="32"/>
        <v>164.8</v>
      </c>
    </row>
    <row r="2111" spans="1:19" x14ac:dyDescent="0.25">
      <c r="A2111" t="s">
        <v>51</v>
      </c>
      <c r="B2111" t="s">
        <v>88</v>
      </c>
      <c r="D2111" t="s">
        <v>53</v>
      </c>
      <c r="E2111" t="s">
        <v>113</v>
      </c>
      <c r="F2111" t="s">
        <v>59</v>
      </c>
      <c r="G2111" t="s">
        <v>125</v>
      </c>
      <c r="H2111" t="s">
        <v>63</v>
      </c>
      <c r="I2111" t="s">
        <v>132</v>
      </c>
      <c r="J2111" t="s">
        <v>58</v>
      </c>
      <c r="K2111" t="s">
        <v>57</v>
      </c>
      <c r="M2111" s="11">
        <v>123.05</v>
      </c>
      <c r="N2111" s="11">
        <v>1.8706271741746812</v>
      </c>
      <c r="P2111" s="11">
        <v>123.05</v>
      </c>
      <c r="Q2111" s="11">
        <v>1.8706271741746812</v>
      </c>
      <c r="R2111" s="11">
        <f t="array" ref="R2111">INDEX(Reformat[Toddler PT],MATCH(1,(Reformat[Zone]=B2111)*(Reformat[Provider Type]=E2111)*(Reformat[Provider Rating]=I2111),0))</f>
        <v>29.52</v>
      </c>
      <c r="S2111" s="11">
        <f t="shared" si="32"/>
        <v>147.6</v>
      </c>
    </row>
    <row r="2112" spans="1:19" x14ac:dyDescent="0.25">
      <c r="A2112" t="s">
        <v>51</v>
      </c>
      <c r="B2112" t="s">
        <v>88</v>
      </c>
      <c r="D2112" t="s">
        <v>53</v>
      </c>
      <c r="E2112" t="s">
        <v>113</v>
      </c>
      <c r="F2112" t="s">
        <v>60</v>
      </c>
      <c r="G2112" t="s">
        <v>126</v>
      </c>
      <c r="H2112" t="s">
        <v>63</v>
      </c>
      <c r="I2112" t="s">
        <v>132</v>
      </c>
      <c r="J2112" t="s">
        <v>56</v>
      </c>
      <c r="K2112" t="s">
        <v>57</v>
      </c>
      <c r="M2112" s="11">
        <v>129.80000000000001</v>
      </c>
      <c r="N2112" s="11">
        <v>1.9732418302143329</v>
      </c>
      <c r="P2112" s="11">
        <v>129.80000000000001</v>
      </c>
      <c r="Q2112" s="11">
        <v>1.9732418302143329</v>
      </c>
      <c r="R2112" s="11">
        <f t="array" ref="R2112">INDEX(Reformat[Preschool FT],MATCH(1,(Reformat[Zone]=B2112)*(Reformat[Provider Type]=E2112)*(Reformat[Provider Rating]=I2112),0))</f>
        <v>29.75</v>
      </c>
      <c r="S2112" s="11">
        <f t="shared" si="32"/>
        <v>148.75</v>
      </c>
    </row>
    <row r="2113" spans="1:19" x14ac:dyDescent="0.25">
      <c r="A2113" t="s">
        <v>51</v>
      </c>
      <c r="B2113" t="s">
        <v>88</v>
      </c>
      <c r="D2113" t="s">
        <v>53</v>
      </c>
      <c r="E2113" t="s">
        <v>113</v>
      </c>
      <c r="F2113" t="s">
        <v>60</v>
      </c>
      <c r="G2113" t="s">
        <v>127</v>
      </c>
      <c r="H2113" t="s">
        <v>63</v>
      </c>
      <c r="I2113" t="s">
        <v>132</v>
      </c>
      <c r="J2113" t="s">
        <v>58</v>
      </c>
      <c r="K2113" t="s">
        <v>57</v>
      </c>
      <c r="M2113" s="11">
        <v>99.85</v>
      </c>
      <c r="N2113" s="11">
        <v>1.5179368008235832</v>
      </c>
      <c r="P2113" s="11">
        <v>99.85</v>
      </c>
      <c r="Q2113" s="11">
        <v>1.5179368008235832</v>
      </c>
      <c r="R2113" s="11">
        <f t="array" ref="R2113">INDEX(Reformat[Preschool PT],MATCH(1,(Reformat[Zone]=B2113)*(Reformat[Provider Type]=E2113)*(Reformat[Provider Rating]=I2113),0))</f>
        <v>23.4</v>
      </c>
      <c r="S2113" s="11">
        <f t="shared" si="32"/>
        <v>117</v>
      </c>
    </row>
    <row r="2114" spans="1:19" x14ac:dyDescent="0.25">
      <c r="A2114" t="s">
        <v>51</v>
      </c>
      <c r="B2114" t="s">
        <v>88</v>
      </c>
      <c r="D2114" t="s">
        <v>53</v>
      </c>
      <c r="E2114" t="s">
        <v>113</v>
      </c>
      <c r="F2114" t="s">
        <v>61</v>
      </c>
      <c r="G2114" t="s">
        <v>128</v>
      </c>
      <c r="H2114" t="s">
        <v>63</v>
      </c>
      <c r="I2114" t="s">
        <v>132</v>
      </c>
      <c r="J2114" t="s">
        <v>56</v>
      </c>
      <c r="K2114" t="s">
        <v>57</v>
      </c>
      <c r="M2114" s="11">
        <v>122.95</v>
      </c>
      <c r="N2114" s="11">
        <v>1.869106957048168</v>
      </c>
      <c r="P2114" s="11">
        <v>122.95</v>
      </c>
      <c r="Q2114" s="11">
        <v>1.869106957048168</v>
      </c>
      <c r="R2114" s="11">
        <f t="array" ref="R2114">INDEX(Reformat[School-age FT],MATCH(1,(Reformat[Zone]=B2114)*(Reformat[Provider Type]=E2114)*(Reformat[Provider Rating]=I2114),0))</f>
        <v>28.08</v>
      </c>
      <c r="S2114" s="11">
        <f t="shared" si="32"/>
        <v>140.39999999999998</v>
      </c>
    </row>
    <row r="2115" spans="1:19" x14ac:dyDescent="0.25">
      <c r="A2115" t="s">
        <v>51</v>
      </c>
      <c r="B2115" t="s">
        <v>88</v>
      </c>
      <c r="D2115" t="s">
        <v>53</v>
      </c>
      <c r="E2115" t="s">
        <v>113</v>
      </c>
      <c r="F2115" t="s">
        <v>61</v>
      </c>
      <c r="G2115" t="s">
        <v>129</v>
      </c>
      <c r="H2115" t="s">
        <v>63</v>
      </c>
      <c r="I2115" t="s">
        <v>132</v>
      </c>
      <c r="J2115" t="s">
        <v>58</v>
      </c>
      <c r="K2115" t="s">
        <v>57</v>
      </c>
      <c r="M2115" s="11">
        <v>91.300000000000011</v>
      </c>
      <c r="N2115" s="11">
        <v>1.3879582365066918</v>
      </c>
      <c r="P2115" s="11">
        <v>91.300000000000011</v>
      </c>
      <c r="Q2115" s="11">
        <v>1.3879582365066918</v>
      </c>
      <c r="R2115" s="11">
        <f t="array" ref="R2115">INDEX(Reformat[School-age PT],MATCH(1,(Reformat[Zone]=B2115)*(Reformat[Provider Type]=E2115)*(Reformat[Provider Rating]=I2115),0))</f>
        <v>21.42</v>
      </c>
      <c r="S2115" s="11">
        <f t="shared" ref="S2115:S2178" si="33">R2115*5</f>
        <v>107.10000000000001</v>
      </c>
    </row>
    <row r="2116" spans="1:19" x14ac:dyDescent="0.25">
      <c r="A2116" t="s">
        <v>51</v>
      </c>
      <c r="B2116" t="s">
        <v>88</v>
      </c>
      <c r="D2116" t="s">
        <v>53</v>
      </c>
      <c r="E2116" t="s">
        <v>113</v>
      </c>
      <c r="F2116" t="s">
        <v>54</v>
      </c>
      <c r="G2116" t="s">
        <v>122</v>
      </c>
      <c r="H2116" t="s">
        <v>64</v>
      </c>
      <c r="I2116" t="s">
        <v>133</v>
      </c>
      <c r="J2116" t="s">
        <v>56</v>
      </c>
      <c r="K2116" t="s">
        <v>57</v>
      </c>
      <c r="M2116" s="11">
        <v>167.8</v>
      </c>
      <c r="N2116" s="11">
        <v>2.5509243382894069</v>
      </c>
      <c r="P2116" s="11">
        <v>167.8</v>
      </c>
      <c r="Q2116" s="11">
        <v>2.5509243382894069</v>
      </c>
      <c r="R2116" s="11">
        <f t="array" ref="R2116">INDEX(Reformat[Infant FT],MATCH(1,(Reformat[Zone]=B2116)*(Reformat[Provider Type]=E2116)*(Reformat[Provider Rating]=I2116),0))</f>
        <v>41.2</v>
      </c>
      <c r="S2116" s="11">
        <f t="shared" si="33"/>
        <v>206</v>
      </c>
    </row>
    <row r="2117" spans="1:19" x14ac:dyDescent="0.25">
      <c r="A2117" t="s">
        <v>51</v>
      </c>
      <c r="B2117" t="s">
        <v>88</v>
      </c>
      <c r="D2117" t="s">
        <v>53</v>
      </c>
      <c r="E2117" t="s">
        <v>113</v>
      </c>
      <c r="F2117" t="s">
        <v>54</v>
      </c>
      <c r="G2117" t="s">
        <v>123</v>
      </c>
      <c r="H2117" t="s">
        <v>64</v>
      </c>
      <c r="I2117" t="s">
        <v>133</v>
      </c>
      <c r="J2117" t="s">
        <v>58</v>
      </c>
      <c r="K2117" t="s">
        <v>57</v>
      </c>
      <c r="M2117" s="11">
        <v>148.65</v>
      </c>
      <c r="N2117" s="11">
        <v>2.2598027585620999</v>
      </c>
      <c r="P2117" s="11">
        <v>148.65</v>
      </c>
      <c r="Q2117" s="11">
        <v>2.2598027585620999</v>
      </c>
      <c r="R2117" s="11">
        <f t="array" ref="R2117">INDEX(Reformat[Infant PT],MATCH(1,(Reformat[Zone]=B2117)*(Reformat[Provider Type]=E2117)*(Reformat[Provider Rating]=I2117),0))</f>
        <v>37</v>
      </c>
      <c r="S2117" s="11">
        <f t="shared" si="33"/>
        <v>185</v>
      </c>
    </row>
    <row r="2118" spans="1:19" x14ac:dyDescent="0.25">
      <c r="A2118" t="s">
        <v>51</v>
      </c>
      <c r="B2118" t="s">
        <v>88</v>
      </c>
      <c r="D2118" t="s">
        <v>53</v>
      </c>
      <c r="E2118" t="s">
        <v>113</v>
      </c>
      <c r="F2118" t="s">
        <v>59</v>
      </c>
      <c r="G2118" t="s">
        <v>124</v>
      </c>
      <c r="H2118" t="s">
        <v>64</v>
      </c>
      <c r="I2118" t="s">
        <v>133</v>
      </c>
      <c r="J2118" t="s">
        <v>56</v>
      </c>
      <c r="K2118" t="s">
        <v>57</v>
      </c>
      <c r="M2118" s="11">
        <v>154.94999999999999</v>
      </c>
      <c r="N2118" s="11">
        <v>2.3555764375324411</v>
      </c>
      <c r="P2118" s="11">
        <v>154.94999999999999</v>
      </c>
      <c r="Q2118" s="11">
        <v>2.3555764375324411</v>
      </c>
      <c r="R2118" s="11">
        <f t="array" ref="R2118">INDEX(Reformat[Toddler FT],MATCH(1,(Reformat[Zone]=B2118)*(Reformat[Provider Type]=E2118)*(Reformat[Provider Rating]=I2118),0))</f>
        <v>36.6</v>
      </c>
      <c r="S2118" s="11">
        <f t="shared" si="33"/>
        <v>183</v>
      </c>
    </row>
    <row r="2119" spans="1:19" x14ac:dyDescent="0.25">
      <c r="A2119" t="s">
        <v>51</v>
      </c>
      <c r="B2119" t="s">
        <v>88</v>
      </c>
      <c r="D2119" t="s">
        <v>53</v>
      </c>
      <c r="E2119" t="s">
        <v>113</v>
      </c>
      <c r="F2119" t="s">
        <v>59</v>
      </c>
      <c r="G2119" t="s">
        <v>125</v>
      </c>
      <c r="H2119" t="s">
        <v>64</v>
      </c>
      <c r="I2119" t="s">
        <v>133</v>
      </c>
      <c r="J2119" t="s">
        <v>58</v>
      </c>
      <c r="K2119" t="s">
        <v>57</v>
      </c>
      <c r="M2119" s="11">
        <v>136.69999999999999</v>
      </c>
      <c r="N2119" s="11">
        <v>2.0781368119437538</v>
      </c>
      <c r="P2119" s="11">
        <v>136.69999999999999</v>
      </c>
      <c r="Q2119" s="11">
        <v>2.0781368119437538</v>
      </c>
      <c r="R2119" s="11">
        <f t="array" ref="R2119">INDEX(Reformat[Toddler PT],MATCH(1,(Reformat[Zone]=B2119)*(Reformat[Provider Type]=E2119)*(Reformat[Provider Rating]=I2119),0))</f>
        <v>32.799999999999997</v>
      </c>
      <c r="S2119" s="11">
        <f t="shared" si="33"/>
        <v>164</v>
      </c>
    </row>
    <row r="2120" spans="1:19" x14ac:dyDescent="0.25">
      <c r="A2120" t="s">
        <v>51</v>
      </c>
      <c r="B2120" t="s">
        <v>88</v>
      </c>
      <c r="D2120" t="s">
        <v>53</v>
      </c>
      <c r="E2120" t="s">
        <v>113</v>
      </c>
      <c r="F2120" t="s">
        <v>60</v>
      </c>
      <c r="G2120" t="s">
        <v>126</v>
      </c>
      <c r="H2120" t="s">
        <v>64</v>
      </c>
      <c r="I2120" t="s">
        <v>133</v>
      </c>
      <c r="J2120" t="s">
        <v>56</v>
      </c>
      <c r="K2120" t="s">
        <v>57</v>
      </c>
      <c r="M2120" s="11">
        <v>144.19999999999999</v>
      </c>
      <c r="N2120" s="11">
        <v>2.1921530964322553</v>
      </c>
      <c r="P2120" s="11">
        <v>144.19999999999999</v>
      </c>
      <c r="Q2120" s="11">
        <v>2.1921530964322553</v>
      </c>
      <c r="R2120" s="11">
        <f t="array" ref="R2120">INDEX(Reformat[Preschool FT],MATCH(1,(Reformat[Zone]=B2120)*(Reformat[Provider Type]=E2120)*(Reformat[Provider Rating]=I2120),0))</f>
        <v>33</v>
      </c>
      <c r="S2120" s="11">
        <f t="shared" si="33"/>
        <v>165</v>
      </c>
    </row>
    <row r="2121" spans="1:19" x14ac:dyDescent="0.25">
      <c r="A2121" t="s">
        <v>51</v>
      </c>
      <c r="B2121" t="s">
        <v>88</v>
      </c>
      <c r="D2121" t="s">
        <v>53</v>
      </c>
      <c r="E2121" t="s">
        <v>113</v>
      </c>
      <c r="F2121" t="s">
        <v>60</v>
      </c>
      <c r="G2121" t="s">
        <v>127</v>
      </c>
      <c r="H2121" t="s">
        <v>64</v>
      </c>
      <c r="I2121" t="s">
        <v>133</v>
      </c>
      <c r="J2121" t="s">
        <v>58</v>
      </c>
      <c r="K2121" t="s">
        <v>57</v>
      </c>
      <c r="M2121" s="11">
        <v>110.9</v>
      </c>
      <c r="N2121" s="11">
        <v>1.6859207933033089</v>
      </c>
      <c r="P2121" s="11">
        <v>110.9</v>
      </c>
      <c r="Q2121" s="11">
        <v>1.6859207933033089</v>
      </c>
      <c r="R2121" s="11">
        <f t="array" ref="R2121">INDEX(Reformat[Preschool PT],MATCH(1,(Reformat[Zone]=B2121)*(Reformat[Provider Type]=E2121)*(Reformat[Provider Rating]=I2121),0))</f>
        <v>26</v>
      </c>
      <c r="S2121" s="11">
        <f t="shared" si="33"/>
        <v>130</v>
      </c>
    </row>
    <row r="2122" spans="1:19" x14ac:dyDescent="0.25">
      <c r="A2122" t="s">
        <v>51</v>
      </c>
      <c r="B2122" t="s">
        <v>88</v>
      </c>
      <c r="D2122" t="s">
        <v>53</v>
      </c>
      <c r="E2122" t="s">
        <v>113</v>
      </c>
      <c r="F2122" t="s">
        <v>61</v>
      </c>
      <c r="G2122" t="s">
        <v>128</v>
      </c>
      <c r="H2122" t="s">
        <v>64</v>
      </c>
      <c r="I2122" t="s">
        <v>133</v>
      </c>
      <c r="J2122" t="s">
        <v>56</v>
      </c>
      <c r="K2122" t="s">
        <v>57</v>
      </c>
      <c r="M2122" s="11">
        <v>136.6</v>
      </c>
      <c r="N2122" s="11">
        <v>2.0766165948172408</v>
      </c>
      <c r="P2122" s="11">
        <v>136.6</v>
      </c>
      <c r="Q2122" s="11">
        <v>2.0766165948172408</v>
      </c>
      <c r="R2122" s="11">
        <f t="array" ref="R2122">INDEX(Reformat[School-age FT],MATCH(1,(Reformat[Zone]=B2122)*(Reformat[Provider Type]=E2122)*(Reformat[Provider Rating]=I2122),0))</f>
        <v>31.2</v>
      </c>
      <c r="S2122" s="11">
        <f t="shared" si="33"/>
        <v>156</v>
      </c>
    </row>
    <row r="2123" spans="1:19" x14ac:dyDescent="0.25">
      <c r="A2123" t="s">
        <v>51</v>
      </c>
      <c r="B2123" t="s">
        <v>88</v>
      </c>
      <c r="D2123" t="s">
        <v>53</v>
      </c>
      <c r="E2123" t="s">
        <v>113</v>
      </c>
      <c r="F2123" t="s">
        <v>61</v>
      </c>
      <c r="G2123" t="s">
        <v>129</v>
      </c>
      <c r="H2123" t="s">
        <v>64</v>
      </c>
      <c r="I2123" t="s">
        <v>133</v>
      </c>
      <c r="J2123" t="s">
        <v>58</v>
      </c>
      <c r="K2123" t="s">
        <v>57</v>
      </c>
      <c r="M2123" s="11">
        <v>101.4</v>
      </c>
      <c r="N2123" s="11">
        <v>1.5415001662845405</v>
      </c>
      <c r="P2123" s="11">
        <v>101.4</v>
      </c>
      <c r="Q2123" s="11">
        <v>1.5415001662845405</v>
      </c>
      <c r="R2123" s="11">
        <f t="array" ref="R2123">INDEX(Reformat[School-age PT],MATCH(1,(Reformat[Zone]=B2123)*(Reformat[Provider Type]=E2123)*(Reformat[Provider Rating]=I2123),0))</f>
        <v>23.8</v>
      </c>
      <c r="S2123" s="11">
        <f t="shared" si="33"/>
        <v>119</v>
      </c>
    </row>
    <row r="2124" spans="1:19" x14ac:dyDescent="0.25">
      <c r="A2124" t="s">
        <v>51</v>
      </c>
      <c r="B2124" t="s">
        <v>88</v>
      </c>
      <c r="D2124" t="s">
        <v>53</v>
      </c>
      <c r="E2124" t="s">
        <v>113</v>
      </c>
      <c r="F2124" t="s">
        <v>60</v>
      </c>
      <c r="G2124" t="s">
        <v>126</v>
      </c>
      <c r="H2124" t="s">
        <v>65</v>
      </c>
      <c r="I2124" t="s">
        <v>134</v>
      </c>
      <c r="J2124" t="s">
        <v>56</v>
      </c>
      <c r="K2124" t="s">
        <v>57</v>
      </c>
      <c r="M2124" s="11">
        <v>109.5</v>
      </c>
      <c r="N2124" s="11">
        <v>1.664637753532122</v>
      </c>
      <c r="P2124" s="11">
        <v>109.5</v>
      </c>
      <c r="Q2124" s="11">
        <v>1.664637753532122</v>
      </c>
      <c r="R2124" s="11">
        <f t="array" ref="R2124">INDEX(Reformat[Preschool FT],MATCH(1,(Reformat[Zone]=B2124)*(Reformat[Provider Type]=E2124)*(Reformat[Provider Rating]=I2124),0))</f>
        <v>29.19</v>
      </c>
      <c r="S2124" s="11">
        <f t="shared" si="33"/>
        <v>145.95000000000002</v>
      </c>
    </row>
    <row r="2125" spans="1:19" x14ac:dyDescent="0.25">
      <c r="A2125" t="s">
        <v>51</v>
      </c>
      <c r="B2125" t="s">
        <v>88</v>
      </c>
      <c r="D2125" t="s">
        <v>53</v>
      </c>
      <c r="E2125" t="s">
        <v>113</v>
      </c>
      <c r="F2125" t="s">
        <v>60</v>
      </c>
      <c r="G2125" t="s">
        <v>127</v>
      </c>
      <c r="H2125" t="s">
        <v>65</v>
      </c>
      <c r="I2125" t="s">
        <v>134</v>
      </c>
      <c r="J2125" t="s">
        <v>58</v>
      </c>
      <c r="K2125" t="s">
        <v>57</v>
      </c>
      <c r="M2125" s="11">
        <v>80.099999999999994</v>
      </c>
      <c r="N2125" s="11">
        <v>1.217693918337196</v>
      </c>
      <c r="P2125" s="11">
        <v>80.099999999999994</v>
      </c>
      <c r="Q2125" s="11">
        <v>1.217693918337196</v>
      </c>
      <c r="R2125" s="11">
        <f t="array" ref="R2125">INDEX(Reformat[Preschool PT],MATCH(1,(Reformat[Zone]=B2125)*(Reformat[Provider Type]=E2125)*(Reformat[Provider Rating]=I2125),0))</f>
        <v>22.47</v>
      </c>
      <c r="S2125" s="11">
        <f t="shared" si="33"/>
        <v>112.35</v>
      </c>
    </row>
    <row r="2126" spans="1:19" x14ac:dyDescent="0.25">
      <c r="A2126" t="s">
        <v>51</v>
      </c>
      <c r="B2126" t="s">
        <v>88</v>
      </c>
      <c r="D2126" t="s">
        <v>66</v>
      </c>
      <c r="E2126" t="s">
        <v>114</v>
      </c>
      <c r="F2126" t="s">
        <v>54</v>
      </c>
      <c r="G2126" t="s">
        <v>122</v>
      </c>
      <c r="H2126" t="s">
        <v>55</v>
      </c>
      <c r="I2126" t="s">
        <v>130</v>
      </c>
      <c r="J2126" t="s">
        <v>56</v>
      </c>
      <c r="K2126" t="s">
        <v>57</v>
      </c>
      <c r="M2126" s="11">
        <v>107.6</v>
      </c>
      <c r="N2126" s="11">
        <v>1.6357536281283682</v>
      </c>
      <c r="P2126" s="11">
        <v>107.6</v>
      </c>
      <c r="Q2126" s="11">
        <v>1.6357536281283682</v>
      </c>
      <c r="R2126" s="11">
        <f t="array" ref="R2126">INDEX(Reformat[Infant FT],MATCH(1,(Reformat[Zone]=B2126)*(Reformat[Provider Type]=E2126)*(Reformat[Provider Rating]=I2126),0))</f>
        <v>30.4</v>
      </c>
      <c r="S2126" s="11">
        <f t="shared" si="33"/>
        <v>152</v>
      </c>
    </row>
    <row r="2127" spans="1:19" x14ac:dyDescent="0.25">
      <c r="A2127" t="s">
        <v>51</v>
      </c>
      <c r="B2127" t="s">
        <v>88</v>
      </c>
      <c r="D2127" t="s">
        <v>66</v>
      </c>
      <c r="E2127" t="s">
        <v>114</v>
      </c>
      <c r="F2127" t="s">
        <v>54</v>
      </c>
      <c r="G2127" t="s">
        <v>123</v>
      </c>
      <c r="H2127" t="s">
        <v>55</v>
      </c>
      <c r="I2127" t="s">
        <v>130</v>
      </c>
      <c r="J2127" t="s">
        <v>58</v>
      </c>
      <c r="K2127" t="s">
        <v>57</v>
      </c>
      <c r="M2127" s="11">
        <v>95.199999999999989</v>
      </c>
      <c r="N2127" s="11">
        <v>1.4472467044407122</v>
      </c>
      <c r="P2127" s="11">
        <v>95.199999999999989</v>
      </c>
      <c r="Q2127" s="11">
        <v>1.4472467044407122</v>
      </c>
      <c r="R2127" s="11">
        <f t="array" ref="R2127">INDEX(Reformat[Infant PT],MATCH(1,(Reformat[Zone]=B2127)*(Reformat[Provider Type]=E2127)*(Reformat[Provider Rating]=I2127),0))</f>
        <v>27.2</v>
      </c>
      <c r="S2127" s="11">
        <f t="shared" si="33"/>
        <v>136</v>
      </c>
    </row>
    <row r="2128" spans="1:19" x14ac:dyDescent="0.25">
      <c r="A2128" t="s">
        <v>51</v>
      </c>
      <c r="B2128" t="s">
        <v>88</v>
      </c>
      <c r="D2128" t="s">
        <v>66</v>
      </c>
      <c r="E2128" t="s">
        <v>114</v>
      </c>
      <c r="F2128" t="s">
        <v>59</v>
      </c>
      <c r="G2128" t="s">
        <v>124</v>
      </c>
      <c r="H2128" t="s">
        <v>55</v>
      </c>
      <c r="I2128" t="s">
        <v>130</v>
      </c>
      <c r="J2128" t="s">
        <v>56</v>
      </c>
      <c r="K2128" t="s">
        <v>57</v>
      </c>
      <c r="M2128" s="11">
        <v>101.64999999999999</v>
      </c>
      <c r="N2128" s="11">
        <v>1.5453007091008235</v>
      </c>
      <c r="P2128" s="11">
        <v>101.64999999999999</v>
      </c>
      <c r="Q2128" s="11">
        <v>1.5453007091008235</v>
      </c>
      <c r="R2128" s="11">
        <f t="array" ref="R2128">INDEX(Reformat[Toddler FT],MATCH(1,(Reformat[Zone]=B2128)*(Reformat[Provider Type]=E2128)*(Reformat[Provider Rating]=I2128),0))</f>
        <v>27.8</v>
      </c>
      <c r="S2128" s="11">
        <f t="shared" si="33"/>
        <v>139</v>
      </c>
    </row>
    <row r="2129" spans="1:19" x14ac:dyDescent="0.25">
      <c r="A2129" t="s">
        <v>51</v>
      </c>
      <c r="B2129" t="s">
        <v>88</v>
      </c>
      <c r="D2129" t="s">
        <v>66</v>
      </c>
      <c r="E2129" t="s">
        <v>114</v>
      </c>
      <c r="F2129" t="s">
        <v>59</v>
      </c>
      <c r="G2129" t="s">
        <v>125</v>
      </c>
      <c r="H2129" t="s">
        <v>55</v>
      </c>
      <c r="I2129" t="s">
        <v>130</v>
      </c>
      <c r="J2129" t="s">
        <v>58</v>
      </c>
      <c r="K2129" t="s">
        <v>57</v>
      </c>
      <c r="M2129" s="11">
        <v>89.149999999999991</v>
      </c>
      <c r="N2129" s="11">
        <v>1.3552735682866544</v>
      </c>
      <c r="P2129" s="11">
        <v>89.149999999999991</v>
      </c>
      <c r="Q2129" s="11">
        <v>1.3552735682866544</v>
      </c>
      <c r="R2129" s="11">
        <f t="array" ref="R2129">INDEX(Reformat[Toddler PT],MATCH(1,(Reformat[Zone]=B2129)*(Reformat[Provider Type]=E2129)*(Reformat[Provider Rating]=I2129),0))</f>
        <v>24.8</v>
      </c>
      <c r="S2129" s="11">
        <f t="shared" si="33"/>
        <v>124</v>
      </c>
    </row>
    <row r="2130" spans="1:19" x14ac:dyDescent="0.25">
      <c r="A2130" t="s">
        <v>51</v>
      </c>
      <c r="B2130" t="s">
        <v>88</v>
      </c>
      <c r="D2130" t="s">
        <v>66</v>
      </c>
      <c r="E2130" t="s">
        <v>114</v>
      </c>
      <c r="F2130" t="s">
        <v>60</v>
      </c>
      <c r="G2130" t="s">
        <v>126</v>
      </c>
      <c r="H2130" t="s">
        <v>55</v>
      </c>
      <c r="I2130" t="s">
        <v>130</v>
      </c>
      <c r="J2130" t="s">
        <v>56</v>
      </c>
      <c r="K2130" t="s">
        <v>57</v>
      </c>
      <c r="M2130" s="11">
        <v>95.600000000000009</v>
      </c>
      <c r="N2130" s="11">
        <v>1.4533275729467658</v>
      </c>
      <c r="P2130" s="11">
        <v>95.600000000000009</v>
      </c>
      <c r="Q2130" s="11">
        <v>1.4533275729467658</v>
      </c>
      <c r="R2130" s="11">
        <f t="array" ref="R2130">INDEX(Reformat[Preschool FT],MATCH(1,(Reformat[Zone]=B2130)*(Reformat[Provider Type]=E2130)*(Reformat[Provider Rating]=I2130),0))</f>
        <v>25.8</v>
      </c>
      <c r="S2130" s="11">
        <f t="shared" si="33"/>
        <v>129</v>
      </c>
    </row>
    <row r="2131" spans="1:19" x14ac:dyDescent="0.25">
      <c r="A2131" t="s">
        <v>51</v>
      </c>
      <c r="B2131" t="s">
        <v>88</v>
      </c>
      <c r="D2131" t="s">
        <v>66</v>
      </c>
      <c r="E2131" t="s">
        <v>114</v>
      </c>
      <c r="F2131" t="s">
        <v>60</v>
      </c>
      <c r="G2131" t="s">
        <v>127</v>
      </c>
      <c r="H2131" t="s">
        <v>55</v>
      </c>
      <c r="I2131" t="s">
        <v>130</v>
      </c>
      <c r="J2131" t="s">
        <v>58</v>
      </c>
      <c r="K2131" t="s">
        <v>57</v>
      </c>
      <c r="M2131" s="11">
        <v>78.600000000000009</v>
      </c>
      <c r="N2131" s="11">
        <v>1.1948906614394958</v>
      </c>
      <c r="P2131" s="11">
        <v>78.600000000000009</v>
      </c>
      <c r="Q2131" s="11">
        <v>1.1948906614394958</v>
      </c>
      <c r="R2131" s="11">
        <f t="array" ref="R2131">INDEX(Reformat[Preschool PT],MATCH(1,(Reformat[Zone]=B2131)*(Reformat[Provider Type]=E2131)*(Reformat[Provider Rating]=I2131),0))</f>
        <v>21.2</v>
      </c>
      <c r="S2131" s="11">
        <f t="shared" si="33"/>
        <v>106</v>
      </c>
    </row>
    <row r="2132" spans="1:19" x14ac:dyDescent="0.25">
      <c r="A2132" t="s">
        <v>51</v>
      </c>
      <c r="B2132" t="s">
        <v>88</v>
      </c>
      <c r="D2132" t="s">
        <v>66</v>
      </c>
      <c r="E2132" t="s">
        <v>114</v>
      </c>
      <c r="F2132" t="s">
        <v>61</v>
      </c>
      <c r="G2132" t="s">
        <v>128</v>
      </c>
      <c r="H2132" t="s">
        <v>55</v>
      </c>
      <c r="I2132" t="s">
        <v>130</v>
      </c>
      <c r="J2132" t="s">
        <v>56</v>
      </c>
      <c r="K2132" t="s">
        <v>57</v>
      </c>
      <c r="M2132" s="11">
        <v>84.800000000000011</v>
      </c>
      <c r="N2132" s="11">
        <v>1.2891441232833238</v>
      </c>
      <c r="P2132" s="11">
        <v>84.800000000000011</v>
      </c>
      <c r="Q2132" s="11">
        <v>1.2891441232833238</v>
      </c>
      <c r="R2132" s="11">
        <f t="array" ref="R2132">INDEX(Reformat[School-age FT],MATCH(1,(Reformat[Zone]=B2132)*(Reformat[Provider Type]=E2132)*(Reformat[Provider Rating]=I2132),0))</f>
        <v>23</v>
      </c>
      <c r="S2132" s="11">
        <f t="shared" si="33"/>
        <v>115</v>
      </c>
    </row>
    <row r="2133" spans="1:19" x14ac:dyDescent="0.25">
      <c r="A2133" t="s">
        <v>51</v>
      </c>
      <c r="B2133" t="s">
        <v>88</v>
      </c>
      <c r="D2133" t="s">
        <v>66</v>
      </c>
      <c r="E2133" t="s">
        <v>114</v>
      </c>
      <c r="F2133" t="s">
        <v>61</v>
      </c>
      <c r="G2133" t="s">
        <v>129</v>
      </c>
      <c r="H2133" t="s">
        <v>55</v>
      </c>
      <c r="I2133" t="s">
        <v>130</v>
      </c>
      <c r="J2133" t="s">
        <v>58</v>
      </c>
      <c r="K2133" t="s">
        <v>57</v>
      </c>
      <c r="M2133" s="11">
        <v>69.099999999999994</v>
      </c>
      <c r="N2133" s="11">
        <v>1.0504700344207272</v>
      </c>
      <c r="P2133" s="11">
        <v>69.099999999999994</v>
      </c>
      <c r="Q2133" s="11">
        <v>1.0504700344207272</v>
      </c>
      <c r="R2133" s="11">
        <f t="array" ref="R2133">INDEX(Reformat[School-age PT],MATCH(1,(Reformat[Zone]=B2133)*(Reformat[Provider Type]=E2133)*(Reformat[Provider Rating]=I2133),0))</f>
        <v>19.600000000000001</v>
      </c>
      <c r="S2133" s="11">
        <f t="shared" si="33"/>
        <v>98</v>
      </c>
    </row>
    <row r="2134" spans="1:19" x14ac:dyDescent="0.25">
      <c r="A2134" t="s">
        <v>51</v>
      </c>
      <c r="B2134" t="s">
        <v>88</v>
      </c>
      <c r="D2134" t="s">
        <v>66</v>
      </c>
      <c r="E2134" t="s">
        <v>114</v>
      </c>
      <c r="F2134" t="s">
        <v>54</v>
      </c>
      <c r="G2134" t="s">
        <v>122</v>
      </c>
      <c r="H2134" t="s">
        <v>62</v>
      </c>
      <c r="I2134" t="s">
        <v>131</v>
      </c>
      <c r="J2134" t="s">
        <v>56</v>
      </c>
      <c r="K2134" t="s">
        <v>57</v>
      </c>
      <c r="M2134" s="11">
        <v>120.05000000000001</v>
      </c>
      <c r="N2134" s="11">
        <v>1.8250206603792809</v>
      </c>
      <c r="P2134" s="11">
        <v>120.05000000000001</v>
      </c>
      <c r="Q2134" s="11">
        <v>1.8250206603792809</v>
      </c>
      <c r="R2134" s="11">
        <f t="array" ref="R2134">INDEX(Reformat[Infant FT],MATCH(1,(Reformat[Zone]=B2134)*(Reformat[Provider Type]=E2134)*(Reformat[Provider Rating]=I2134),0))</f>
        <v>31.92</v>
      </c>
      <c r="S2134" s="11">
        <f t="shared" si="33"/>
        <v>159.60000000000002</v>
      </c>
    </row>
    <row r="2135" spans="1:19" x14ac:dyDescent="0.25">
      <c r="A2135" t="s">
        <v>51</v>
      </c>
      <c r="B2135" t="s">
        <v>88</v>
      </c>
      <c r="D2135" t="s">
        <v>66</v>
      </c>
      <c r="E2135" t="s">
        <v>114</v>
      </c>
      <c r="F2135" t="s">
        <v>54</v>
      </c>
      <c r="G2135" t="s">
        <v>123</v>
      </c>
      <c r="H2135" t="s">
        <v>62</v>
      </c>
      <c r="I2135" t="s">
        <v>131</v>
      </c>
      <c r="J2135" t="s">
        <v>58</v>
      </c>
      <c r="K2135" t="s">
        <v>57</v>
      </c>
      <c r="M2135" s="11">
        <v>108.2</v>
      </c>
      <c r="N2135" s="11">
        <v>1.6448749308874484</v>
      </c>
      <c r="P2135" s="11">
        <v>108.2</v>
      </c>
      <c r="Q2135" s="11">
        <v>1.6448749308874484</v>
      </c>
      <c r="R2135" s="11">
        <f t="array" ref="R2135">INDEX(Reformat[Infant PT],MATCH(1,(Reformat[Zone]=B2135)*(Reformat[Provider Type]=E2135)*(Reformat[Provider Rating]=I2135),0))</f>
        <v>28.56</v>
      </c>
      <c r="S2135" s="11">
        <f t="shared" si="33"/>
        <v>142.79999999999998</v>
      </c>
    </row>
    <row r="2136" spans="1:19" x14ac:dyDescent="0.25">
      <c r="A2136" t="s">
        <v>51</v>
      </c>
      <c r="B2136" t="s">
        <v>88</v>
      </c>
      <c r="D2136" t="s">
        <v>66</v>
      </c>
      <c r="E2136" t="s">
        <v>114</v>
      </c>
      <c r="F2136" t="s">
        <v>59</v>
      </c>
      <c r="G2136" t="s">
        <v>124</v>
      </c>
      <c r="H2136" t="s">
        <v>62</v>
      </c>
      <c r="I2136" t="s">
        <v>131</v>
      </c>
      <c r="J2136" t="s">
        <v>56</v>
      </c>
      <c r="K2136" t="s">
        <v>57</v>
      </c>
      <c r="M2136" s="11">
        <v>114.39999999999999</v>
      </c>
      <c r="N2136" s="11">
        <v>1.7391283927312762</v>
      </c>
      <c r="P2136" s="11">
        <v>114.39999999999999</v>
      </c>
      <c r="Q2136" s="11">
        <v>1.7391283927312762</v>
      </c>
      <c r="R2136" s="11">
        <f t="array" ref="R2136">INDEX(Reformat[Toddler FT],MATCH(1,(Reformat[Zone]=B2136)*(Reformat[Provider Type]=E2136)*(Reformat[Provider Rating]=I2136),0))</f>
        <v>29.19</v>
      </c>
      <c r="S2136" s="11">
        <f t="shared" si="33"/>
        <v>145.95000000000002</v>
      </c>
    </row>
    <row r="2137" spans="1:19" x14ac:dyDescent="0.25">
      <c r="A2137" t="s">
        <v>51</v>
      </c>
      <c r="B2137" t="s">
        <v>88</v>
      </c>
      <c r="D2137" t="s">
        <v>66</v>
      </c>
      <c r="E2137" t="s">
        <v>114</v>
      </c>
      <c r="F2137" t="s">
        <v>59</v>
      </c>
      <c r="G2137" t="s">
        <v>125</v>
      </c>
      <c r="H2137" t="s">
        <v>62</v>
      </c>
      <c r="I2137" t="s">
        <v>131</v>
      </c>
      <c r="J2137" t="s">
        <v>58</v>
      </c>
      <c r="K2137" t="s">
        <v>57</v>
      </c>
      <c r="M2137" s="11">
        <v>102.35</v>
      </c>
      <c r="N2137" s="11">
        <v>1.5559422289864171</v>
      </c>
      <c r="P2137" s="11">
        <v>102.35</v>
      </c>
      <c r="Q2137" s="11">
        <v>1.5559422289864171</v>
      </c>
      <c r="R2137" s="11">
        <f t="array" ref="R2137">INDEX(Reformat[Toddler PT],MATCH(1,(Reformat[Zone]=B2137)*(Reformat[Provider Type]=E2137)*(Reformat[Provider Rating]=I2137),0))</f>
        <v>26.04</v>
      </c>
      <c r="S2137" s="11">
        <f t="shared" si="33"/>
        <v>130.19999999999999</v>
      </c>
    </row>
    <row r="2138" spans="1:19" x14ac:dyDescent="0.25">
      <c r="A2138" t="s">
        <v>51</v>
      </c>
      <c r="B2138" t="s">
        <v>88</v>
      </c>
      <c r="D2138" t="s">
        <v>66</v>
      </c>
      <c r="E2138" t="s">
        <v>114</v>
      </c>
      <c r="F2138" t="s">
        <v>60</v>
      </c>
      <c r="G2138" t="s">
        <v>126</v>
      </c>
      <c r="H2138" t="s">
        <v>62</v>
      </c>
      <c r="I2138" t="s">
        <v>131</v>
      </c>
      <c r="J2138" t="s">
        <v>56</v>
      </c>
      <c r="K2138" t="s">
        <v>57</v>
      </c>
      <c r="M2138" s="11">
        <v>108.6</v>
      </c>
      <c r="N2138" s="11">
        <v>1.6509557993935016</v>
      </c>
      <c r="P2138" s="11">
        <v>108.6</v>
      </c>
      <c r="Q2138" s="11">
        <v>1.6509557993935016</v>
      </c>
      <c r="R2138" s="11">
        <f t="array" ref="R2138">INDEX(Reformat[Preschool FT],MATCH(1,(Reformat[Zone]=B2138)*(Reformat[Provider Type]=E2138)*(Reformat[Provider Rating]=I2138),0))</f>
        <v>27.09</v>
      </c>
      <c r="S2138" s="11">
        <f t="shared" si="33"/>
        <v>135.44999999999999</v>
      </c>
    </row>
    <row r="2139" spans="1:19" x14ac:dyDescent="0.25">
      <c r="A2139" t="s">
        <v>51</v>
      </c>
      <c r="B2139" t="s">
        <v>88</v>
      </c>
      <c r="D2139" t="s">
        <v>66</v>
      </c>
      <c r="E2139" t="s">
        <v>114</v>
      </c>
      <c r="F2139" t="s">
        <v>60</v>
      </c>
      <c r="G2139" t="s">
        <v>127</v>
      </c>
      <c r="H2139" t="s">
        <v>62</v>
      </c>
      <c r="I2139" t="s">
        <v>131</v>
      </c>
      <c r="J2139" t="s">
        <v>58</v>
      </c>
      <c r="K2139" t="s">
        <v>57</v>
      </c>
      <c r="M2139" s="11">
        <v>92.15</v>
      </c>
      <c r="N2139" s="11">
        <v>1.4008800820820553</v>
      </c>
      <c r="P2139" s="11">
        <v>92.15</v>
      </c>
      <c r="Q2139" s="11">
        <v>1.4008800820820553</v>
      </c>
      <c r="R2139" s="11">
        <f t="array" ref="R2139">INDEX(Reformat[Preschool PT],MATCH(1,(Reformat[Zone]=B2139)*(Reformat[Provider Type]=E2139)*(Reformat[Provider Rating]=I2139),0))</f>
        <v>22.26</v>
      </c>
      <c r="S2139" s="11">
        <f t="shared" si="33"/>
        <v>111.30000000000001</v>
      </c>
    </row>
    <row r="2140" spans="1:19" x14ac:dyDescent="0.25">
      <c r="A2140" t="s">
        <v>51</v>
      </c>
      <c r="B2140" t="s">
        <v>88</v>
      </c>
      <c r="D2140" t="s">
        <v>66</v>
      </c>
      <c r="E2140" t="s">
        <v>114</v>
      </c>
      <c r="F2140" t="s">
        <v>61</v>
      </c>
      <c r="G2140" t="s">
        <v>128</v>
      </c>
      <c r="H2140" t="s">
        <v>62</v>
      </c>
      <c r="I2140" t="s">
        <v>131</v>
      </c>
      <c r="J2140" t="s">
        <v>56</v>
      </c>
      <c r="K2140" t="s">
        <v>57</v>
      </c>
      <c r="M2140" s="11">
        <v>98.2</v>
      </c>
      <c r="N2140" s="11">
        <v>1.4928532182361129</v>
      </c>
      <c r="P2140" s="11">
        <v>98.2</v>
      </c>
      <c r="Q2140" s="11">
        <v>1.4928532182361129</v>
      </c>
      <c r="R2140" s="11">
        <f t="array" ref="R2140">INDEX(Reformat[School-age FT],MATCH(1,(Reformat[Zone]=B2140)*(Reformat[Provider Type]=E2140)*(Reformat[Provider Rating]=I2140),0))</f>
        <v>24.15</v>
      </c>
      <c r="S2140" s="11">
        <f t="shared" si="33"/>
        <v>120.75</v>
      </c>
    </row>
    <row r="2141" spans="1:19" x14ac:dyDescent="0.25">
      <c r="A2141" t="s">
        <v>51</v>
      </c>
      <c r="B2141" t="s">
        <v>88</v>
      </c>
      <c r="D2141" t="s">
        <v>66</v>
      </c>
      <c r="E2141" t="s">
        <v>114</v>
      </c>
      <c r="F2141" t="s">
        <v>61</v>
      </c>
      <c r="G2141" t="s">
        <v>129</v>
      </c>
      <c r="H2141" t="s">
        <v>62</v>
      </c>
      <c r="I2141" t="s">
        <v>131</v>
      </c>
      <c r="J2141" t="s">
        <v>58</v>
      </c>
      <c r="K2141" t="s">
        <v>57</v>
      </c>
      <c r="M2141" s="11">
        <v>82.85</v>
      </c>
      <c r="N2141" s="11">
        <v>1.2594998893163132</v>
      </c>
      <c r="P2141" s="11">
        <v>82.85</v>
      </c>
      <c r="Q2141" s="11">
        <v>1.2594998893163132</v>
      </c>
      <c r="R2141" s="11">
        <f t="array" ref="R2141">INDEX(Reformat[School-age PT],MATCH(1,(Reformat[Zone]=B2141)*(Reformat[Provider Type]=E2141)*(Reformat[Provider Rating]=I2141),0))</f>
        <v>20.58</v>
      </c>
      <c r="S2141" s="11">
        <f t="shared" si="33"/>
        <v>102.89999999999999</v>
      </c>
    </row>
    <row r="2142" spans="1:19" x14ac:dyDescent="0.25">
      <c r="A2142" t="s">
        <v>51</v>
      </c>
      <c r="B2142" t="s">
        <v>88</v>
      </c>
      <c r="D2142" t="s">
        <v>66</v>
      </c>
      <c r="E2142" t="s">
        <v>114</v>
      </c>
      <c r="F2142" t="s">
        <v>54</v>
      </c>
      <c r="G2142" t="s">
        <v>122</v>
      </c>
      <c r="H2142" t="s">
        <v>63</v>
      </c>
      <c r="I2142" t="s">
        <v>132</v>
      </c>
      <c r="J2142" t="s">
        <v>56</v>
      </c>
      <c r="K2142" t="s">
        <v>57</v>
      </c>
      <c r="M2142" s="11">
        <v>133.35000000000002</v>
      </c>
      <c r="N2142" s="11">
        <v>2.027209538205557</v>
      </c>
      <c r="P2142" s="11">
        <v>133.35000000000002</v>
      </c>
      <c r="Q2142" s="11">
        <v>2.027209538205557</v>
      </c>
      <c r="R2142" s="11">
        <f t="array" ref="R2142">INDEX(Reformat[Infant FT],MATCH(1,(Reformat[Zone]=B2142)*(Reformat[Provider Type]=E2142)*(Reformat[Provider Rating]=I2142),0))</f>
        <v>32.94</v>
      </c>
      <c r="S2142" s="11">
        <f t="shared" si="33"/>
        <v>164.7</v>
      </c>
    </row>
    <row r="2143" spans="1:19" x14ac:dyDescent="0.25">
      <c r="A2143" t="s">
        <v>51</v>
      </c>
      <c r="B2143" t="s">
        <v>88</v>
      </c>
      <c r="D2143" t="s">
        <v>66</v>
      </c>
      <c r="E2143" t="s">
        <v>114</v>
      </c>
      <c r="F2143" t="s">
        <v>54</v>
      </c>
      <c r="G2143" t="s">
        <v>123</v>
      </c>
      <c r="H2143" t="s">
        <v>63</v>
      </c>
      <c r="I2143" t="s">
        <v>132</v>
      </c>
      <c r="J2143" t="s">
        <v>58</v>
      </c>
      <c r="K2143" t="s">
        <v>57</v>
      </c>
      <c r="M2143" s="11">
        <v>120.19999999999999</v>
      </c>
      <c r="N2143" s="11">
        <v>1.8273009860690506</v>
      </c>
      <c r="P2143" s="11">
        <v>120.19999999999999</v>
      </c>
      <c r="Q2143" s="11">
        <v>1.8273009860690506</v>
      </c>
      <c r="R2143" s="11">
        <f t="array" ref="R2143">INDEX(Reformat[Infant PT],MATCH(1,(Reformat[Zone]=B2143)*(Reformat[Provider Type]=E2143)*(Reformat[Provider Rating]=I2143),0))</f>
        <v>29.88</v>
      </c>
      <c r="S2143" s="11">
        <f t="shared" si="33"/>
        <v>149.4</v>
      </c>
    </row>
    <row r="2144" spans="1:19" x14ac:dyDescent="0.25">
      <c r="A2144" t="s">
        <v>51</v>
      </c>
      <c r="B2144" t="s">
        <v>88</v>
      </c>
      <c r="D2144" t="s">
        <v>66</v>
      </c>
      <c r="E2144" t="s">
        <v>114</v>
      </c>
      <c r="F2144" t="s">
        <v>59</v>
      </c>
      <c r="G2144" t="s">
        <v>124</v>
      </c>
      <c r="H2144" t="s">
        <v>63</v>
      </c>
      <c r="I2144" t="s">
        <v>132</v>
      </c>
      <c r="J2144" t="s">
        <v>56</v>
      </c>
      <c r="K2144" t="s">
        <v>57</v>
      </c>
      <c r="M2144" s="11">
        <v>127.10000000000001</v>
      </c>
      <c r="N2144" s="11">
        <v>1.9321959677984724</v>
      </c>
      <c r="P2144" s="11">
        <v>127.10000000000001</v>
      </c>
      <c r="Q2144" s="11">
        <v>1.9321959677984724</v>
      </c>
      <c r="R2144" s="11">
        <f t="array" ref="R2144">INDEX(Reformat[Toddler FT],MATCH(1,(Reformat[Zone]=B2144)*(Reformat[Provider Type]=E2144)*(Reformat[Provider Rating]=I2144),0))</f>
        <v>30.06</v>
      </c>
      <c r="S2144" s="11">
        <f t="shared" si="33"/>
        <v>150.29999999999998</v>
      </c>
    </row>
    <row r="2145" spans="1:19" x14ac:dyDescent="0.25">
      <c r="A2145" t="s">
        <v>51</v>
      </c>
      <c r="B2145" t="s">
        <v>88</v>
      </c>
      <c r="D2145" t="s">
        <v>66</v>
      </c>
      <c r="E2145" t="s">
        <v>114</v>
      </c>
      <c r="F2145" t="s">
        <v>59</v>
      </c>
      <c r="G2145" t="s">
        <v>125</v>
      </c>
      <c r="H2145" t="s">
        <v>63</v>
      </c>
      <c r="I2145" t="s">
        <v>132</v>
      </c>
      <c r="J2145" t="s">
        <v>58</v>
      </c>
      <c r="K2145" t="s">
        <v>57</v>
      </c>
      <c r="M2145" s="11">
        <v>113.75</v>
      </c>
      <c r="N2145" s="11">
        <v>1.7292469814089395</v>
      </c>
      <c r="P2145" s="11">
        <v>113.75</v>
      </c>
      <c r="Q2145" s="11">
        <v>1.7292469814089395</v>
      </c>
      <c r="R2145" s="11">
        <f t="array" ref="R2145">INDEX(Reformat[Toddler PT],MATCH(1,(Reformat[Zone]=B2145)*(Reformat[Provider Type]=E2145)*(Reformat[Provider Rating]=I2145),0))</f>
        <v>27</v>
      </c>
      <c r="S2145" s="11">
        <f t="shared" si="33"/>
        <v>135</v>
      </c>
    </row>
    <row r="2146" spans="1:19" x14ac:dyDescent="0.25">
      <c r="A2146" t="s">
        <v>51</v>
      </c>
      <c r="B2146" t="s">
        <v>88</v>
      </c>
      <c r="D2146" t="s">
        <v>66</v>
      </c>
      <c r="E2146" t="s">
        <v>114</v>
      </c>
      <c r="F2146" t="s">
        <v>60</v>
      </c>
      <c r="G2146" t="s">
        <v>126</v>
      </c>
      <c r="H2146" t="s">
        <v>63</v>
      </c>
      <c r="I2146" t="s">
        <v>132</v>
      </c>
      <c r="J2146" t="s">
        <v>56</v>
      </c>
      <c r="K2146" t="s">
        <v>57</v>
      </c>
      <c r="M2146" s="11">
        <v>120.64999999999999</v>
      </c>
      <c r="N2146" s="11">
        <v>1.8341419631383606</v>
      </c>
      <c r="P2146" s="11">
        <v>120.64999999999999</v>
      </c>
      <c r="Q2146" s="11">
        <v>1.8341419631383606</v>
      </c>
      <c r="R2146" s="11">
        <f t="array" ref="R2146">INDEX(Reformat[Preschool FT],MATCH(1,(Reformat[Zone]=B2146)*(Reformat[Provider Type]=E2146)*(Reformat[Provider Rating]=I2146),0))</f>
        <v>27.72</v>
      </c>
      <c r="S2146" s="11">
        <f t="shared" si="33"/>
        <v>138.6</v>
      </c>
    </row>
    <row r="2147" spans="1:19" x14ac:dyDescent="0.25">
      <c r="A2147" t="s">
        <v>51</v>
      </c>
      <c r="B2147" t="s">
        <v>88</v>
      </c>
      <c r="D2147" t="s">
        <v>66</v>
      </c>
      <c r="E2147" t="s">
        <v>114</v>
      </c>
      <c r="F2147" t="s">
        <v>60</v>
      </c>
      <c r="G2147" t="s">
        <v>127</v>
      </c>
      <c r="H2147" t="s">
        <v>63</v>
      </c>
      <c r="I2147" t="s">
        <v>132</v>
      </c>
      <c r="J2147" t="s">
        <v>58</v>
      </c>
      <c r="K2147" t="s">
        <v>57</v>
      </c>
      <c r="M2147" s="11">
        <v>102.4</v>
      </c>
      <c r="N2147" s="11">
        <v>1.556702337549674</v>
      </c>
      <c r="P2147" s="11">
        <v>102.4</v>
      </c>
      <c r="Q2147" s="11">
        <v>1.556702337549674</v>
      </c>
      <c r="R2147" s="11">
        <f t="array" ref="R2147">INDEX(Reformat[Preschool PT],MATCH(1,(Reformat[Zone]=B2147)*(Reformat[Provider Type]=E2147)*(Reformat[Provider Rating]=I2147),0))</f>
        <v>23.04</v>
      </c>
      <c r="S2147" s="11">
        <f t="shared" si="33"/>
        <v>115.19999999999999</v>
      </c>
    </row>
    <row r="2148" spans="1:19" x14ac:dyDescent="0.25">
      <c r="A2148" t="s">
        <v>51</v>
      </c>
      <c r="B2148" t="s">
        <v>88</v>
      </c>
      <c r="D2148" t="s">
        <v>66</v>
      </c>
      <c r="E2148" t="s">
        <v>114</v>
      </c>
      <c r="F2148" t="s">
        <v>61</v>
      </c>
      <c r="G2148" t="s">
        <v>128</v>
      </c>
      <c r="H2148" t="s">
        <v>63</v>
      </c>
      <c r="I2148" t="s">
        <v>132</v>
      </c>
      <c r="J2148" t="s">
        <v>56</v>
      </c>
      <c r="K2148" t="s">
        <v>57</v>
      </c>
      <c r="M2148" s="11">
        <v>109.1</v>
      </c>
      <c r="N2148" s="11">
        <v>1.6585568850260684</v>
      </c>
      <c r="P2148" s="11">
        <v>109.1</v>
      </c>
      <c r="Q2148" s="11">
        <v>1.6585568850260684</v>
      </c>
      <c r="R2148" s="11">
        <f t="array" ref="R2148">INDEX(Reformat[School-age FT],MATCH(1,(Reformat[Zone]=B2148)*(Reformat[Provider Type]=E2148)*(Reformat[Provider Rating]=I2148),0))</f>
        <v>25.02</v>
      </c>
      <c r="S2148" s="11">
        <f t="shared" si="33"/>
        <v>125.1</v>
      </c>
    </row>
    <row r="2149" spans="1:19" x14ac:dyDescent="0.25">
      <c r="A2149" t="s">
        <v>51</v>
      </c>
      <c r="B2149" t="s">
        <v>88</v>
      </c>
      <c r="D2149" t="s">
        <v>66</v>
      </c>
      <c r="E2149" t="s">
        <v>114</v>
      </c>
      <c r="F2149" t="s">
        <v>61</v>
      </c>
      <c r="G2149" t="s">
        <v>129</v>
      </c>
      <c r="H2149" t="s">
        <v>63</v>
      </c>
      <c r="I2149" t="s">
        <v>132</v>
      </c>
      <c r="J2149" t="s">
        <v>58</v>
      </c>
      <c r="K2149" t="s">
        <v>57</v>
      </c>
      <c r="M2149" s="11">
        <v>92.05</v>
      </c>
      <c r="N2149" s="11">
        <v>1.3993598649555417</v>
      </c>
      <c r="P2149" s="11">
        <v>92.05</v>
      </c>
      <c r="Q2149" s="11">
        <v>1.3993598649555417</v>
      </c>
      <c r="R2149" s="11">
        <f t="array" ref="R2149">INDEX(Reformat[School-age PT],MATCH(1,(Reformat[Zone]=B2149)*(Reformat[Provider Type]=E2149)*(Reformat[Provider Rating]=I2149),0))</f>
        <v>21.6</v>
      </c>
      <c r="S2149" s="11">
        <f t="shared" si="33"/>
        <v>108</v>
      </c>
    </row>
    <row r="2150" spans="1:19" x14ac:dyDescent="0.25">
      <c r="A2150" t="s">
        <v>51</v>
      </c>
      <c r="B2150" t="s">
        <v>88</v>
      </c>
      <c r="D2150" t="s">
        <v>66</v>
      </c>
      <c r="E2150" t="s">
        <v>114</v>
      </c>
      <c r="F2150" t="s">
        <v>54</v>
      </c>
      <c r="G2150" t="s">
        <v>122</v>
      </c>
      <c r="H2150" t="s">
        <v>64</v>
      </c>
      <c r="I2150" t="s">
        <v>133</v>
      </c>
      <c r="J2150" t="s">
        <v>56</v>
      </c>
      <c r="K2150" t="s">
        <v>57</v>
      </c>
      <c r="M2150" s="11">
        <v>148.15</v>
      </c>
      <c r="N2150" s="11">
        <v>2.2522016729295329</v>
      </c>
      <c r="P2150" s="11">
        <v>148.15</v>
      </c>
      <c r="Q2150" s="11">
        <v>2.2522016729295329</v>
      </c>
      <c r="R2150" s="11">
        <f t="array" ref="R2150">INDEX(Reformat[Infant FT],MATCH(1,(Reformat[Zone]=B2150)*(Reformat[Provider Type]=E2150)*(Reformat[Provider Rating]=I2150),0))</f>
        <v>36.6</v>
      </c>
      <c r="S2150" s="11">
        <f t="shared" si="33"/>
        <v>183</v>
      </c>
    </row>
    <row r="2151" spans="1:19" x14ac:dyDescent="0.25">
      <c r="A2151" t="s">
        <v>51</v>
      </c>
      <c r="B2151" t="s">
        <v>88</v>
      </c>
      <c r="D2151" t="s">
        <v>66</v>
      </c>
      <c r="E2151" t="s">
        <v>114</v>
      </c>
      <c r="F2151" t="s">
        <v>54</v>
      </c>
      <c r="G2151" t="s">
        <v>123</v>
      </c>
      <c r="H2151" t="s">
        <v>64</v>
      </c>
      <c r="I2151" t="s">
        <v>133</v>
      </c>
      <c r="J2151" t="s">
        <v>58</v>
      </c>
      <c r="K2151" t="s">
        <v>57</v>
      </c>
      <c r="M2151" s="11">
        <v>133.55000000000001</v>
      </c>
      <c r="N2151" s="11">
        <v>2.0302499724585834</v>
      </c>
      <c r="P2151" s="11">
        <v>133.55000000000001</v>
      </c>
      <c r="Q2151" s="11">
        <v>2.0302499724585834</v>
      </c>
      <c r="R2151" s="11">
        <f t="array" ref="R2151">INDEX(Reformat[Infant PT],MATCH(1,(Reformat[Zone]=B2151)*(Reformat[Provider Type]=E2151)*(Reformat[Provider Rating]=I2151),0))</f>
        <v>33.200000000000003</v>
      </c>
      <c r="S2151" s="11">
        <f t="shared" si="33"/>
        <v>166</v>
      </c>
    </row>
    <row r="2152" spans="1:19" x14ac:dyDescent="0.25">
      <c r="A2152" t="s">
        <v>51</v>
      </c>
      <c r="B2152" t="s">
        <v>88</v>
      </c>
      <c r="D2152" t="s">
        <v>66</v>
      </c>
      <c r="E2152" t="s">
        <v>114</v>
      </c>
      <c r="F2152" t="s">
        <v>59</v>
      </c>
      <c r="G2152" t="s">
        <v>124</v>
      </c>
      <c r="H2152" t="s">
        <v>64</v>
      </c>
      <c r="I2152" t="s">
        <v>133</v>
      </c>
      <c r="J2152" t="s">
        <v>56</v>
      </c>
      <c r="K2152" t="s">
        <v>57</v>
      </c>
      <c r="M2152" s="11">
        <v>141.19999999999999</v>
      </c>
      <c r="N2152" s="11">
        <v>2.1465465826368546</v>
      </c>
      <c r="P2152" s="11">
        <v>141.19999999999999</v>
      </c>
      <c r="Q2152" s="11">
        <v>2.1465465826368546</v>
      </c>
      <c r="R2152" s="11">
        <f t="array" ref="R2152">INDEX(Reformat[Toddler FT],MATCH(1,(Reformat[Zone]=B2152)*(Reformat[Provider Type]=E2152)*(Reformat[Provider Rating]=I2152),0))</f>
        <v>33.4</v>
      </c>
      <c r="S2152" s="11">
        <f t="shared" si="33"/>
        <v>167</v>
      </c>
    </row>
    <row r="2153" spans="1:19" x14ac:dyDescent="0.25">
      <c r="A2153" t="s">
        <v>51</v>
      </c>
      <c r="B2153" t="s">
        <v>88</v>
      </c>
      <c r="D2153" t="s">
        <v>66</v>
      </c>
      <c r="E2153" t="s">
        <v>114</v>
      </c>
      <c r="F2153" t="s">
        <v>59</v>
      </c>
      <c r="G2153" t="s">
        <v>125</v>
      </c>
      <c r="H2153" t="s">
        <v>64</v>
      </c>
      <c r="I2153" t="s">
        <v>133</v>
      </c>
      <c r="J2153" t="s">
        <v>58</v>
      </c>
      <c r="K2153" t="s">
        <v>57</v>
      </c>
      <c r="M2153" s="11">
        <v>126.35</v>
      </c>
      <c r="N2153" s="11">
        <v>1.9207943393496218</v>
      </c>
      <c r="P2153" s="11">
        <v>126.35</v>
      </c>
      <c r="Q2153" s="11">
        <v>1.9207943393496218</v>
      </c>
      <c r="R2153" s="11">
        <f t="array" ref="R2153">INDEX(Reformat[Toddler PT],MATCH(1,(Reformat[Zone]=B2153)*(Reformat[Provider Type]=E2153)*(Reformat[Provider Rating]=I2153),0))</f>
        <v>30</v>
      </c>
      <c r="S2153" s="11">
        <f t="shared" si="33"/>
        <v>150</v>
      </c>
    </row>
    <row r="2154" spans="1:19" x14ac:dyDescent="0.25">
      <c r="A2154" t="s">
        <v>51</v>
      </c>
      <c r="B2154" t="s">
        <v>88</v>
      </c>
      <c r="D2154" t="s">
        <v>66</v>
      </c>
      <c r="E2154" t="s">
        <v>114</v>
      </c>
      <c r="F2154" t="s">
        <v>60</v>
      </c>
      <c r="G2154" t="s">
        <v>126</v>
      </c>
      <c r="H2154" t="s">
        <v>64</v>
      </c>
      <c r="I2154" t="s">
        <v>133</v>
      </c>
      <c r="J2154" t="s">
        <v>56</v>
      </c>
      <c r="K2154" t="s">
        <v>57</v>
      </c>
      <c r="M2154" s="11">
        <v>134.04999999999998</v>
      </c>
      <c r="N2154" s="11">
        <v>2.03785105809115</v>
      </c>
      <c r="P2154" s="11">
        <v>134.04999999999998</v>
      </c>
      <c r="Q2154" s="11">
        <v>2.03785105809115</v>
      </c>
      <c r="R2154" s="11">
        <f t="array" ref="R2154">INDEX(Reformat[Preschool FT],MATCH(1,(Reformat[Zone]=B2154)*(Reformat[Provider Type]=E2154)*(Reformat[Provider Rating]=I2154),0))</f>
        <v>30.8</v>
      </c>
      <c r="S2154" s="11">
        <f t="shared" si="33"/>
        <v>154</v>
      </c>
    </row>
    <row r="2155" spans="1:19" x14ac:dyDescent="0.25">
      <c r="A2155" t="s">
        <v>51</v>
      </c>
      <c r="B2155" t="s">
        <v>88</v>
      </c>
      <c r="D2155" t="s">
        <v>66</v>
      </c>
      <c r="E2155" t="s">
        <v>114</v>
      </c>
      <c r="F2155" t="s">
        <v>60</v>
      </c>
      <c r="G2155" t="s">
        <v>127</v>
      </c>
      <c r="H2155" t="s">
        <v>64</v>
      </c>
      <c r="I2155" t="s">
        <v>133</v>
      </c>
      <c r="J2155" t="s">
        <v>58</v>
      </c>
      <c r="K2155" t="s">
        <v>57</v>
      </c>
      <c r="M2155" s="11">
        <v>113.75</v>
      </c>
      <c r="N2155" s="11">
        <v>1.7292469814089395</v>
      </c>
      <c r="P2155" s="11">
        <v>113.75</v>
      </c>
      <c r="Q2155" s="11">
        <v>1.7292469814089395</v>
      </c>
      <c r="R2155" s="11">
        <f t="array" ref="R2155">INDEX(Reformat[Preschool PT],MATCH(1,(Reformat[Zone]=B2155)*(Reformat[Provider Type]=E2155)*(Reformat[Provider Rating]=I2155),0))</f>
        <v>25.6</v>
      </c>
      <c r="S2155" s="11">
        <f t="shared" si="33"/>
        <v>128</v>
      </c>
    </row>
    <row r="2156" spans="1:19" x14ac:dyDescent="0.25">
      <c r="A2156" t="s">
        <v>51</v>
      </c>
      <c r="B2156" t="s">
        <v>88</v>
      </c>
      <c r="D2156" t="s">
        <v>66</v>
      </c>
      <c r="E2156" t="s">
        <v>114</v>
      </c>
      <c r="F2156" t="s">
        <v>61</v>
      </c>
      <c r="G2156" t="s">
        <v>128</v>
      </c>
      <c r="H2156" t="s">
        <v>64</v>
      </c>
      <c r="I2156" t="s">
        <v>133</v>
      </c>
      <c r="J2156" t="s">
        <v>56</v>
      </c>
      <c r="K2156" t="s">
        <v>57</v>
      </c>
      <c r="M2156" s="11">
        <v>121.19999999999999</v>
      </c>
      <c r="N2156" s="11">
        <v>1.8425031573341841</v>
      </c>
      <c r="P2156" s="11">
        <v>121.19999999999999</v>
      </c>
      <c r="Q2156" s="11">
        <v>1.8425031573341841</v>
      </c>
      <c r="R2156" s="11">
        <f t="array" ref="R2156">INDEX(Reformat[School-age FT],MATCH(1,(Reformat[Zone]=B2156)*(Reformat[Provider Type]=E2156)*(Reformat[Provider Rating]=I2156),0))</f>
        <v>27.8</v>
      </c>
      <c r="S2156" s="11">
        <f t="shared" si="33"/>
        <v>139</v>
      </c>
    </row>
    <row r="2157" spans="1:19" x14ac:dyDescent="0.25">
      <c r="A2157" t="s">
        <v>51</v>
      </c>
      <c r="B2157" t="s">
        <v>88</v>
      </c>
      <c r="D2157" t="s">
        <v>66</v>
      </c>
      <c r="E2157" t="s">
        <v>114</v>
      </c>
      <c r="F2157" t="s">
        <v>61</v>
      </c>
      <c r="G2157" t="s">
        <v>129</v>
      </c>
      <c r="H2157" t="s">
        <v>64</v>
      </c>
      <c r="I2157" t="s">
        <v>133</v>
      </c>
      <c r="J2157" t="s">
        <v>58</v>
      </c>
      <c r="K2157" t="s">
        <v>57</v>
      </c>
      <c r="M2157" s="11">
        <v>102.25</v>
      </c>
      <c r="N2157" s="11">
        <v>1.5544220118599039</v>
      </c>
      <c r="P2157" s="11">
        <v>102.25</v>
      </c>
      <c r="Q2157" s="11">
        <v>1.5544220118599039</v>
      </c>
      <c r="R2157" s="11">
        <f t="array" ref="R2157">INDEX(Reformat[School-age PT],MATCH(1,(Reformat[Zone]=B2157)*(Reformat[Provider Type]=E2157)*(Reformat[Provider Rating]=I2157),0))</f>
        <v>24</v>
      </c>
      <c r="S2157" s="11">
        <f t="shared" si="33"/>
        <v>120</v>
      </c>
    </row>
    <row r="2158" spans="1:19" x14ac:dyDescent="0.25">
      <c r="A2158" t="s">
        <v>51</v>
      </c>
      <c r="B2158" t="s">
        <v>88</v>
      </c>
      <c r="D2158" t="s">
        <v>66</v>
      </c>
      <c r="E2158" t="s">
        <v>114</v>
      </c>
      <c r="F2158" t="s">
        <v>60</v>
      </c>
      <c r="G2158" t="s">
        <v>126</v>
      </c>
      <c r="H2158" t="s">
        <v>65</v>
      </c>
      <c r="I2158" t="s">
        <v>134</v>
      </c>
      <c r="J2158" t="s">
        <v>56</v>
      </c>
      <c r="K2158" t="s">
        <v>57</v>
      </c>
      <c r="M2158" s="11">
        <v>100.39999999999999</v>
      </c>
      <c r="N2158" s="11">
        <v>1.5262979950194067</v>
      </c>
      <c r="P2158" s="11">
        <v>100.39999999999999</v>
      </c>
      <c r="Q2158" s="11">
        <v>1.5262979950194067</v>
      </c>
      <c r="R2158" s="11">
        <f t="array" ref="R2158">INDEX(Reformat[Preschool FT],MATCH(1,(Reformat[Zone]=B2158)*(Reformat[Provider Type]=E2158)*(Reformat[Provider Rating]=I2158),0))</f>
        <v>27.09</v>
      </c>
      <c r="S2158" s="11">
        <f t="shared" si="33"/>
        <v>135.44999999999999</v>
      </c>
    </row>
    <row r="2159" spans="1:19" x14ac:dyDescent="0.25">
      <c r="A2159" t="s">
        <v>51</v>
      </c>
      <c r="B2159" t="s">
        <v>88</v>
      </c>
      <c r="D2159" t="s">
        <v>66</v>
      </c>
      <c r="E2159" t="s">
        <v>114</v>
      </c>
      <c r="F2159" t="s">
        <v>60</v>
      </c>
      <c r="G2159" t="s">
        <v>127</v>
      </c>
      <c r="H2159" t="s">
        <v>65</v>
      </c>
      <c r="I2159" t="s">
        <v>134</v>
      </c>
      <c r="J2159" t="s">
        <v>58</v>
      </c>
      <c r="K2159" t="s">
        <v>57</v>
      </c>
      <c r="M2159" s="11">
        <v>82.550000000000011</v>
      </c>
      <c r="N2159" s="11">
        <v>1.2549392379367734</v>
      </c>
      <c r="P2159" s="11">
        <v>82.550000000000011</v>
      </c>
      <c r="Q2159" s="11">
        <v>1.2549392379367734</v>
      </c>
      <c r="R2159" s="11">
        <f t="array" ref="R2159">INDEX(Reformat[Preschool PT],MATCH(1,(Reformat[Zone]=B2159)*(Reformat[Provider Type]=E2159)*(Reformat[Provider Rating]=I2159),0))</f>
        <v>22.26</v>
      </c>
      <c r="S2159" s="11">
        <f t="shared" si="33"/>
        <v>111.30000000000001</v>
      </c>
    </row>
    <row r="2160" spans="1:19" x14ac:dyDescent="0.25">
      <c r="A2160" t="s">
        <v>51</v>
      </c>
      <c r="B2160" t="s">
        <v>88</v>
      </c>
      <c r="D2160" t="s">
        <v>67</v>
      </c>
      <c r="E2160" t="s">
        <v>115</v>
      </c>
      <c r="F2160" t="s">
        <v>54</v>
      </c>
      <c r="G2160" t="s">
        <v>122</v>
      </c>
      <c r="H2160" t="s">
        <v>55</v>
      </c>
      <c r="I2160" t="s">
        <v>130</v>
      </c>
      <c r="J2160" t="s">
        <v>56</v>
      </c>
      <c r="K2160" t="s">
        <v>57</v>
      </c>
      <c r="M2160" s="11">
        <v>104.14999999999999</v>
      </c>
      <c r="N2160" s="11">
        <v>1.5833061372636574</v>
      </c>
      <c r="P2160" s="11">
        <v>104.14999999999999</v>
      </c>
      <c r="Q2160" s="11">
        <v>1.5833061372636574</v>
      </c>
      <c r="R2160" s="11">
        <f t="array" ref="R2160">INDEX(Reformat[Infant FT],MATCH(1,(Reformat[Zone]=B2160)*(Reformat[Provider Type]=E2160)*(Reformat[Provider Rating]=I2160),0))</f>
        <v>29</v>
      </c>
      <c r="S2160" s="11">
        <f t="shared" si="33"/>
        <v>145</v>
      </c>
    </row>
    <row r="2161" spans="1:19" x14ac:dyDescent="0.25">
      <c r="A2161" t="s">
        <v>51</v>
      </c>
      <c r="B2161" t="s">
        <v>88</v>
      </c>
      <c r="D2161" t="s">
        <v>67</v>
      </c>
      <c r="E2161" t="s">
        <v>115</v>
      </c>
      <c r="F2161" t="s">
        <v>54</v>
      </c>
      <c r="G2161" t="s">
        <v>123</v>
      </c>
      <c r="H2161" t="s">
        <v>55</v>
      </c>
      <c r="I2161" t="s">
        <v>130</v>
      </c>
      <c r="J2161" t="s">
        <v>58</v>
      </c>
      <c r="K2161" t="s">
        <v>57</v>
      </c>
      <c r="M2161" s="11">
        <v>88.2</v>
      </c>
      <c r="N2161" s="11">
        <v>1.3408315055847777</v>
      </c>
      <c r="P2161" s="11">
        <v>88.2</v>
      </c>
      <c r="Q2161" s="11">
        <v>1.3408315055847777</v>
      </c>
      <c r="R2161" s="11">
        <f t="array" ref="R2161">INDEX(Reformat[Infant PT],MATCH(1,(Reformat[Zone]=B2161)*(Reformat[Provider Type]=E2161)*(Reformat[Provider Rating]=I2161),0))</f>
        <v>25.4</v>
      </c>
      <c r="S2161" s="11">
        <f t="shared" si="33"/>
        <v>127</v>
      </c>
    </row>
    <row r="2162" spans="1:19" x14ac:dyDescent="0.25">
      <c r="A2162" t="s">
        <v>51</v>
      </c>
      <c r="B2162" t="s">
        <v>88</v>
      </c>
      <c r="D2162" t="s">
        <v>67</v>
      </c>
      <c r="E2162" t="s">
        <v>115</v>
      </c>
      <c r="F2162" t="s">
        <v>59</v>
      </c>
      <c r="G2162" t="s">
        <v>124</v>
      </c>
      <c r="H2162" t="s">
        <v>55</v>
      </c>
      <c r="I2162" t="s">
        <v>130</v>
      </c>
      <c r="J2162" t="s">
        <v>56</v>
      </c>
      <c r="K2162" t="s">
        <v>57</v>
      </c>
      <c r="M2162" s="11">
        <v>98.100000000000009</v>
      </c>
      <c r="N2162" s="11">
        <v>1.4913330011095998</v>
      </c>
      <c r="P2162" s="11">
        <v>98.100000000000009</v>
      </c>
      <c r="Q2162" s="11">
        <v>1.4913330011095998</v>
      </c>
      <c r="R2162" s="11">
        <f t="array" ref="R2162">INDEX(Reformat[Toddler FT],MATCH(1,(Reformat[Zone]=B2162)*(Reformat[Provider Type]=E2162)*(Reformat[Provider Rating]=I2162),0))</f>
        <v>26.6</v>
      </c>
      <c r="S2162" s="11">
        <f t="shared" si="33"/>
        <v>133</v>
      </c>
    </row>
    <row r="2163" spans="1:19" x14ac:dyDescent="0.25">
      <c r="A2163" t="s">
        <v>51</v>
      </c>
      <c r="B2163" t="s">
        <v>88</v>
      </c>
      <c r="D2163" t="s">
        <v>67</v>
      </c>
      <c r="E2163" t="s">
        <v>115</v>
      </c>
      <c r="F2163" t="s">
        <v>59</v>
      </c>
      <c r="G2163" t="s">
        <v>125</v>
      </c>
      <c r="H2163" t="s">
        <v>55</v>
      </c>
      <c r="I2163" t="s">
        <v>130</v>
      </c>
      <c r="J2163" t="s">
        <v>58</v>
      </c>
      <c r="K2163" t="s">
        <v>57</v>
      </c>
      <c r="M2163" s="11">
        <v>81</v>
      </c>
      <c r="N2163" s="11">
        <v>1.2313758724758161</v>
      </c>
      <c r="P2163" s="11">
        <v>81</v>
      </c>
      <c r="Q2163" s="11">
        <v>1.2313758724758161</v>
      </c>
      <c r="R2163" s="11">
        <f t="array" ref="R2163">INDEX(Reformat[Toddler PT],MATCH(1,(Reformat[Zone]=B2163)*(Reformat[Provider Type]=E2163)*(Reformat[Provider Rating]=I2163),0))</f>
        <v>22.6</v>
      </c>
      <c r="S2163" s="11">
        <f t="shared" si="33"/>
        <v>113</v>
      </c>
    </row>
    <row r="2164" spans="1:19" x14ac:dyDescent="0.25">
      <c r="A2164" t="s">
        <v>51</v>
      </c>
      <c r="B2164" t="s">
        <v>88</v>
      </c>
      <c r="D2164" t="s">
        <v>67</v>
      </c>
      <c r="E2164" t="s">
        <v>115</v>
      </c>
      <c r="F2164" t="s">
        <v>60</v>
      </c>
      <c r="G2164" t="s">
        <v>126</v>
      </c>
      <c r="H2164" t="s">
        <v>55</v>
      </c>
      <c r="I2164" t="s">
        <v>130</v>
      </c>
      <c r="J2164" t="s">
        <v>56</v>
      </c>
      <c r="K2164" t="s">
        <v>57</v>
      </c>
      <c r="M2164" s="11">
        <v>89.65</v>
      </c>
      <c r="N2164" s="11">
        <v>1.3628746539192214</v>
      </c>
      <c r="P2164" s="11">
        <v>89.65</v>
      </c>
      <c r="Q2164" s="11">
        <v>1.3628746539192214</v>
      </c>
      <c r="R2164" s="11">
        <f t="array" ref="R2164">INDEX(Reformat[Preschool FT],MATCH(1,(Reformat[Zone]=B2164)*(Reformat[Provider Type]=E2164)*(Reformat[Provider Rating]=I2164),0))</f>
        <v>23.6</v>
      </c>
      <c r="S2164" s="11">
        <f t="shared" si="33"/>
        <v>118</v>
      </c>
    </row>
    <row r="2165" spans="1:19" x14ac:dyDescent="0.25">
      <c r="A2165" t="s">
        <v>51</v>
      </c>
      <c r="B2165" t="s">
        <v>88</v>
      </c>
      <c r="D2165" t="s">
        <v>67</v>
      </c>
      <c r="E2165" t="s">
        <v>115</v>
      </c>
      <c r="F2165" t="s">
        <v>60</v>
      </c>
      <c r="G2165" t="s">
        <v>127</v>
      </c>
      <c r="H2165" t="s">
        <v>55</v>
      </c>
      <c r="I2165" t="s">
        <v>130</v>
      </c>
      <c r="J2165" t="s">
        <v>58</v>
      </c>
      <c r="K2165" t="s">
        <v>57</v>
      </c>
      <c r="M2165" s="11">
        <v>68.899999999999991</v>
      </c>
      <c r="N2165" s="11">
        <v>1.0474296001677004</v>
      </c>
      <c r="P2165" s="11">
        <v>68.899999999999991</v>
      </c>
      <c r="Q2165" s="11">
        <v>1.0474296001677004</v>
      </c>
      <c r="R2165" s="11">
        <f t="array" ref="R2165">INDEX(Reformat[Preschool PT],MATCH(1,(Reformat[Zone]=B2165)*(Reformat[Provider Type]=E2165)*(Reformat[Provider Rating]=I2165),0))</f>
        <v>18.600000000000001</v>
      </c>
      <c r="S2165" s="11">
        <f t="shared" si="33"/>
        <v>93</v>
      </c>
    </row>
    <row r="2166" spans="1:19" x14ac:dyDescent="0.25">
      <c r="A2166" t="s">
        <v>51</v>
      </c>
      <c r="B2166" t="s">
        <v>88</v>
      </c>
      <c r="D2166" t="s">
        <v>67</v>
      </c>
      <c r="E2166" t="s">
        <v>115</v>
      </c>
      <c r="F2166" t="s">
        <v>61</v>
      </c>
      <c r="G2166" t="s">
        <v>128</v>
      </c>
      <c r="H2166" t="s">
        <v>55</v>
      </c>
      <c r="I2166" t="s">
        <v>130</v>
      </c>
      <c r="J2166" t="s">
        <v>56</v>
      </c>
      <c r="K2166" t="s">
        <v>57</v>
      </c>
      <c r="M2166" s="11">
        <v>76.900000000000006</v>
      </c>
      <c r="N2166" s="11">
        <v>1.1690469702887689</v>
      </c>
      <c r="P2166" s="11">
        <v>76.900000000000006</v>
      </c>
      <c r="Q2166" s="11">
        <v>1.1690469702887689</v>
      </c>
      <c r="R2166" s="11">
        <f t="array" ref="R2166">INDEX(Reformat[School-age FT],MATCH(1,(Reformat[Zone]=B2166)*(Reformat[Provider Type]=E2166)*(Reformat[Provider Rating]=I2166),0))</f>
        <v>20.399999999999999</v>
      </c>
      <c r="S2166" s="11">
        <f t="shared" si="33"/>
        <v>102</v>
      </c>
    </row>
    <row r="2167" spans="1:19" x14ac:dyDescent="0.25">
      <c r="A2167" t="s">
        <v>51</v>
      </c>
      <c r="B2167" t="s">
        <v>88</v>
      </c>
      <c r="D2167" t="s">
        <v>67</v>
      </c>
      <c r="E2167" t="s">
        <v>115</v>
      </c>
      <c r="F2167" t="s">
        <v>61</v>
      </c>
      <c r="G2167" t="s">
        <v>129</v>
      </c>
      <c r="H2167" t="s">
        <v>55</v>
      </c>
      <c r="I2167" t="s">
        <v>130</v>
      </c>
      <c r="J2167" t="s">
        <v>58</v>
      </c>
      <c r="K2167" t="s">
        <v>57</v>
      </c>
      <c r="M2167" s="11">
        <v>58.5</v>
      </c>
      <c r="N2167" s="11">
        <v>0.88932701901031175</v>
      </c>
      <c r="P2167" s="11">
        <v>58.5</v>
      </c>
      <c r="Q2167" s="11">
        <v>0.88932701901031175</v>
      </c>
      <c r="R2167" s="11">
        <f t="array" ref="R2167">INDEX(Reformat[School-age PT],MATCH(1,(Reformat[Zone]=B2167)*(Reformat[Provider Type]=E2167)*(Reformat[Provider Rating]=I2167),0))</f>
        <v>16.600000000000001</v>
      </c>
      <c r="S2167" s="11">
        <f t="shared" si="33"/>
        <v>83</v>
      </c>
    </row>
    <row r="2168" spans="1:19" x14ac:dyDescent="0.25">
      <c r="A2168" t="s">
        <v>51</v>
      </c>
      <c r="B2168" t="s">
        <v>88</v>
      </c>
      <c r="D2168" t="s">
        <v>67</v>
      </c>
      <c r="E2168" t="s">
        <v>115</v>
      </c>
      <c r="F2168" t="s">
        <v>54</v>
      </c>
      <c r="G2168" t="s">
        <v>122</v>
      </c>
      <c r="H2168" t="s">
        <v>62</v>
      </c>
      <c r="I2168" t="s">
        <v>131</v>
      </c>
      <c r="J2168" t="s">
        <v>56</v>
      </c>
      <c r="K2168" t="s">
        <v>57</v>
      </c>
      <c r="M2168" s="11">
        <v>116.8</v>
      </c>
      <c r="N2168" s="11">
        <v>1.7756136037675967</v>
      </c>
      <c r="P2168" s="11">
        <v>116.8</v>
      </c>
      <c r="Q2168" s="11">
        <v>1.7756136037675967</v>
      </c>
      <c r="R2168" s="11">
        <f t="array" ref="R2168">INDEX(Reformat[Infant FT],MATCH(1,(Reformat[Zone]=B2168)*(Reformat[Provider Type]=E2168)*(Reformat[Provider Rating]=I2168),0))</f>
        <v>30.45</v>
      </c>
      <c r="S2168" s="11">
        <f t="shared" si="33"/>
        <v>152.25</v>
      </c>
    </row>
    <row r="2169" spans="1:19" x14ac:dyDescent="0.25">
      <c r="A2169" t="s">
        <v>51</v>
      </c>
      <c r="B2169" t="s">
        <v>88</v>
      </c>
      <c r="D2169" t="s">
        <v>67</v>
      </c>
      <c r="E2169" t="s">
        <v>115</v>
      </c>
      <c r="F2169" t="s">
        <v>54</v>
      </c>
      <c r="G2169" t="s">
        <v>123</v>
      </c>
      <c r="H2169" t="s">
        <v>62</v>
      </c>
      <c r="I2169" t="s">
        <v>131</v>
      </c>
      <c r="J2169" t="s">
        <v>58</v>
      </c>
      <c r="K2169" t="s">
        <v>57</v>
      </c>
      <c r="M2169" s="11">
        <v>101.5</v>
      </c>
      <c r="N2169" s="11">
        <v>1.5430203834110536</v>
      </c>
      <c r="P2169" s="11">
        <v>101.5</v>
      </c>
      <c r="Q2169" s="11">
        <v>1.5430203834110536</v>
      </c>
      <c r="R2169" s="11">
        <f t="array" ref="R2169">INDEX(Reformat[Infant PT],MATCH(1,(Reformat[Zone]=B2169)*(Reformat[Provider Type]=E2169)*(Reformat[Provider Rating]=I2169),0))</f>
        <v>26.67</v>
      </c>
      <c r="S2169" s="11">
        <f t="shared" si="33"/>
        <v>133.35000000000002</v>
      </c>
    </row>
    <row r="2170" spans="1:19" x14ac:dyDescent="0.25">
      <c r="A2170" t="s">
        <v>51</v>
      </c>
      <c r="B2170" t="s">
        <v>88</v>
      </c>
      <c r="D2170" t="s">
        <v>67</v>
      </c>
      <c r="E2170" t="s">
        <v>115</v>
      </c>
      <c r="F2170" t="s">
        <v>59</v>
      </c>
      <c r="G2170" t="s">
        <v>124</v>
      </c>
      <c r="H2170" t="s">
        <v>62</v>
      </c>
      <c r="I2170" t="s">
        <v>131</v>
      </c>
      <c r="J2170" t="s">
        <v>56</v>
      </c>
      <c r="K2170" t="s">
        <v>57</v>
      </c>
      <c r="M2170" s="11">
        <v>111</v>
      </c>
      <c r="N2170" s="11">
        <v>1.6874410104298223</v>
      </c>
      <c r="P2170" s="11">
        <v>111</v>
      </c>
      <c r="Q2170" s="11">
        <v>1.6874410104298223</v>
      </c>
      <c r="R2170" s="11">
        <f t="array" ref="R2170">INDEX(Reformat[Toddler FT],MATCH(1,(Reformat[Zone]=B2170)*(Reformat[Provider Type]=E2170)*(Reformat[Provider Rating]=I2170),0))</f>
        <v>27.93</v>
      </c>
      <c r="S2170" s="11">
        <f t="shared" si="33"/>
        <v>139.65</v>
      </c>
    </row>
    <row r="2171" spans="1:19" x14ac:dyDescent="0.25">
      <c r="A2171" t="s">
        <v>51</v>
      </c>
      <c r="B2171" t="s">
        <v>88</v>
      </c>
      <c r="D2171" t="s">
        <v>67</v>
      </c>
      <c r="E2171" t="s">
        <v>115</v>
      </c>
      <c r="F2171" t="s">
        <v>59</v>
      </c>
      <c r="G2171" t="s">
        <v>125</v>
      </c>
      <c r="H2171" t="s">
        <v>62</v>
      </c>
      <c r="I2171" t="s">
        <v>131</v>
      </c>
      <c r="J2171" t="s">
        <v>58</v>
      </c>
      <c r="K2171" t="s">
        <v>57</v>
      </c>
      <c r="M2171" s="11">
        <v>94.5</v>
      </c>
      <c r="N2171" s="11">
        <v>1.4366051845551189</v>
      </c>
      <c r="P2171" s="11">
        <v>94.5</v>
      </c>
      <c r="Q2171" s="11">
        <v>1.4366051845551189</v>
      </c>
      <c r="R2171" s="11">
        <f t="array" ref="R2171">INDEX(Reformat[Toddler PT],MATCH(1,(Reformat[Zone]=B2171)*(Reformat[Provider Type]=E2171)*(Reformat[Provider Rating]=I2171),0))</f>
        <v>23.73</v>
      </c>
      <c r="S2171" s="11">
        <f t="shared" si="33"/>
        <v>118.65</v>
      </c>
    </row>
    <row r="2172" spans="1:19" x14ac:dyDescent="0.25">
      <c r="A2172" t="s">
        <v>51</v>
      </c>
      <c r="B2172" t="s">
        <v>88</v>
      </c>
      <c r="D2172" t="s">
        <v>67</v>
      </c>
      <c r="E2172" t="s">
        <v>115</v>
      </c>
      <c r="F2172" t="s">
        <v>60</v>
      </c>
      <c r="G2172" t="s">
        <v>126</v>
      </c>
      <c r="H2172" t="s">
        <v>62</v>
      </c>
      <c r="I2172" t="s">
        <v>131</v>
      </c>
      <c r="J2172" t="s">
        <v>56</v>
      </c>
      <c r="K2172" t="s">
        <v>57</v>
      </c>
      <c r="M2172" s="11">
        <v>102.85</v>
      </c>
      <c r="N2172" s="11">
        <v>1.5635433146189839</v>
      </c>
      <c r="P2172" s="11">
        <v>102.85</v>
      </c>
      <c r="Q2172" s="11">
        <v>1.5635433146189839</v>
      </c>
      <c r="R2172" s="11">
        <f t="array" ref="R2172">INDEX(Reformat[Preschool FT],MATCH(1,(Reformat[Zone]=B2172)*(Reformat[Provider Type]=E2172)*(Reformat[Provider Rating]=I2172),0))</f>
        <v>24.78</v>
      </c>
      <c r="S2172" s="11">
        <f t="shared" si="33"/>
        <v>123.9</v>
      </c>
    </row>
    <row r="2173" spans="1:19" x14ac:dyDescent="0.25">
      <c r="A2173" t="s">
        <v>51</v>
      </c>
      <c r="B2173" t="s">
        <v>88</v>
      </c>
      <c r="D2173" t="s">
        <v>67</v>
      </c>
      <c r="E2173" t="s">
        <v>115</v>
      </c>
      <c r="F2173" t="s">
        <v>60</v>
      </c>
      <c r="G2173" t="s">
        <v>127</v>
      </c>
      <c r="H2173" t="s">
        <v>62</v>
      </c>
      <c r="I2173" t="s">
        <v>131</v>
      </c>
      <c r="J2173" t="s">
        <v>58</v>
      </c>
      <c r="K2173" t="s">
        <v>57</v>
      </c>
      <c r="M2173" s="11">
        <v>82.65</v>
      </c>
      <c r="N2173" s="11">
        <v>1.2564594550632866</v>
      </c>
      <c r="P2173" s="11">
        <v>82.65</v>
      </c>
      <c r="Q2173" s="11">
        <v>1.2564594550632866</v>
      </c>
      <c r="R2173" s="11">
        <f t="array" ref="R2173">INDEX(Reformat[Preschool PT],MATCH(1,(Reformat[Zone]=B2173)*(Reformat[Provider Type]=E2173)*(Reformat[Provider Rating]=I2173),0))</f>
        <v>19.53</v>
      </c>
      <c r="S2173" s="11">
        <f t="shared" si="33"/>
        <v>97.65</v>
      </c>
    </row>
    <row r="2174" spans="1:19" x14ac:dyDescent="0.25">
      <c r="A2174" t="s">
        <v>51</v>
      </c>
      <c r="B2174" t="s">
        <v>88</v>
      </c>
      <c r="D2174" t="s">
        <v>67</v>
      </c>
      <c r="E2174" t="s">
        <v>115</v>
      </c>
      <c r="F2174" t="s">
        <v>61</v>
      </c>
      <c r="G2174" t="s">
        <v>128</v>
      </c>
      <c r="H2174" t="s">
        <v>62</v>
      </c>
      <c r="I2174" t="s">
        <v>131</v>
      </c>
      <c r="J2174" t="s">
        <v>56</v>
      </c>
      <c r="K2174" t="s">
        <v>57</v>
      </c>
      <c r="M2174" s="11">
        <v>90.5</v>
      </c>
      <c r="N2174" s="11">
        <v>1.3757964994945848</v>
      </c>
      <c r="P2174" s="11">
        <v>90.5</v>
      </c>
      <c r="Q2174" s="11">
        <v>1.3757964994945848</v>
      </c>
      <c r="R2174" s="11">
        <f t="array" ref="R2174">INDEX(Reformat[School-age FT],MATCH(1,(Reformat[Zone]=B2174)*(Reformat[Provider Type]=E2174)*(Reformat[Provider Rating]=I2174),0))</f>
        <v>21.42</v>
      </c>
      <c r="S2174" s="11">
        <f t="shared" si="33"/>
        <v>107.10000000000001</v>
      </c>
    </row>
    <row r="2175" spans="1:19" x14ac:dyDescent="0.25">
      <c r="A2175" t="s">
        <v>51</v>
      </c>
      <c r="B2175" t="s">
        <v>88</v>
      </c>
      <c r="D2175" t="s">
        <v>67</v>
      </c>
      <c r="E2175" t="s">
        <v>115</v>
      </c>
      <c r="F2175" t="s">
        <v>61</v>
      </c>
      <c r="G2175" t="s">
        <v>129</v>
      </c>
      <c r="H2175" t="s">
        <v>62</v>
      </c>
      <c r="I2175" t="s">
        <v>131</v>
      </c>
      <c r="J2175" t="s">
        <v>58</v>
      </c>
      <c r="K2175" t="s">
        <v>57</v>
      </c>
      <c r="M2175" s="11">
        <v>72.350000000000009</v>
      </c>
      <c r="N2175" s="11">
        <v>1.0998770910324114</v>
      </c>
      <c r="P2175" s="11">
        <v>72.350000000000009</v>
      </c>
      <c r="Q2175" s="11">
        <v>1.0998770910324114</v>
      </c>
      <c r="R2175" s="11">
        <f t="array" ref="R2175">INDEX(Reformat[School-age PT],MATCH(1,(Reformat[Zone]=B2175)*(Reformat[Provider Type]=E2175)*(Reformat[Provider Rating]=I2175),0))</f>
        <v>17.43</v>
      </c>
      <c r="S2175" s="11">
        <f t="shared" si="33"/>
        <v>87.15</v>
      </c>
    </row>
    <row r="2176" spans="1:19" x14ac:dyDescent="0.25">
      <c r="A2176" t="s">
        <v>51</v>
      </c>
      <c r="B2176" t="s">
        <v>88</v>
      </c>
      <c r="D2176" t="s">
        <v>67</v>
      </c>
      <c r="E2176" t="s">
        <v>115</v>
      </c>
      <c r="F2176" t="s">
        <v>54</v>
      </c>
      <c r="G2176" t="s">
        <v>122</v>
      </c>
      <c r="H2176" t="s">
        <v>63</v>
      </c>
      <c r="I2176" t="s">
        <v>132</v>
      </c>
      <c r="J2176" t="s">
        <v>56</v>
      </c>
      <c r="K2176" t="s">
        <v>57</v>
      </c>
      <c r="M2176" s="11">
        <v>129.75</v>
      </c>
      <c r="N2176" s="11">
        <v>1.9724817216510759</v>
      </c>
      <c r="P2176" s="11">
        <v>129.75</v>
      </c>
      <c r="Q2176" s="11">
        <v>1.9724817216510759</v>
      </c>
      <c r="R2176" s="11">
        <f t="array" ref="R2176">INDEX(Reformat[Infant FT],MATCH(1,(Reformat[Zone]=B2176)*(Reformat[Provider Type]=E2176)*(Reformat[Provider Rating]=I2176),0))</f>
        <v>31.68</v>
      </c>
      <c r="S2176" s="11">
        <f t="shared" si="33"/>
        <v>158.4</v>
      </c>
    </row>
    <row r="2177" spans="1:19" x14ac:dyDescent="0.25">
      <c r="A2177" t="s">
        <v>51</v>
      </c>
      <c r="B2177" t="s">
        <v>88</v>
      </c>
      <c r="D2177" t="s">
        <v>67</v>
      </c>
      <c r="E2177" t="s">
        <v>115</v>
      </c>
      <c r="F2177" t="s">
        <v>54</v>
      </c>
      <c r="G2177" t="s">
        <v>123</v>
      </c>
      <c r="H2177" t="s">
        <v>63</v>
      </c>
      <c r="I2177" t="s">
        <v>132</v>
      </c>
      <c r="J2177" t="s">
        <v>58</v>
      </c>
      <c r="K2177" t="s">
        <v>57</v>
      </c>
      <c r="M2177" s="11">
        <v>112.75</v>
      </c>
      <c r="N2177" s="11">
        <v>1.7140448101438059</v>
      </c>
      <c r="P2177" s="11">
        <v>112.75</v>
      </c>
      <c r="Q2177" s="11">
        <v>1.7140448101438059</v>
      </c>
      <c r="R2177" s="11">
        <f t="array" ref="R2177">INDEX(Reformat[Infant PT],MATCH(1,(Reformat[Zone]=B2177)*(Reformat[Provider Type]=E2177)*(Reformat[Provider Rating]=I2177),0))</f>
        <v>28.08</v>
      </c>
      <c r="S2177" s="11">
        <f t="shared" si="33"/>
        <v>140.39999999999998</v>
      </c>
    </row>
    <row r="2178" spans="1:19" x14ac:dyDescent="0.25">
      <c r="A2178" t="s">
        <v>51</v>
      </c>
      <c r="B2178" t="s">
        <v>88</v>
      </c>
      <c r="D2178" t="s">
        <v>67</v>
      </c>
      <c r="E2178" t="s">
        <v>115</v>
      </c>
      <c r="F2178" t="s">
        <v>59</v>
      </c>
      <c r="G2178" t="s">
        <v>124</v>
      </c>
      <c r="H2178" t="s">
        <v>63</v>
      </c>
      <c r="I2178" t="s">
        <v>132</v>
      </c>
      <c r="J2178" t="s">
        <v>56</v>
      </c>
      <c r="K2178" t="s">
        <v>57</v>
      </c>
      <c r="M2178" s="11">
        <v>123.3</v>
      </c>
      <c r="N2178" s="11">
        <v>1.8744277169909647</v>
      </c>
      <c r="P2178" s="11">
        <v>123.3</v>
      </c>
      <c r="Q2178" s="11">
        <v>1.8744277169909647</v>
      </c>
      <c r="R2178" s="11">
        <f t="array" ref="R2178">INDEX(Reformat[Toddler FT],MATCH(1,(Reformat[Zone]=B2178)*(Reformat[Provider Type]=E2178)*(Reformat[Provider Rating]=I2178),0))</f>
        <v>28.8</v>
      </c>
      <c r="S2178" s="11">
        <f t="shared" si="33"/>
        <v>144</v>
      </c>
    </row>
    <row r="2179" spans="1:19" x14ac:dyDescent="0.25">
      <c r="A2179" t="s">
        <v>51</v>
      </c>
      <c r="B2179" t="s">
        <v>88</v>
      </c>
      <c r="D2179" t="s">
        <v>67</v>
      </c>
      <c r="E2179" t="s">
        <v>115</v>
      </c>
      <c r="F2179" t="s">
        <v>59</v>
      </c>
      <c r="G2179" t="s">
        <v>125</v>
      </c>
      <c r="H2179" t="s">
        <v>63</v>
      </c>
      <c r="I2179" t="s">
        <v>132</v>
      </c>
      <c r="J2179" t="s">
        <v>58</v>
      </c>
      <c r="K2179" t="s">
        <v>57</v>
      </c>
      <c r="M2179" s="11">
        <v>105</v>
      </c>
      <c r="N2179" s="11">
        <v>1.5962279828390211</v>
      </c>
      <c r="P2179" s="11">
        <v>105</v>
      </c>
      <c r="Q2179" s="11">
        <v>1.5962279828390211</v>
      </c>
      <c r="R2179" s="11">
        <f t="array" ref="R2179">INDEX(Reformat[Toddler PT],MATCH(1,(Reformat[Zone]=B2179)*(Reformat[Provider Type]=E2179)*(Reformat[Provider Rating]=I2179),0))</f>
        <v>24.84</v>
      </c>
      <c r="S2179" s="11">
        <f t="shared" ref="S2179:S2242" si="34">R2179*5</f>
        <v>124.2</v>
      </c>
    </row>
    <row r="2180" spans="1:19" x14ac:dyDescent="0.25">
      <c r="A2180" t="s">
        <v>51</v>
      </c>
      <c r="B2180" t="s">
        <v>88</v>
      </c>
      <c r="D2180" t="s">
        <v>67</v>
      </c>
      <c r="E2180" t="s">
        <v>115</v>
      </c>
      <c r="F2180" t="s">
        <v>60</v>
      </c>
      <c r="G2180" t="s">
        <v>126</v>
      </c>
      <c r="H2180" t="s">
        <v>63</v>
      </c>
      <c r="I2180" t="s">
        <v>132</v>
      </c>
      <c r="J2180" t="s">
        <v>56</v>
      </c>
      <c r="K2180" t="s">
        <v>57</v>
      </c>
      <c r="M2180" s="11">
        <v>114.3</v>
      </c>
      <c r="N2180" s="11">
        <v>1.7376081756047628</v>
      </c>
      <c r="P2180" s="11">
        <v>114.3</v>
      </c>
      <c r="Q2180" s="11">
        <v>1.7376081756047628</v>
      </c>
      <c r="R2180" s="11">
        <f t="array" ref="R2180">INDEX(Reformat[Preschool FT],MATCH(1,(Reformat[Zone]=B2180)*(Reformat[Provider Type]=E2180)*(Reformat[Provider Rating]=I2180),0))</f>
        <v>25.56</v>
      </c>
      <c r="S2180" s="11">
        <f t="shared" si="34"/>
        <v>127.8</v>
      </c>
    </row>
    <row r="2181" spans="1:19" x14ac:dyDescent="0.25">
      <c r="A2181" t="s">
        <v>51</v>
      </c>
      <c r="B2181" t="s">
        <v>88</v>
      </c>
      <c r="D2181" t="s">
        <v>67</v>
      </c>
      <c r="E2181" t="s">
        <v>115</v>
      </c>
      <c r="F2181" t="s">
        <v>60</v>
      </c>
      <c r="G2181" t="s">
        <v>127</v>
      </c>
      <c r="H2181" t="s">
        <v>63</v>
      </c>
      <c r="I2181" t="s">
        <v>132</v>
      </c>
      <c r="J2181" t="s">
        <v>58</v>
      </c>
      <c r="K2181" t="s">
        <v>57</v>
      </c>
      <c r="M2181" s="11">
        <v>91.8</v>
      </c>
      <c r="N2181" s="11">
        <v>1.3955593221392584</v>
      </c>
      <c r="P2181" s="11">
        <v>91.8</v>
      </c>
      <c r="Q2181" s="11">
        <v>1.3955593221392584</v>
      </c>
      <c r="R2181" s="11">
        <f t="array" ref="R2181">INDEX(Reformat[Preschool PT],MATCH(1,(Reformat[Zone]=B2181)*(Reformat[Provider Type]=E2181)*(Reformat[Provider Rating]=I2181),0))</f>
        <v>20.7</v>
      </c>
      <c r="S2181" s="11">
        <f t="shared" si="34"/>
        <v>103.5</v>
      </c>
    </row>
    <row r="2182" spans="1:19" x14ac:dyDescent="0.25">
      <c r="A2182" t="s">
        <v>51</v>
      </c>
      <c r="B2182" t="s">
        <v>88</v>
      </c>
      <c r="D2182" t="s">
        <v>67</v>
      </c>
      <c r="E2182" t="s">
        <v>115</v>
      </c>
      <c r="F2182" t="s">
        <v>61</v>
      </c>
      <c r="G2182" t="s">
        <v>128</v>
      </c>
      <c r="H2182" t="s">
        <v>63</v>
      </c>
      <c r="I2182" t="s">
        <v>132</v>
      </c>
      <c r="J2182" t="s">
        <v>56</v>
      </c>
      <c r="K2182" t="s">
        <v>57</v>
      </c>
      <c r="M2182" s="11">
        <v>100.55</v>
      </c>
      <c r="N2182" s="11">
        <v>1.5285783207091768</v>
      </c>
      <c r="P2182" s="11">
        <v>100.55</v>
      </c>
      <c r="Q2182" s="11">
        <v>1.5285783207091768</v>
      </c>
      <c r="R2182" s="11">
        <f t="array" ref="R2182">INDEX(Reformat[School-age FT],MATCH(1,(Reformat[Zone]=B2182)*(Reformat[Provider Type]=E2182)*(Reformat[Provider Rating]=I2182),0))</f>
        <v>22.5</v>
      </c>
      <c r="S2182" s="11">
        <f t="shared" si="34"/>
        <v>112.5</v>
      </c>
    </row>
    <row r="2183" spans="1:19" x14ac:dyDescent="0.25">
      <c r="A2183" t="s">
        <v>51</v>
      </c>
      <c r="B2183" t="s">
        <v>88</v>
      </c>
      <c r="D2183" t="s">
        <v>67</v>
      </c>
      <c r="E2183" t="s">
        <v>115</v>
      </c>
      <c r="F2183" t="s">
        <v>61</v>
      </c>
      <c r="G2183" t="s">
        <v>129</v>
      </c>
      <c r="H2183" t="s">
        <v>63</v>
      </c>
      <c r="I2183" t="s">
        <v>132</v>
      </c>
      <c r="J2183" t="s">
        <v>58</v>
      </c>
      <c r="K2183" t="s">
        <v>57</v>
      </c>
      <c r="M2183" s="11">
        <v>80.399999999999991</v>
      </c>
      <c r="N2183" s="11">
        <v>1.222254569716736</v>
      </c>
      <c r="P2183" s="11">
        <v>80.399999999999991</v>
      </c>
      <c r="Q2183" s="11">
        <v>1.222254569716736</v>
      </c>
      <c r="R2183" s="11">
        <f t="array" ref="R2183">INDEX(Reformat[School-age PT],MATCH(1,(Reformat[Zone]=B2183)*(Reformat[Provider Type]=E2183)*(Reformat[Provider Rating]=I2183),0))</f>
        <v>18.72</v>
      </c>
      <c r="S2183" s="11">
        <f t="shared" si="34"/>
        <v>93.6</v>
      </c>
    </row>
    <row r="2184" spans="1:19" x14ac:dyDescent="0.25">
      <c r="A2184" t="s">
        <v>51</v>
      </c>
      <c r="B2184" t="s">
        <v>88</v>
      </c>
      <c r="D2184" t="s">
        <v>67</v>
      </c>
      <c r="E2184" t="s">
        <v>115</v>
      </c>
      <c r="F2184" t="s">
        <v>54</v>
      </c>
      <c r="G2184" t="s">
        <v>122</v>
      </c>
      <c r="H2184" t="s">
        <v>64</v>
      </c>
      <c r="I2184" t="s">
        <v>133</v>
      </c>
      <c r="J2184" t="s">
        <v>56</v>
      </c>
      <c r="K2184" t="s">
        <v>57</v>
      </c>
      <c r="M2184" s="11">
        <v>144.14999999999998</v>
      </c>
      <c r="N2184" s="11">
        <v>2.1913929878689986</v>
      </c>
      <c r="P2184" s="11">
        <v>144.14999999999998</v>
      </c>
      <c r="Q2184" s="11">
        <v>2.1913929878689986</v>
      </c>
      <c r="R2184" s="11">
        <f t="array" ref="R2184">INDEX(Reformat[Infant FT],MATCH(1,(Reformat[Zone]=B2184)*(Reformat[Provider Type]=E2184)*(Reformat[Provider Rating]=I2184),0))</f>
        <v>35.200000000000003</v>
      </c>
      <c r="S2184" s="11">
        <f t="shared" si="34"/>
        <v>176</v>
      </c>
    </row>
    <row r="2185" spans="1:19" x14ac:dyDescent="0.25">
      <c r="A2185" t="s">
        <v>51</v>
      </c>
      <c r="B2185" t="s">
        <v>88</v>
      </c>
      <c r="D2185" t="s">
        <v>67</v>
      </c>
      <c r="E2185" t="s">
        <v>115</v>
      </c>
      <c r="F2185" t="s">
        <v>54</v>
      </c>
      <c r="G2185" t="s">
        <v>123</v>
      </c>
      <c r="H2185" t="s">
        <v>64</v>
      </c>
      <c r="I2185" t="s">
        <v>133</v>
      </c>
      <c r="J2185" t="s">
        <v>58</v>
      </c>
      <c r="K2185" t="s">
        <v>57</v>
      </c>
      <c r="M2185" s="11">
        <v>125.25</v>
      </c>
      <c r="N2185" s="11">
        <v>1.9040719509579751</v>
      </c>
      <c r="P2185" s="11">
        <v>125.25</v>
      </c>
      <c r="Q2185" s="11">
        <v>1.9040719509579751</v>
      </c>
      <c r="R2185" s="11">
        <f t="array" ref="R2185">INDEX(Reformat[Infant PT],MATCH(1,(Reformat[Zone]=B2185)*(Reformat[Provider Type]=E2185)*(Reformat[Provider Rating]=I2185),0))</f>
        <v>31.2</v>
      </c>
      <c r="S2185" s="11">
        <f t="shared" si="34"/>
        <v>156</v>
      </c>
    </row>
    <row r="2186" spans="1:19" x14ac:dyDescent="0.25">
      <c r="A2186" t="s">
        <v>51</v>
      </c>
      <c r="B2186" t="s">
        <v>88</v>
      </c>
      <c r="D2186" t="s">
        <v>67</v>
      </c>
      <c r="E2186" t="s">
        <v>115</v>
      </c>
      <c r="F2186" t="s">
        <v>59</v>
      </c>
      <c r="G2186" t="s">
        <v>124</v>
      </c>
      <c r="H2186" t="s">
        <v>64</v>
      </c>
      <c r="I2186" t="s">
        <v>133</v>
      </c>
      <c r="J2186" t="s">
        <v>56</v>
      </c>
      <c r="K2186" t="s">
        <v>57</v>
      </c>
      <c r="M2186" s="11">
        <v>137</v>
      </c>
      <c r="N2186" s="11">
        <v>2.082697463323294</v>
      </c>
      <c r="P2186" s="11">
        <v>137</v>
      </c>
      <c r="Q2186" s="11">
        <v>2.082697463323294</v>
      </c>
      <c r="R2186" s="11">
        <f t="array" ref="R2186">INDEX(Reformat[Toddler FT],MATCH(1,(Reformat[Zone]=B2186)*(Reformat[Provider Type]=E2186)*(Reformat[Provider Rating]=I2186),0))</f>
        <v>32</v>
      </c>
      <c r="S2186" s="11">
        <f t="shared" si="34"/>
        <v>160</v>
      </c>
    </row>
    <row r="2187" spans="1:19" x14ac:dyDescent="0.25">
      <c r="A2187" t="s">
        <v>51</v>
      </c>
      <c r="B2187" t="s">
        <v>88</v>
      </c>
      <c r="D2187" t="s">
        <v>67</v>
      </c>
      <c r="E2187" t="s">
        <v>115</v>
      </c>
      <c r="F2187" t="s">
        <v>59</v>
      </c>
      <c r="G2187" t="s">
        <v>125</v>
      </c>
      <c r="H2187" t="s">
        <v>64</v>
      </c>
      <c r="I2187" t="s">
        <v>133</v>
      </c>
      <c r="J2187" t="s">
        <v>58</v>
      </c>
      <c r="K2187" t="s">
        <v>57</v>
      </c>
      <c r="M2187" s="11">
        <v>116.64999999999999</v>
      </c>
      <c r="N2187" s="11">
        <v>1.7733332780778266</v>
      </c>
      <c r="P2187" s="11">
        <v>116.64999999999999</v>
      </c>
      <c r="Q2187" s="11">
        <v>1.7733332780778266</v>
      </c>
      <c r="R2187" s="11">
        <f t="array" ref="R2187">INDEX(Reformat[Toddler PT],MATCH(1,(Reformat[Zone]=B2187)*(Reformat[Provider Type]=E2187)*(Reformat[Provider Rating]=I2187),0))</f>
        <v>27.6</v>
      </c>
      <c r="S2187" s="11">
        <f t="shared" si="34"/>
        <v>138</v>
      </c>
    </row>
    <row r="2188" spans="1:19" x14ac:dyDescent="0.25">
      <c r="A2188" t="s">
        <v>51</v>
      </c>
      <c r="B2188" t="s">
        <v>88</v>
      </c>
      <c r="D2188" t="s">
        <v>67</v>
      </c>
      <c r="E2188" t="s">
        <v>115</v>
      </c>
      <c r="F2188" t="s">
        <v>60</v>
      </c>
      <c r="G2188" t="s">
        <v>126</v>
      </c>
      <c r="H2188" t="s">
        <v>64</v>
      </c>
      <c r="I2188" t="s">
        <v>133</v>
      </c>
      <c r="J2188" t="s">
        <v>56</v>
      </c>
      <c r="K2188" t="s">
        <v>57</v>
      </c>
      <c r="M2188" s="11">
        <v>126.95</v>
      </c>
      <c r="N2188" s="11">
        <v>1.929915642108702</v>
      </c>
      <c r="P2188" s="11">
        <v>126.95</v>
      </c>
      <c r="Q2188" s="11">
        <v>1.929915642108702</v>
      </c>
      <c r="R2188" s="11">
        <f t="array" ref="R2188">INDEX(Reformat[Preschool FT],MATCH(1,(Reformat[Zone]=B2188)*(Reformat[Provider Type]=E2188)*(Reformat[Provider Rating]=I2188),0))</f>
        <v>28.4</v>
      </c>
      <c r="S2188" s="11">
        <f t="shared" si="34"/>
        <v>142</v>
      </c>
    </row>
    <row r="2189" spans="1:19" x14ac:dyDescent="0.25">
      <c r="A2189" t="s">
        <v>51</v>
      </c>
      <c r="B2189" t="s">
        <v>88</v>
      </c>
      <c r="D2189" t="s">
        <v>67</v>
      </c>
      <c r="E2189" t="s">
        <v>115</v>
      </c>
      <c r="F2189" t="s">
        <v>60</v>
      </c>
      <c r="G2189" t="s">
        <v>127</v>
      </c>
      <c r="H2189" t="s">
        <v>64</v>
      </c>
      <c r="I2189" t="s">
        <v>133</v>
      </c>
      <c r="J2189" t="s">
        <v>58</v>
      </c>
      <c r="K2189" t="s">
        <v>57</v>
      </c>
      <c r="M2189" s="11">
        <v>102</v>
      </c>
      <c r="N2189" s="11">
        <v>1.5506214690436204</v>
      </c>
      <c r="P2189" s="11">
        <v>102</v>
      </c>
      <c r="Q2189" s="11">
        <v>1.5506214690436204</v>
      </c>
      <c r="R2189" s="11">
        <f t="array" ref="R2189">INDEX(Reformat[Preschool PT],MATCH(1,(Reformat[Zone]=B2189)*(Reformat[Provider Type]=E2189)*(Reformat[Provider Rating]=I2189),0))</f>
        <v>23</v>
      </c>
      <c r="S2189" s="11">
        <f t="shared" si="34"/>
        <v>115</v>
      </c>
    </row>
    <row r="2190" spans="1:19" x14ac:dyDescent="0.25">
      <c r="A2190" t="s">
        <v>51</v>
      </c>
      <c r="B2190" t="s">
        <v>88</v>
      </c>
      <c r="D2190" t="s">
        <v>67</v>
      </c>
      <c r="E2190" t="s">
        <v>115</v>
      </c>
      <c r="F2190" t="s">
        <v>61</v>
      </c>
      <c r="G2190" t="s">
        <v>128</v>
      </c>
      <c r="H2190" t="s">
        <v>64</v>
      </c>
      <c r="I2190" t="s">
        <v>133</v>
      </c>
      <c r="J2190" t="s">
        <v>56</v>
      </c>
      <c r="K2190" t="s">
        <v>57</v>
      </c>
      <c r="M2190" s="11">
        <v>111.7</v>
      </c>
      <c r="N2190" s="11">
        <v>1.6980825303154157</v>
      </c>
      <c r="P2190" s="11">
        <v>111.7</v>
      </c>
      <c r="Q2190" s="11">
        <v>1.6980825303154157</v>
      </c>
      <c r="R2190" s="11">
        <f t="array" ref="R2190">INDEX(Reformat[School-age FT],MATCH(1,(Reformat[Zone]=B2190)*(Reformat[Provider Type]=E2190)*(Reformat[Provider Rating]=I2190),0))</f>
        <v>25</v>
      </c>
      <c r="S2190" s="11">
        <f t="shared" si="34"/>
        <v>125</v>
      </c>
    </row>
    <row r="2191" spans="1:19" x14ac:dyDescent="0.25">
      <c r="A2191" t="s">
        <v>51</v>
      </c>
      <c r="B2191" t="s">
        <v>88</v>
      </c>
      <c r="D2191" t="s">
        <v>67</v>
      </c>
      <c r="E2191" t="s">
        <v>115</v>
      </c>
      <c r="F2191" t="s">
        <v>61</v>
      </c>
      <c r="G2191" t="s">
        <v>129</v>
      </c>
      <c r="H2191" t="s">
        <v>64</v>
      </c>
      <c r="I2191" t="s">
        <v>133</v>
      </c>
      <c r="J2191" t="s">
        <v>58</v>
      </c>
      <c r="K2191" t="s">
        <v>57</v>
      </c>
      <c r="M2191" s="11">
        <v>89.3</v>
      </c>
      <c r="N2191" s="11">
        <v>1.3575538939764245</v>
      </c>
      <c r="P2191" s="11">
        <v>89.3</v>
      </c>
      <c r="Q2191" s="11">
        <v>1.3575538939764245</v>
      </c>
      <c r="R2191" s="11">
        <f t="array" ref="R2191">INDEX(Reformat[School-age PT],MATCH(1,(Reformat[Zone]=B2191)*(Reformat[Provider Type]=E2191)*(Reformat[Provider Rating]=I2191),0))</f>
        <v>20.8</v>
      </c>
      <c r="S2191" s="11">
        <f t="shared" si="34"/>
        <v>104</v>
      </c>
    </row>
    <row r="2192" spans="1:19" x14ac:dyDescent="0.25">
      <c r="A2192" t="s">
        <v>51</v>
      </c>
      <c r="B2192" t="s">
        <v>88</v>
      </c>
      <c r="D2192" t="s">
        <v>67</v>
      </c>
      <c r="E2192" t="s">
        <v>115</v>
      </c>
      <c r="F2192" t="s">
        <v>60</v>
      </c>
      <c r="G2192" t="s">
        <v>126</v>
      </c>
      <c r="H2192" t="s">
        <v>65</v>
      </c>
      <c r="I2192" t="s">
        <v>134</v>
      </c>
      <c r="J2192" t="s">
        <v>56</v>
      </c>
      <c r="K2192" t="s">
        <v>57</v>
      </c>
      <c r="M2192" s="11">
        <v>94.149999999999991</v>
      </c>
      <c r="N2192" s="11">
        <v>1.431284424612322</v>
      </c>
      <c r="P2192" s="11">
        <v>94.149999999999991</v>
      </c>
      <c r="Q2192" s="11">
        <v>1.431284424612322</v>
      </c>
      <c r="R2192" s="11">
        <f t="array" ref="R2192">INDEX(Reformat[Preschool FT],MATCH(1,(Reformat[Zone]=B2192)*(Reformat[Provider Type]=E2192)*(Reformat[Provider Rating]=I2192),0))</f>
        <v>24.78</v>
      </c>
      <c r="S2192" s="11">
        <f t="shared" si="34"/>
        <v>123.9</v>
      </c>
    </row>
    <row r="2193" spans="1:19" x14ac:dyDescent="0.25">
      <c r="A2193" t="s">
        <v>51</v>
      </c>
      <c r="B2193" t="s">
        <v>88</v>
      </c>
      <c r="D2193" t="s">
        <v>67</v>
      </c>
      <c r="E2193" t="s">
        <v>115</v>
      </c>
      <c r="F2193" t="s">
        <v>60</v>
      </c>
      <c r="G2193" t="s">
        <v>127</v>
      </c>
      <c r="H2193" t="s">
        <v>65</v>
      </c>
      <c r="I2193" t="s">
        <v>134</v>
      </c>
      <c r="J2193" t="s">
        <v>58</v>
      </c>
      <c r="K2193" t="s">
        <v>57</v>
      </c>
      <c r="M2193" s="11">
        <v>72.350000000000009</v>
      </c>
      <c r="N2193" s="11">
        <v>1.0998770910324114</v>
      </c>
      <c r="P2193" s="11">
        <v>72.350000000000009</v>
      </c>
      <c r="Q2193" s="11">
        <v>1.0998770910324114</v>
      </c>
      <c r="R2193" s="11">
        <f t="array" ref="R2193">INDEX(Reformat[Preschool PT],MATCH(1,(Reformat[Zone]=B2193)*(Reformat[Provider Type]=E2193)*(Reformat[Provider Rating]=I2193),0))</f>
        <v>19.53</v>
      </c>
      <c r="S2193" s="11">
        <f t="shared" si="34"/>
        <v>97.65</v>
      </c>
    </row>
    <row r="2194" spans="1:19" x14ac:dyDescent="0.25">
      <c r="A2194" t="s">
        <v>51</v>
      </c>
      <c r="B2194" t="s">
        <v>88</v>
      </c>
      <c r="D2194" t="s">
        <v>68</v>
      </c>
      <c r="E2194" t="s">
        <v>68</v>
      </c>
      <c r="F2194" t="s">
        <v>54</v>
      </c>
      <c r="G2194" t="s">
        <v>122</v>
      </c>
      <c r="H2194" t="s">
        <v>69</v>
      </c>
      <c r="I2194" t="s">
        <v>69</v>
      </c>
      <c r="J2194" t="s">
        <v>56</v>
      </c>
      <c r="K2194" t="s">
        <v>57</v>
      </c>
      <c r="M2194" s="11">
        <v>57.5</v>
      </c>
      <c r="N2194" s="11">
        <v>0.87412484774517818</v>
      </c>
      <c r="P2194" s="11">
        <v>57.5</v>
      </c>
      <c r="Q2194" s="11">
        <v>0.87412484774517818</v>
      </c>
      <c r="R2194" s="11">
        <f t="array" ref="R2194">INDEX(Reformat[Infant FT],MATCH(1,(Reformat[Zone]=B2194)*(Reformat[Provider Type]=E2194)*(Reformat[Provider Rating]=I2194),0))</f>
        <v>11.5</v>
      </c>
      <c r="S2194" s="11">
        <f t="shared" si="34"/>
        <v>57.5</v>
      </c>
    </row>
    <row r="2195" spans="1:19" x14ac:dyDescent="0.25">
      <c r="A2195" t="s">
        <v>51</v>
      </c>
      <c r="B2195" t="s">
        <v>88</v>
      </c>
      <c r="D2195" t="s">
        <v>68</v>
      </c>
      <c r="E2195" t="s">
        <v>68</v>
      </c>
      <c r="F2195" t="s">
        <v>54</v>
      </c>
      <c r="G2195" t="s">
        <v>123</v>
      </c>
      <c r="H2195" t="s">
        <v>69</v>
      </c>
      <c r="I2195" t="s">
        <v>69</v>
      </c>
      <c r="J2195" t="s">
        <v>58</v>
      </c>
      <c r="K2195" t="s">
        <v>57</v>
      </c>
      <c r="M2195" s="11">
        <v>51.25</v>
      </c>
      <c r="N2195" s="11">
        <v>0.7791112773380936</v>
      </c>
      <c r="P2195" s="11">
        <v>51.25</v>
      </c>
      <c r="Q2195" s="11">
        <v>0.7791112773380936</v>
      </c>
      <c r="R2195" s="11">
        <f t="array" ref="R2195">INDEX(Reformat[Infant PT],MATCH(1,(Reformat[Zone]=B2195)*(Reformat[Provider Type]=E2195)*(Reformat[Provider Rating]=I2195),0))</f>
        <v>10.25</v>
      </c>
      <c r="S2195" s="11">
        <f t="shared" si="34"/>
        <v>51.25</v>
      </c>
    </row>
    <row r="2196" spans="1:19" x14ac:dyDescent="0.25">
      <c r="A2196" t="s">
        <v>51</v>
      </c>
      <c r="B2196" t="s">
        <v>88</v>
      </c>
      <c r="D2196" t="s">
        <v>68</v>
      </c>
      <c r="E2196" t="s">
        <v>68</v>
      </c>
      <c r="F2196" t="s">
        <v>59</v>
      </c>
      <c r="G2196" t="s">
        <v>124</v>
      </c>
      <c r="H2196" t="s">
        <v>69</v>
      </c>
      <c r="I2196" t="s">
        <v>69</v>
      </c>
      <c r="J2196" t="s">
        <v>56</v>
      </c>
      <c r="K2196" t="s">
        <v>57</v>
      </c>
      <c r="M2196" s="11">
        <v>50</v>
      </c>
      <c r="N2196" s="11">
        <v>0.76010856325667664</v>
      </c>
      <c r="P2196" s="11">
        <v>50</v>
      </c>
      <c r="Q2196" s="11">
        <v>0.76010856325667664</v>
      </c>
      <c r="R2196" s="11">
        <f t="array" ref="R2196">INDEX(Reformat[Toddler FT],MATCH(1,(Reformat[Zone]=B2196)*(Reformat[Provider Type]=E2196)*(Reformat[Provider Rating]=I2196),0))</f>
        <v>10</v>
      </c>
      <c r="S2196" s="11">
        <f t="shared" si="34"/>
        <v>50</v>
      </c>
    </row>
    <row r="2197" spans="1:19" x14ac:dyDescent="0.25">
      <c r="A2197" t="s">
        <v>51</v>
      </c>
      <c r="B2197" t="s">
        <v>88</v>
      </c>
      <c r="D2197" t="s">
        <v>68</v>
      </c>
      <c r="E2197" t="s">
        <v>68</v>
      </c>
      <c r="F2197" t="s">
        <v>59</v>
      </c>
      <c r="G2197" t="s">
        <v>125</v>
      </c>
      <c r="H2197" t="s">
        <v>69</v>
      </c>
      <c r="I2197" t="s">
        <v>69</v>
      </c>
      <c r="J2197" t="s">
        <v>58</v>
      </c>
      <c r="K2197" t="s">
        <v>57</v>
      </c>
      <c r="M2197" s="11">
        <v>39.5</v>
      </c>
      <c r="N2197" s="11">
        <v>0.60048576497277462</v>
      </c>
      <c r="P2197" s="11">
        <v>39.5</v>
      </c>
      <c r="Q2197" s="11">
        <v>0.60048576497277462</v>
      </c>
      <c r="R2197" s="11">
        <f t="array" ref="R2197">INDEX(Reformat[Toddler PT],MATCH(1,(Reformat[Zone]=B2197)*(Reformat[Provider Type]=E2197)*(Reformat[Provider Rating]=I2197),0))</f>
        <v>7.9</v>
      </c>
      <c r="S2197" s="11">
        <f t="shared" si="34"/>
        <v>39.5</v>
      </c>
    </row>
    <row r="2198" spans="1:19" x14ac:dyDescent="0.25">
      <c r="A2198" t="s">
        <v>51</v>
      </c>
      <c r="B2198" t="s">
        <v>88</v>
      </c>
      <c r="D2198" t="s">
        <v>68</v>
      </c>
      <c r="E2198" t="s">
        <v>68</v>
      </c>
      <c r="F2198" t="s">
        <v>60</v>
      </c>
      <c r="G2198" t="s">
        <v>126</v>
      </c>
      <c r="H2198" t="s">
        <v>69</v>
      </c>
      <c r="I2198" t="s">
        <v>69</v>
      </c>
      <c r="J2198" t="s">
        <v>56</v>
      </c>
      <c r="K2198" t="s">
        <v>57</v>
      </c>
      <c r="M2198" s="11">
        <v>50</v>
      </c>
      <c r="N2198" s="11">
        <v>0.76010856325667664</v>
      </c>
      <c r="P2198" s="11">
        <v>50</v>
      </c>
      <c r="Q2198" s="11">
        <v>0.76010856325667664</v>
      </c>
      <c r="R2198" s="11">
        <f t="array" ref="R2198">INDEX(Reformat[Preschool FT],MATCH(1,(Reformat[Zone]=B2198)*(Reformat[Provider Type]=E2198)*(Reformat[Provider Rating]=I2198),0))</f>
        <v>10</v>
      </c>
      <c r="S2198" s="11">
        <f t="shared" si="34"/>
        <v>50</v>
      </c>
    </row>
    <row r="2199" spans="1:19" x14ac:dyDescent="0.25">
      <c r="A2199" t="s">
        <v>51</v>
      </c>
      <c r="B2199" t="s">
        <v>88</v>
      </c>
      <c r="D2199" t="s">
        <v>68</v>
      </c>
      <c r="E2199" t="s">
        <v>68</v>
      </c>
      <c r="F2199" t="s">
        <v>60</v>
      </c>
      <c r="G2199" t="s">
        <v>127</v>
      </c>
      <c r="H2199" t="s">
        <v>69</v>
      </c>
      <c r="I2199" t="s">
        <v>69</v>
      </c>
      <c r="J2199" t="s">
        <v>58</v>
      </c>
      <c r="K2199" t="s">
        <v>57</v>
      </c>
      <c r="M2199" s="11">
        <v>38.75</v>
      </c>
      <c r="N2199" s="11">
        <v>0.58908413652392444</v>
      </c>
      <c r="P2199" s="11">
        <v>38.75</v>
      </c>
      <c r="Q2199" s="11">
        <v>0.58908413652392444</v>
      </c>
      <c r="R2199" s="11">
        <f t="array" ref="R2199">INDEX(Reformat[Preschool PT],MATCH(1,(Reformat[Zone]=B2199)*(Reformat[Provider Type]=E2199)*(Reformat[Provider Rating]=I2199),0))</f>
        <v>7.75</v>
      </c>
      <c r="S2199" s="11">
        <f t="shared" si="34"/>
        <v>38.75</v>
      </c>
    </row>
    <row r="2200" spans="1:19" x14ac:dyDescent="0.25">
      <c r="A2200" t="s">
        <v>51</v>
      </c>
      <c r="B2200" t="s">
        <v>88</v>
      </c>
      <c r="D2200" t="s">
        <v>68</v>
      </c>
      <c r="E2200" t="s">
        <v>68</v>
      </c>
      <c r="F2200" t="s">
        <v>61</v>
      </c>
      <c r="G2200" t="s">
        <v>128</v>
      </c>
      <c r="H2200" t="s">
        <v>69</v>
      </c>
      <c r="I2200" t="s">
        <v>69</v>
      </c>
      <c r="J2200" t="s">
        <v>56</v>
      </c>
      <c r="K2200" t="s">
        <v>57</v>
      </c>
      <c r="M2200" s="11">
        <v>48.75</v>
      </c>
      <c r="N2200" s="11">
        <v>0.74110584917525979</v>
      </c>
      <c r="P2200" s="11">
        <v>48.75</v>
      </c>
      <c r="Q2200" s="11">
        <v>0.74110584917525979</v>
      </c>
      <c r="R2200" s="11">
        <f t="array" ref="R2200">INDEX(Reformat[School-age FT],MATCH(1,(Reformat[Zone]=B2200)*(Reformat[Provider Type]=E2200)*(Reformat[Provider Rating]=I2200),0))</f>
        <v>9.75</v>
      </c>
      <c r="S2200" s="11">
        <f t="shared" si="34"/>
        <v>48.75</v>
      </c>
    </row>
    <row r="2201" spans="1:19" x14ac:dyDescent="0.25">
      <c r="A2201" t="s">
        <v>51</v>
      </c>
      <c r="B2201" t="s">
        <v>88</v>
      </c>
      <c r="D2201" t="s">
        <v>68</v>
      </c>
      <c r="E2201" t="s">
        <v>68</v>
      </c>
      <c r="F2201" t="s">
        <v>61</v>
      </c>
      <c r="G2201" t="s">
        <v>129</v>
      </c>
      <c r="H2201" t="s">
        <v>69</v>
      </c>
      <c r="I2201" t="s">
        <v>69</v>
      </c>
      <c r="J2201" t="s">
        <v>58</v>
      </c>
      <c r="K2201" t="s">
        <v>57</v>
      </c>
      <c r="M2201" s="11">
        <v>41.25</v>
      </c>
      <c r="N2201" s="11">
        <v>0.62708956468675825</v>
      </c>
      <c r="P2201" s="11">
        <v>41.25</v>
      </c>
      <c r="Q2201" s="11">
        <v>0.62708956468675825</v>
      </c>
      <c r="R2201" s="11">
        <f t="array" ref="R2201">INDEX(Reformat[School-age PT],MATCH(1,(Reformat[Zone]=B2201)*(Reformat[Provider Type]=E2201)*(Reformat[Provider Rating]=I2201),0))</f>
        <v>8.25</v>
      </c>
      <c r="S2201" s="11">
        <f t="shared" si="34"/>
        <v>41.25</v>
      </c>
    </row>
    <row r="2202" spans="1:19" x14ac:dyDescent="0.25">
      <c r="A2202" t="s">
        <v>51</v>
      </c>
      <c r="B2202" t="s">
        <v>89</v>
      </c>
      <c r="D2202" t="s">
        <v>53</v>
      </c>
      <c r="E2202" t="s">
        <v>113</v>
      </c>
      <c r="F2202" t="s">
        <v>54</v>
      </c>
      <c r="G2202" t="s">
        <v>122</v>
      </c>
      <c r="H2202" t="s">
        <v>55</v>
      </c>
      <c r="I2202" t="s">
        <v>130</v>
      </c>
      <c r="J2202" t="s">
        <v>56</v>
      </c>
      <c r="K2202" t="s">
        <v>57</v>
      </c>
      <c r="M2202" s="11">
        <v>133.65</v>
      </c>
      <c r="N2202" s="11">
        <v>2.7163041214737058</v>
      </c>
      <c r="P2202" s="11">
        <v>133.65</v>
      </c>
      <c r="Q2202" s="11">
        <v>2.7163041214737058</v>
      </c>
      <c r="R2202" s="11">
        <f t="array" ref="R2202">INDEX(Reformat[Infant FT],MATCH(1,(Reformat[Zone]=B2202)*(Reformat[Provider Type]=E2202)*(Reformat[Provider Rating]=I2202),0))</f>
        <v>35.6</v>
      </c>
      <c r="S2202" s="11">
        <f t="shared" si="34"/>
        <v>178</v>
      </c>
    </row>
    <row r="2203" spans="1:19" x14ac:dyDescent="0.25">
      <c r="A2203" t="s">
        <v>51</v>
      </c>
      <c r="B2203" t="s">
        <v>89</v>
      </c>
      <c r="D2203" t="s">
        <v>53</v>
      </c>
      <c r="E2203" t="s">
        <v>113</v>
      </c>
      <c r="F2203" t="s">
        <v>54</v>
      </c>
      <c r="G2203" t="s">
        <v>123</v>
      </c>
      <c r="H2203" t="s">
        <v>55</v>
      </c>
      <c r="I2203" t="s">
        <v>130</v>
      </c>
      <c r="J2203" t="s">
        <v>58</v>
      </c>
      <c r="K2203" t="s">
        <v>57</v>
      </c>
      <c r="M2203" s="11">
        <v>114.3</v>
      </c>
      <c r="N2203" s="11">
        <v>2.3230345011930007</v>
      </c>
      <c r="P2203" s="11">
        <v>114.3</v>
      </c>
      <c r="Q2203" s="11">
        <v>2.3230345011930007</v>
      </c>
      <c r="R2203" s="11">
        <f t="array" ref="R2203">INDEX(Reformat[Infant PT],MATCH(1,(Reformat[Zone]=B2203)*(Reformat[Provider Type]=E2203)*(Reformat[Provider Rating]=I2203),0))</f>
        <v>31.6</v>
      </c>
      <c r="S2203" s="11">
        <f t="shared" si="34"/>
        <v>158</v>
      </c>
    </row>
    <row r="2204" spans="1:19" x14ac:dyDescent="0.25">
      <c r="A2204" t="s">
        <v>51</v>
      </c>
      <c r="B2204" t="s">
        <v>89</v>
      </c>
      <c r="D2204" t="s">
        <v>53</v>
      </c>
      <c r="E2204" t="s">
        <v>113</v>
      </c>
      <c r="F2204" t="s">
        <v>59</v>
      </c>
      <c r="G2204" t="s">
        <v>124</v>
      </c>
      <c r="H2204" t="s">
        <v>55</v>
      </c>
      <c r="I2204" t="s">
        <v>130</v>
      </c>
      <c r="J2204" t="s">
        <v>56</v>
      </c>
      <c r="K2204" t="s">
        <v>57</v>
      </c>
      <c r="M2204" s="11">
        <v>120.60000000000001</v>
      </c>
      <c r="N2204" s="11">
        <v>2.4510757729123003</v>
      </c>
      <c r="P2204" s="11">
        <v>120.60000000000001</v>
      </c>
      <c r="Q2204" s="11">
        <v>2.4510757729123003</v>
      </c>
      <c r="R2204" s="11">
        <f t="array" ref="R2204">INDEX(Reformat[Toddler FT],MATCH(1,(Reformat[Zone]=B2204)*(Reformat[Provider Type]=E2204)*(Reformat[Provider Rating]=I2204),0))</f>
        <v>31.8</v>
      </c>
      <c r="S2204" s="11">
        <f t="shared" si="34"/>
        <v>159</v>
      </c>
    </row>
    <row r="2205" spans="1:19" x14ac:dyDescent="0.25">
      <c r="A2205" t="s">
        <v>51</v>
      </c>
      <c r="B2205" t="s">
        <v>89</v>
      </c>
      <c r="D2205" t="s">
        <v>53</v>
      </c>
      <c r="E2205" t="s">
        <v>113</v>
      </c>
      <c r="F2205" t="s">
        <v>59</v>
      </c>
      <c r="G2205" t="s">
        <v>125</v>
      </c>
      <c r="H2205" t="s">
        <v>55</v>
      </c>
      <c r="I2205" t="s">
        <v>130</v>
      </c>
      <c r="J2205" t="s">
        <v>58</v>
      </c>
      <c r="K2205" t="s">
        <v>57</v>
      </c>
      <c r="M2205" s="11">
        <v>102.4</v>
      </c>
      <c r="N2205" s="11">
        <v>2.0811787657232137</v>
      </c>
      <c r="P2205" s="11">
        <v>102.4</v>
      </c>
      <c r="Q2205" s="11">
        <v>2.0811787657232137</v>
      </c>
      <c r="R2205" s="11">
        <f t="array" ref="R2205">INDEX(Reformat[Toddler PT],MATCH(1,(Reformat[Zone]=B2205)*(Reformat[Provider Type]=E2205)*(Reformat[Provider Rating]=I2205),0))</f>
        <v>28</v>
      </c>
      <c r="S2205" s="11">
        <f t="shared" si="34"/>
        <v>140</v>
      </c>
    </row>
    <row r="2206" spans="1:19" x14ac:dyDescent="0.25">
      <c r="A2206" t="s">
        <v>51</v>
      </c>
      <c r="B2206" t="s">
        <v>89</v>
      </c>
      <c r="D2206" t="s">
        <v>53</v>
      </c>
      <c r="E2206" t="s">
        <v>113</v>
      </c>
      <c r="F2206" t="s">
        <v>60</v>
      </c>
      <c r="G2206" t="s">
        <v>126</v>
      </c>
      <c r="H2206" t="s">
        <v>55</v>
      </c>
      <c r="I2206" t="s">
        <v>130</v>
      </c>
      <c r="J2206" t="s">
        <v>56</v>
      </c>
      <c r="K2206" t="s">
        <v>57</v>
      </c>
      <c r="M2206" s="11">
        <v>109.9</v>
      </c>
      <c r="N2206" s="11">
        <v>2.2336088511033316</v>
      </c>
      <c r="P2206" s="11">
        <v>109.9</v>
      </c>
      <c r="Q2206" s="11">
        <v>2.2336088511033316</v>
      </c>
      <c r="R2206" s="11">
        <f t="array" ref="R2206">INDEX(Reformat[Preschool FT],MATCH(1,(Reformat[Zone]=B2206)*(Reformat[Provider Type]=E2206)*(Reformat[Provider Rating]=I2206),0))</f>
        <v>28.6</v>
      </c>
      <c r="S2206" s="11">
        <f t="shared" si="34"/>
        <v>143</v>
      </c>
    </row>
    <row r="2207" spans="1:19" x14ac:dyDescent="0.25">
      <c r="A2207" t="s">
        <v>51</v>
      </c>
      <c r="B2207" t="s">
        <v>89</v>
      </c>
      <c r="D2207" t="s">
        <v>53</v>
      </c>
      <c r="E2207" t="s">
        <v>113</v>
      </c>
      <c r="F2207" t="s">
        <v>60</v>
      </c>
      <c r="G2207" t="s">
        <v>127</v>
      </c>
      <c r="H2207" t="s">
        <v>55</v>
      </c>
      <c r="I2207" t="s">
        <v>130</v>
      </c>
      <c r="J2207" t="s">
        <v>58</v>
      </c>
      <c r="K2207" t="s">
        <v>57</v>
      </c>
      <c r="M2207" s="11">
        <v>77.350000000000009</v>
      </c>
      <c r="N2207" s="11">
        <v>1.5720622805536189</v>
      </c>
      <c r="P2207" s="11">
        <v>77.350000000000009</v>
      </c>
      <c r="Q2207" s="11">
        <v>1.5720622805536189</v>
      </c>
      <c r="R2207" s="11">
        <f t="array" ref="R2207">INDEX(Reformat[Preschool PT],MATCH(1,(Reformat[Zone]=B2207)*(Reformat[Provider Type]=E2207)*(Reformat[Provider Rating]=I2207),0))</f>
        <v>21.8</v>
      </c>
      <c r="S2207" s="11">
        <f t="shared" si="34"/>
        <v>109</v>
      </c>
    </row>
    <row r="2208" spans="1:19" x14ac:dyDescent="0.25">
      <c r="A2208" t="s">
        <v>51</v>
      </c>
      <c r="B2208" t="s">
        <v>89</v>
      </c>
      <c r="D2208" t="s">
        <v>53</v>
      </c>
      <c r="E2208" t="s">
        <v>113</v>
      </c>
      <c r="F2208" t="s">
        <v>61</v>
      </c>
      <c r="G2208" t="s">
        <v>128</v>
      </c>
      <c r="H2208" t="s">
        <v>55</v>
      </c>
      <c r="I2208" t="s">
        <v>130</v>
      </c>
      <c r="J2208" t="s">
        <v>56</v>
      </c>
      <c r="K2208" t="s">
        <v>57</v>
      </c>
      <c r="M2208" s="11">
        <v>102.35</v>
      </c>
      <c r="N2208" s="11">
        <v>2.0801625651540125</v>
      </c>
      <c r="P2208" s="11">
        <v>102.35</v>
      </c>
      <c r="Q2208" s="11">
        <v>2.0801625651540125</v>
      </c>
      <c r="R2208" s="11">
        <f t="array" ref="R2208">INDEX(Reformat[School-age FT],MATCH(1,(Reformat[Zone]=B2208)*(Reformat[Provider Type]=E2208)*(Reformat[Provider Rating]=I2208),0))</f>
        <v>27</v>
      </c>
      <c r="S2208" s="11">
        <f t="shared" si="34"/>
        <v>135</v>
      </c>
    </row>
    <row r="2209" spans="1:19" x14ac:dyDescent="0.25">
      <c r="A2209" t="s">
        <v>51</v>
      </c>
      <c r="B2209" t="s">
        <v>89</v>
      </c>
      <c r="D2209" t="s">
        <v>53</v>
      </c>
      <c r="E2209" t="s">
        <v>113</v>
      </c>
      <c r="F2209" t="s">
        <v>61</v>
      </c>
      <c r="G2209" t="s">
        <v>129</v>
      </c>
      <c r="H2209" t="s">
        <v>55</v>
      </c>
      <c r="I2209" t="s">
        <v>130</v>
      </c>
      <c r="J2209" t="s">
        <v>58</v>
      </c>
      <c r="K2209" t="s">
        <v>57</v>
      </c>
      <c r="M2209" s="11">
        <v>68.400000000000006</v>
      </c>
      <c r="N2209" s="11">
        <v>1.3901623786666779</v>
      </c>
      <c r="P2209" s="11">
        <v>68.400000000000006</v>
      </c>
      <c r="Q2209" s="11">
        <v>1.3901623786666779</v>
      </c>
      <c r="R2209" s="11">
        <f t="array" ref="R2209">INDEX(Reformat[School-age PT],MATCH(1,(Reformat[Zone]=B2209)*(Reformat[Provider Type]=E2209)*(Reformat[Provider Rating]=I2209),0))</f>
        <v>19.8</v>
      </c>
      <c r="S2209" s="11">
        <f t="shared" si="34"/>
        <v>99</v>
      </c>
    </row>
    <row r="2210" spans="1:19" x14ac:dyDescent="0.25">
      <c r="A2210" t="s">
        <v>51</v>
      </c>
      <c r="B2210" t="s">
        <v>89</v>
      </c>
      <c r="D2210" t="s">
        <v>53</v>
      </c>
      <c r="E2210" t="s">
        <v>113</v>
      </c>
      <c r="F2210" t="s">
        <v>54</v>
      </c>
      <c r="G2210" t="s">
        <v>122</v>
      </c>
      <c r="H2210" t="s">
        <v>62</v>
      </c>
      <c r="I2210" t="s">
        <v>131</v>
      </c>
      <c r="J2210" t="s">
        <v>56</v>
      </c>
      <c r="K2210" t="s">
        <v>57</v>
      </c>
      <c r="M2210" s="11">
        <v>150.15</v>
      </c>
      <c r="N2210" s="11">
        <v>3.0516503093099661</v>
      </c>
      <c r="P2210" s="11">
        <v>150.15</v>
      </c>
      <c r="Q2210" s="11">
        <v>3.0516503093099661</v>
      </c>
      <c r="R2210" s="11">
        <f t="array" ref="R2210">INDEX(Reformat[Infant FT],MATCH(1,(Reformat[Zone]=B2210)*(Reformat[Provider Type]=E2210)*(Reformat[Provider Rating]=I2210),0))</f>
        <v>37.380000000000003</v>
      </c>
      <c r="S2210" s="11">
        <f t="shared" si="34"/>
        <v>186.9</v>
      </c>
    </row>
    <row r="2211" spans="1:19" x14ac:dyDescent="0.25">
      <c r="A2211" t="s">
        <v>51</v>
      </c>
      <c r="B2211" t="s">
        <v>89</v>
      </c>
      <c r="D2211" t="s">
        <v>53</v>
      </c>
      <c r="E2211" t="s">
        <v>113</v>
      </c>
      <c r="F2211" t="s">
        <v>54</v>
      </c>
      <c r="G2211" t="s">
        <v>123</v>
      </c>
      <c r="H2211" t="s">
        <v>62</v>
      </c>
      <c r="I2211" t="s">
        <v>131</v>
      </c>
      <c r="J2211" t="s">
        <v>58</v>
      </c>
      <c r="K2211" t="s">
        <v>57</v>
      </c>
      <c r="M2211" s="11">
        <v>131.6</v>
      </c>
      <c r="N2211" s="11">
        <v>2.6746398981364732</v>
      </c>
      <c r="P2211" s="11">
        <v>131.6</v>
      </c>
      <c r="Q2211" s="11">
        <v>2.6746398981364732</v>
      </c>
      <c r="R2211" s="11">
        <f t="array" ref="R2211">INDEX(Reformat[Infant PT],MATCH(1,(Reformat[Zone]=B2211)*(Reformat[Provider Type]=E2211)*(Reformat[Provider Rating]=I2211),0))</f>
        <v>33.18</v>
      </c>
      <c r="S2211" s="11">
        <f t="shared" si="34"/>
        <v>165.9</v>
      </c>
    </row>
    <row r="2212" spans="1:19" x14ac:dyDescent="0.25">
      <c r="A2212" t="s">
        <v>51</v>
      </c>
      <c r="B2212" t="s">
        <v>89</v>
      </c>
      <c r="D2212" t="s">
        <v>53</v>
      </c>
      <c r="E2212" t="s">
        <v>113</v>
      </c>
      <c r="F2212" t="s">
        <v>59</v>
      </c>
      <c r="G2212" t="s">
        <v>124</v>
      </c>
      <c r="H2212" t="s">
        <v>62</v>
      </c>
      <c r="I2212" t="s">
        <v>131</v>
      </c>
      <c r="J2212" t="s">
        <v>56</v>
      </c>
      <c r="K2212" t="s">
        <v>57</v>
      </c>
      <c r="M2212" s="11">
        <v>137.65</v>
      </c>
      <c r="N2212" s="11">
        <v>2.7976001670097688</v>
      </c>
      <c r="P2212" s="11">
        <v>137.65</v>
      </c>
      <c r="Q2212" s="11">
        <v>2.7976001670097688</v>
      </c>
      <c r="R2212" s="11">
        <f t="array" ref="R2212">INDEX(Reformat[Toddler FT],MATCH(1,(Reformat[Zone]=B2212)*(Reformat[Provider Type]=E2212)*(Reformat[Provider Rating]=I2212),0))</f>
        <v>33.39</v>
      </c>
      <c r="S2212" s="11">
        <f t="shared" si="34"/>
        <v>166.95</v>
      </c>
    </row>
    <row r="2213" spans="1:19" x14ac:dyDescent="0.25">
      <c r="A2213" t="s">
        <v>51</v>
      </c>
      <c r="B2213" t="s">
        <v>89</v>
      </c>
      <c r="D2213" t="s">
        <v>53</v>
      </c>
      <c r="E2213" t="s">
        <v>113</v>
      </c>
      <c r="F2213" t="s">
        <v>59</v>
      </c>
      <c r="G2213" t="s">
        <v>125</v>
      </c>
      <c r="H2213" t="s">
        <v>62</v>
      </c>
      <c r="I2213" t="s">
        <v>131</v>
      </c>
      <c r="J2213" t="s">
        <v>58</v>
      </c>
      <c r="K2213" t="s">
        <v>57</v>
      </c>
      <c r="M2213" s="11">
        <v>120.05000000000001</v>
      </c>
      <c r="N2213" s="11">
        <v>2.4398975666510916</v>
      </c>
      <c r="P2213" s="11">
        <v>120.05000000000001</v>
      </c>
      <c r="Q2213" s="11">
        <v>2.4398975666510916</v>
      </c>
      <c r="R2213" s="11">
        <f t="array" ref="R2213">INDEX(Reformat[Toddler PT],MATCH(1,(Reformat[Zone]=B2213)*(Reformat[Provider Type]=E2213)*(Reformat[Provider Rating]=I2213),0))</f>
        <v>29.4</v>
      </c>
      <c r="S2213" s="11">
        <f t="shared" si="34"/>
        <v>147</v>
      </c>
    </row>
    <row r="2214" spans="1:19" x14ac:dyDescent="0.25">
      <c r="A2214" t="s">
        <v>51</v>
      </c>
      <c r="B2214" t="s">
        <v>89</v>
      </c>
      <c r="D2214" t="s">
        <v>53</v>
      </c>
      <c r="E2214" t="s">
        <v>113</v>
      </c>
      <c r="F2214" t="s">
        <v>60</v>
      </c>
      <c r="G2214" t="s">
        <v>126</v>
      </c>
      <c r="H2214" t="s">
        <v>62</v>
      </c>
      <c r="I2214" t="s">
        <v>131</v>
      </c>
      <c r="J2214" t="s">
        <v>56</v>
      </c>
      <c r="K2214" t="s">
        <v>57</v>
      </c>
      <c r="M2214" s="11">
        <v>127.30000000000001</v>
      </c>
      <c r="N2214" s="11">
        <v>2.587246649185206</v>
      </c>
      <c r="P2214" s="11">
        <v>127.30000000000001</v>
      </c>
      <c r="Q2214" s="11">
        <v>2.587246649185206</v>
      </c>
      <c r="R2214" s="11">
        <f t="array" ref="R2214">INDEX(Reformat[Preschool FT],MATCH(1,(Reformat[Zone]=B2214)*(Reformat[Provider Type]=E2214)*(Reformat[Provider Rating]=I2214),0))</f>
        <v>30.03</v>
      </c>
      <c r="S2214" s="11">
        <f t="shared" si="34"/>
        <v>150.15</v>
      </c>
    </row>
    <row r="2215" spans="1:19" x14ac:dyDescent="0.25">
      <c r="A2215" t="s">
        <v>51</v>
      </c>
      <c r="B2215" t="s">
        <v>89</v>
      </c>
      <c r="D2215" t="s">
        <v>53</v>
      </c>
      <c r="E2215" t="s">
        <v>113</v>
      </c>
      <c r="F2215" t="s">
        <v>60</v>
      </c>
      <c r="G2215" t="s">
        <v>127</v>
      </c>
      <c r="H2215" t="s">
        <v>62</v>
      </c>
      <c r="I2215" t="s">
        <v>131</v>
      </c>
      <c r="J2215" t="s">
        <v>58</v>
      </c>
      <c r="K2215" t="s">
        <v>57</v>
      </c>
      <c r="M2215" s="11">
        <v>95.35</v>
      </c>
      <c r="N2215" s="11">
        <v>1.9378944854659022</v>
      </c>
      <c r="P2215" s="11">
        <v>95.35</v>
      </c>
      <c r="Q2215" s="11">
        <v>1.9378944854659022</v>
      </c>
      <c r="R2215" s="11">
        <f t="array" ref="R2215">INDEX(Reformat[Preschool PT],MATCH(1,(Reformat[Zone]=B2215)*(Reformat[Provider Type]=E2215)*(Reformat[Provider Rating]=I2215),0))</f>
        <v>22.89</v>
      </c>
      <c r="S2215" s="11">
        <f t="shared" si="34"/>
        <v>114.45</v>
      </c>
    </row>
    <row r="2216" spans="1:19" x14ac:dyDescent="0.25">
      <c r="A2216" t="s">
        <v>51</v>
      </c>
      <c r="B2216" t="s">
        <v>89</v>
      </c>
      <c r="D2216" t="s">
        <v>53</v>
      </c>
      <c r="E2216" t="s">
        <v>113</v>
      </c>
      <c r="F2216" t="s">
        <v>61</v>
      </c>
      <c r="G2216" t="s">
        <v>128</v>
      </c>
      <c r="H2216" t="s">
        <v>62</v>
      </c>
      <c r="I2216" t="s">
        <v>131</v>
      </c>
      <c r="J2216" t="s">
        <v>56</v>
      </c>
      <c r="K2216" t="s">
        <v>57</v>
      </c>
      <c r="M2216" s="11">
        <v>120</v>
      </c>
      <c r="N2216" s="11">
        <v>2.4388813660818909</v>
      </c>
      <c r="P2216" s="11">
        <v>120</v>
      </c>
      <c r="Q2216" s="11">
        <v>2.4388813660818909</v>
      </c>
      <c r="R2216" s="11">
        <f t="array" ref="R2216">INDEX(Reformat[School-age FT],MATCH(1,(Reformat[Zone]=B2216)*(Reformat[Provider Type]=E2216)*(Reformat[Provider Rating]=I2216),0))</f>
        <v>28.35</v>
      </c>
      <c r="S2216" s="11">
        <f t="shared" si="34"/>
        <v>141.75</v>
      </c>
    </row>
    <row r="2217" spans="1:19" x14ac:dyDescent="0.25">
      <c r="A2217" t="s">
        <v>51</v>
      </c>
      <c r="B2217" t="s">
        <v>89</v>
      </c>
      <c r="D2217" t="s">
        <v>53</v>
      </c>
      <c r="E2217" t="s">
        <v>113</v>
      </c>
      <c r="F2217" t="s">
        <v>61</v>
      </c>
      <c r="G2217" t="s">
        <v>129</v>
      </c>
      <c r="H2217" t="s">
        <v>62</v>
      </c>
      <c r="I2217" t="s">
        <v>131</v>
      </c>
      <c r="J2217" t="s">
        <v>58</v>
      </c>
      <c r="K2217" t="s">
        <v>57</v>
      </c>
      <c r="M2217" s="11">
        <v>86.35</v>
      </c>
      <c r="N2217" s="11">
        <v>1.7549783830097605</v>
      </c>
      <c r="P2217" s="11">
        <v>86.35</v>
      </c>
      <c r="Q2217" s="11">
        <v>1.7549783830097605</v>
      </c>
      <c r="R2217" s="11">
        <f t="array" ref="R2217">INDEX(Reformat[School-age PT],MATCH(1,(Reformat[Zone]=B2217)*(Reformat[Provider Type]=E2217)*(Reformat[Provider Rating]=I2217),0))</f>
        <v>20.79</v>
      </c>
      <c r="S2217" s="11">
        <f t="shared" si="34"/>
        <v>103.94999999999999</v>
      </c>
    </row>
    <row r="2218" spans="1:19" x14ac:dyDescent="0.25">
      <c r="A2218" t="s">
        <v>51</v>
      </c>
      <c r="B2218" t="s">
        <v>89</v>
      </c>
      <c r="D2218" t="s">
        <v>53</v>
      </c>
      <c r="E2218" t="s">
        <v>113</v>
      </c>
      <c r="F2218" t="s">
        <v>54</v>
      </c>
      <c r="G2218" t="s">
        <v>122</v>
      </c>
      <c r="H2218" t="s">
        <v>63</v>
      </c>
      <c r="I2218" t="s">
        <v>132</v>
      </c>
      <c r="J2218" t="s">
        <v>56</v>
      </c>
      <c r="K2218" t="s">
        <v>57</v>
      </c>
      <c r="M2218" s="11">
        <v>166.85</v>
      </c>
      <c r="N2218" s="11">
        <v>3.3910612994230287</v>
      </c>
      <c r="P2218" s="11">
        <v>166.85</v>
      </c>
      <c r="Q2218" s="11">
        <v>3.3910612994230287</v>
      </c>
      <c r="R2218" s="11">
        <f t="array" ref="R2218">INDEX(Reformat[Infant FT],MATCH(1,(Reformat[Zone]=B2218)*(Reformat[Provider Type]=E2218)*(Reformat[Provider Rating]=I2218),0))</f>
        <v>38.520000000000003</v>
      </c>
      <c r="S2218" s="11">
        <f t="shared" si="34"/>
        <v>192.60000000000002</v>
      </c>
    </row>
    <row r="2219" spans="1:19" x14ac:dyDescent="0.25">
      <c r="A2219" t="s">
        <v>51</v>
      </c>
      <c r="B2219" t="s">
        <v>89</v>
      </c>
      <c r="D2219" t="s">
        <v>53</v>
      </c>
      <c r="E2219" t="s">
        <v>113</v>
      </c>
      <c r="F2219" t="s">
        <v>54</v>
      </c>
      <c r="G2219" t="s">
        <v>123</v>
      </c>
      <c r="H2219" t="s">
        <v>63</v>
      </c>
      <c r="I2219" t="s">
        <v>132</v>
      </c>
      <c r="J2219" t="s">
        <v>58</v>
      </c>
      <c r="K2219" t="s">
        <v>57</v>
      </c>
      <c r="M2219" s="11">
        <v>146.25</v>
      </c>
      <c r="N2219" s="11">
        <v>2.9723866649123045</v>
      </c>
      <c r="P2219" s="11">
        <v>146.25</v>
      </c>
      <c r="Q2219" s="11">
        <v>2.9723866649123045</v>
      </c>
      <c r="R2219" s="11">
        <f t="array" ref="R2219">INDEX(Reformat[Infant PT],MATCH(1,(Reformat[Zone]=B2219)*(Reformat[Provider Type]=E2219)*(Reformat[Provider Rating]=I2219),0))</f>
        <v>34.380000000000003</v>
      </c>
      <c r="S2219" s="11">
        <f t="shared" si="34"/>
        <v>171.9</v>
      </c>
    </row>
    <row r="2220" spans="1:19" x14ac:dyDescent="0.25">
      <c r="A2220" t="s">
        <v>51</v>
      </c>
      <c r="B2220" t="s">
        <v>89</v>
      </c>
      <c r="D2220" t="s">
        <v>53</v>
      </c>
      <c r="E2220" t="s">
        <v>113</v>
      </c>
      <c r="F2220" t="s">
        <v>59</v>
      </c>
      <c r="G2220" t="s">
        <v>124</v>
      </c>
      <c r="H2220" t="s">
        <v>63</v>
      </c>
      <c r="I2220" t="s">
        <v>132</v>
      </c>
      <c r="J2220" t="s">
        <v>56</v>
      </c>
      <c r="K2220" t="s">
        <v>57</v>
      </c>
      <c r="M2220" s="11">
        <v>152.94999999999999</v>
      </c>
      <c r="N2220" s="11">
        <v>3.1085575411852098</v>
      </c>
      <c r="P2220" s="11">
        <v>152.94999999999999</v>
      </c>
      <c r="Q2220" s="11">
        <v>3.1085575411852098</v>
      </c>
      <c r="R2220" s="11">
        <f t="array" ref="R2220">INDEX(Reformat[Toddler FT],MATCH(1,(Reformat[Zone]=B2220)*(Reformat[Provider Type]=E2220)*(Reformat[Provider Rating]=I2220),0))</f>
        <v>34.200000000000003</v>
      </c>
      <c r="S2220" s="11">
        <f t="shared" si="34"/>
        <v>171</v>
      </c>
    </row>
    <row r="2221" spans="1:19" x14ac:dyDescent="0.25">
      <c r="A2221" t="s">
        <v>51</v>
      </c>
      <c r="B2221" t="s">
        <v>89</v>
      </c>
      <c r="D2221" t="s">
        <v>53</v>
      </c>
      <c r="E2221" t="s">
        <v>113</v>
      </c>
      <c r="F2221" t="s">
        <v>59</v>
      </c>
      <c r="G2221" t="s">
        <v>125</v>
      </c>
      <c r="H2221" t="s">
        <v>63</v>
      </c>
      <c r="I2221" t="s">
        <v>132</v>
      </c>
      <c r="J2221" t="s">
        <v>58</v>
      </c>
      <c r="K2221" t="s">
        <v>57</v>
      </c>
      <c r="M2221" s="11">
        <v>133.35000000000002</v>
      </c>
      <c r="N2221" s="11">
        <v>2.7102069180585016</v>
      </c>
      <c r="P2221" s="11">
        <v>133.35000000000002</v>
      </c>
      <c r="Q2221" s="11">
        <v>2.7102069180585016</v>
      </c>
      <c r="R2221" s="11">
        <f t="array" ref="R2221">INDEX(Reformat[Toddler PT],MATCH(1,(Reformat[Zone]=B2221)*(Reformat[Provider Type]=E2221)*(Reformat[Provider Rating]=I2221),0))</f>
        <v>30.42</v>
      </c>
      <c r="S2221" s="11">
        <f t="shared" si="34"/>
        <v>152.10000000000002</v>
      </c>
    </row>
    <row r="2222" spans="1:19" x14ac:dyDescent="0.25">
      <c r="A2222" t="s">
        <v>51</v>
      </c>
      <c r="B2222" t="s">
        <v>89</v>
      </c>
      <c r="D2222" t="s">
        <v>53</v>
      </c>
      <c r="E2222" t="s">
        <v>113</v>
      </c>
      <c r="F2222" t="s">
        <v>60</v>
      </c>
      <c r="G2222" t="s">
        <v>126</v>
      </c>
      <c r="H2222" t="s">
        <v>63</v>
      </c>
      <c r="I2222" t="s">
        <v>132</v>
      </c>
      <c r="J2222" t="s">
        <v>56</v>
      </c>
      <c r="K2222" t="s">
        <v>57</v>
      </c>
      <c r="M2222" s="11">
        <v>141.44999999999999</v>
      </c>
      <c r="N2222" s="11">
        <v>2.8748314102690284</v>
      </c>
      <c r="P2222" s="11">
        <v>141.44999999999999</v>
      </c>
      <c r="Q2222" s="11">
        <v>2.8748314102690284</v>
      </c>
      <c r="R2222" s="11">
        <f t="array" ref="R2222">INDEX(Reformat[Preschool FT],MATCH(1,(Reformat[Zone]=B2222)*(Reformat[Provider Type]=E2222)*(Reformat[Provider Rating]=I2222),0))</f>
        <v>30.78</v>
      </c>
      <c r="S2222" s="11">
        <f t="shared" si="34"/>
        <v>153.9</v>
      </c>
    </row>
    <row r="2223" spans="1:19" x14ac:dyDescent="0.25">
      <c r="A2223" t="s">
        <v>51</v>
      </c>
      <c r="B2223" t="s">
        <v>89</v>
      </c>
      <c r="D2223" t="s">
        <v>53</v>
      </c>
      <c r="E2223" t="s">
        <v>113</v>
      </c>
      <c r="F2223" t="s">
        <v>60</v>
      </c>
      <c r="G2223" t="s">
        <v>127</v>
      </c>
      <c r="H2223" t="s">
        <v>63</v>
      </c>
      <c r="I2223" t="s">
        <v>132</v>
      </c>
      <c r="J2223" t="s">
        <v>58</v>
      </c>
      <c r="K2223" t="s">
        <v>57</v>
      </c>
      <c r="M2223" s="11">
        <v>105.95</v>
      </c>
      <c r="N2223" s="11">
        <v>2.1533290061364694</v>
      </c>
      <c r="P2223" s="11">
        <v>105.95</v>
      </c>
      <c r="Q2223" s="11">
        <v>2.1533290061364694</v>
      </c>
      <c r="R2223" s="11">
        <f t="array" ref="R2223">INDEX(Reformat[Preschool PT],MATCH(1,(Reformat[Zone]=B2223)*(Reformat[Provider Type]=E2223)*(Reformat[Provider Rating]=I2223),0))</f>
        <v>23.94</v>
      </c>
      <c r="S2223" s="11">
        <f t="shared" si="34"/>
        <v>119.7</v>
      </c>
    </row>
    <row r="2224" spans="1:19" x14ac:dyDescent="0.25">
      <c r="A2224" t="s">
        <v>51</v>
      </c>
      <c r="B2224" t="s">
        <v>89</v>
      </c>
      <c r="D2224" t="s">
        <v>53</v>
      </c>
      <c r="E2224" t="s">
        <v>113</v>
      </c>
      <c r="F2224" t="s">
        <v>61</v>
      </c>
      <c r="G2224" t="s">
        <v>128</v>
      </c>
      <c r="H2224" t="s">
        <v>63</v>
      </c>
      <c r="I2224" t="s">
        <v>132</v>
      </c>
      <c r="J2224" t="s">
        <v>56</v>
      </c>
      <c r="K2224" t="s">
        <v>57</v>
      </c>
      <c r="M2224" s="11">
        <v>133.30000000000001</v>
      </c>
      <c r="N2224" s="11">
        <v>2.7091907174893004</v>
      </c>
      <c r="P2224" s="11">
        <v>133.30000000000001</v>
      </c>
      <c r="Q2224" s="11">
        <v>2.7091907174893004</v>
      </c>
      <c r="R2224" s="11">
        <f t="array" ref="R2224">INDEX(Reformat[School-age FT],MATCH(1,(Reformat[Zone]=B2224)*(Reformat[Provider Type]=E2224)*(Reformat[Provider Rating]=I2224),0))</f>
        <v>28.98</v>
      </c>
      <c r="S2224" s="11">
        <f t="shared" si="34"/>
        <v>144.9</v>
      </c>
    </row>
    <row r="2225" spans="1:19" x14ac:dyDescent="0.25">
      <c r="A2225" t="s">
        <v>51</v>
      </c>
      <c r="B2225" t="s">
        <v>89</v>
      </c>
      <c r="D2225" t="s">
        <v>53</v>
      </c>
      <c r="E2225" t="s">
        <v>113</v>
      </c>
      <c r="F2225" t="s">
        <v>61</v>
      </c>
      <c r="G2225" t="s">
        <v>129</v>
      </c>
      <c r="H2225" t="s">
        <v>63</v>
      </c>
      <c r="I2225" t="s">
        <v>132</v>
      </c>
      <c r="J2225" t="s">
        <v>58</v>
      </c>
      <c r="K2225" t="s">
        <v>57</v>
      </c>
      <c r="M2225" s="11">
        <v>95.95</v>
      </c>
      <c r="N2225" s="11">
        <v>1.9500888922963118</v>
      </c>
      <c r="P2225" s="11">
        <v>95.95</v>
      </c>
      <c r="Q2225" s="11">
        <v>1.9500888922963118</v>
      </c>
      <c r="R2225" s="11">
        <f t="array" ref="R2225">INDEX(Reformat[School-age PT],MATCH(1,(Reformat[Zone]=B2225)*(Reformat[Provider Type]=E2225)*(Reformat[Provider Rating]=I2225),0))</f>
        <v>21.96</v>
      </c>
      <c r="S2225" s="11">
        <f t="shared" si="34"/>
        <v>109.80000000000001</v>
      </c>
    </row>
    <row r="2226" spans="1:19" x14ac:dyDescent="0.25">
      <c r="A2226" t="s">
        <v>51</v>
      </c>
      <c r="B2226" t="s">
        <v>89</v>
      </c>
      <c r="D2226" t="s">
        <v>53</v>
      </c>
      <c r="E2226" t="s">
        <v>113</v>
      </c>
      <c r="F2226" t="s">
        <v>54</v>
      </c>
      <c r="G2226" t="s">
        <v>122</v>
      </c>
      <c r="H2226" t="s">
        <v>64</v>
      </c>
      <c r="I2226" t="s">
        <v>133</v>
      </c>
      <c r="J2226" t="s">
        <v>56</v>
      </c>
      <c r="K2226" t="s">
        <v>57</v>
      </c>
      <c r="M2226" s="11">
        <v>185.35</v>
      </c>
      <c r="N2226" s="11">
        <v>3.7670555100273204</v>
      </c>
      <c r="P2226" s="11">
        <v>185.35</v>
      </c>
      <c r="Q2226" s="11">
        <v>3.7670555100273204</v>
      </c>
      <c r="R2226" s="11">
        <f t="array" ref="R2226">INDEX(Reformat[Infant FT],MATCH(1,(Reformat[Zone]=B2226)*(Reformat[Provider Type]=E2226)*(Reformat[Provider Rating]=I2226),0))</f>
        <v>42.8</v>
      </c>
      <c r="S2226" s="11">
        <f t="shared" si="34"/>
        <v>214</v>
      </c>
    </row>
    <row r="2227" spans="1:19" x14ac:dyDescent="0.25">
      <c r="A2227" t="s">
        <v>51</v>
      </c>
      <c r="B2227" t="s">
        <v>89</v>
      </c>
      <c r="D2227" t="s">
        <v>53</v>
      </c>
      <c r="E2227" t="s">
        <v>113</v>
      </c>
      <c r="F2227" t="s">
        <v>54</v>
      </c>
      <c r="G2227" t="s">
        <v>123</v>
      </c>
      <c r="H2227" t="s">
        <v>64</v>
      </c>
      <c r="I2227" t="s">
        <v>133</v>
      </c>
      <c r="J2227" t="s">
        <v>58</v>
      </c>
      <c r="K2227" t="s">
        <v>57</v>
      </c>
      <c r="M2227" s="11">
        <v>162.45000000000002</v>
      </c>
      <c r="N2227" s="11">
        <v>3.3016356493333601</v>
      </c>
      <c r="P2227" s="11">
        <v>162.45000000000002</v>
      </c>
      <c r="Q2227" s="11">
        <v>3.3016356493333601</v>
      </c>
      <c r="R2227" s="11">
        <f t="array" ref="R2227">INDEX(Reformat[Infant PT],MATCH(1,(Reformat[Zone]=B2227)*(Reformat[Provider Type]=E2227)*(Reformat[Provider Rating]=I2227),0))</f>
        <v>38.200000000000003</v>
      </c>
      <c r="S2227" s="11">
        <f t="shared" si="34"/>
        <v>191</v>
      </c>
    </row>
    <row r="2228" spans="1:19" x14ac:dyDescent="0.25">
      <c r="A2228" t="s">
        <v>51</v>
      </c>
      <c r="B2228" t="s">
        <v>89</v>
      </c>
      <c r="D2228" t="s">
        <v>53</v>
      </c>
      <c r="E2228" t="s">
        <v>113</v>
      </c>
      <c r="F2228" t="s">
        <v>59</v>
      </c>
      <c r="G2228" t="s">
        <v>124</v>
      </c>
      <c r="H2228" t="s">
        <v>64</v>
      </c>
      <c r="I2228" t="s">
        <v>133</v>
      </c>
      <c r="J2228" t="s">
        <v>56</v>
      </c>
      <c r="K2228" t="s">
        <v>57</v>
      </c>
      <c r="M2228" s="11">
        <v>169.89999999999998</v>
      </c>
      <c r="N2228" s="11">
        <v>3.4530495341442764</v>
      </c>
      <c r="P2228" s="11">
        <v>169.89999999999998</v>
      </c>
      <c r="Q2228" s="11">
        <v>3.4530495341442764</v>
      </c>
      <c r="R2228" s="11">
        <f t="array" ref="R2228">INDEX(Reformat[Toddler FT],MATCH(1,(Reformat[Zone]=B2228)*(Reformat[Provider Type]=E2228)*(Reformat[Provider Rating]=I2228),0))</f>
        <v>38</v>
      </c>
      <c r="S2228" s="11">
        <f t="shared" si="34"/>
        <v>190</v>
      </c>
    </row>
    <row r="2229" spans="1:19" x14ac:dyDescent="0.25">
      <c r="A2229" t="s">
        <v>51</v>
      </c>
      <c r="B2229" t="s">
        <v>89</v>
      </c>
      <c r="D2229" t="s">
        <v>53</v>
      </c>
      <c r="E2229" t="s">
        <v>113</v>
      </c>
      <c r="F2229" t="s">
        <v>59</v>
      </c>
      <c r="G2229" t="s">
        <v>125</v>
      </c>
      <c r="H2229" t="s">
        <v>64</v>
      </c>
      <c r="I2229" t="s">
        <v>133</v>
      </c>
      <c r="J2229" t="s">
        <v>58</v>
      </c>
      <c r="K2229" t="s">
        <v>57</v>
      </c>
      <c r="M2229" s="11">
        <v>148.15</v>
      </c>
      <c r="N2229" s="11">
        <v>3.0110022865419346</v>
      </c>
      <c r="P2229" s="11">
        <v>148.15</v>
      </c>
      <c r="Q2229" s="11">
        <v>3.0110022865419346</v>
      </c>
      <c r="R2229" s="11">
        <f t="array" ref="R2229">INDEX(Reformat[Toddler PT],MATCH(1,(Reformat[Zone]=B2229)*(Reformat[Provider Type]=E2229)*(Reformat[Provider Rating]=I2229),0))</f>
        <v>33.799999999999997</v>
      </c>
      <c r="S2229" s="11">
        <f t="shared" si="34"/>
        <v>169</v>
      </c>
    </row>
    <row r="2230" spans="1:19" x14ac:dyDescent="0.25">
      <c r="A2230" t="s">
        <v>51</v>
      </c>
      <c r="B2230" t="s">
        <v>89</v>
      </c>
      <c r="D2230" t="s">
        <v>53</v>
      </c>
      <c r="E2230" t="s">
        <v>113</v>
      </c>
      <c r="F2230" t="s">
        <v>60</v>
      </c>
      <c r="G2230" t="s">
        <v>126</v>
      </c>
      <c r="H2230" t="s">
        <v>64</v>
      </c>
      <c r="I2230" t="s">
        <v>133</v>
      </c>
      <c r="J2230" t="s">
        <v>56</v>
      </c>
      <c r="K2230" t="s">
        <v>57</v>
      </c>
      <c r="M2230" s="11">
        <v>157.15</v>
      </c>
      <c r="N2230" s="11">
        <v>3.193918388998076</v>
      </c>
      <c r="P2230" s="11">
        <v>157.15</v>
      </c>
      <c r="Q2230" s="11">
        <v>3.193918388998076</v>
      </c>
      <c r="R2230" s="11">
        <f t="array" ref="R2230">INDEX(Reformat[Preschool FT],MATCH(1,(Reformat[Zone]=B2230)*(Reformat[Provider Type]=E2230)*(Reformat[Provider Rating]=I2230),0))</f>
        <v>34.200000000000003</v>
      </c>
      <c r="S2230" s="11">
        <f t="shared" si="34"/>
        <v>171</v>
      </c>
    </row>
    <row r="2231" spans="1:19" x14ac:dyDescent="0.25">
      <c r="A2231" t="s">
        <v>51</v>
      </c>
      <c r="B2231" t="s">
        <v>89</v>
      </c>
      <c r="D2231" t="s">
        <v>53</v>
      </c>
      <c r="E2231" t="s">
        <v>113</v>
      </c>
      <c r="F2231" t="s">
        <v>60</v>
      </c>
      <c r="G2231" t="s">
        <v>127</v>
      </c>
      <c r="H2231" t="s">
        <v>64</v>
      </c>
      <c r="I2231" t="s">
        <v>133</v>
      </c>
      <c r="J2231" t="s">
        <v>58</v>
      </c>
      <c r="K2231" t="s">
        <v>57</v>
      </c>
      <c r="M2231" s="11">
        <v>117.69999999999999</v>
      </c>
      <c r="N2231" s="11">
        <v>2.3921361398986543</v>
      </c>
      <c r="P2231" s="11">
        <v>117.69999999999999</v>
      </c>
      <c r="Q2231" s="11">
        <v>2.3921361398986543</v>
      </c>
      <c r="R2231" s="11">
        <f t="array" ref="R2231">INDEX(Reformat[Preschool PT],MATCH(1,(Reformat[Zone]=B2231)*(Reformat[Provider Type]=E2231)*(Reformat[Provider Rating]=I2231),0))</f>
        <v>26.6</v>
      </c>
      <c r="S2231" s="11">
        <f t="shared" si="34"/>
        <v>133</v>
      </c>
    </row>
    <row r="2232" spans="1:19" x14ac:dyDescent="0.25">
      <c r="A2232" t="s">
        <v>51</v>
      </c>
      <c r="B2232" t="s">
        <v>89</v>
      </c>
      <c r="D2232" t="s">
        <v>53</v>
      </c>
      <c r="E2232" t="s">
        <v>113</v>
      </c>
      <c r="F2232" t="s">
        <v>61</v>
      </c>
      <c r="G2232" t="s">
        <v>128</v>
      </c>
      <c r="H2232" t="s">
        <v>64</v>
      </c>
      <c r="I2232" t="s">
        <v>133</v>
      </c>
      <c r="J2232" t="s">
        <v>56</v>
      </c>
      <c r="K2232" t="s">
        <v>57</v>
      </c>
      <c r="M2232" s="11">
        <v>148.1</v>
      </c>
      <c r="N2232" s="11">
        <v>3.0099860859727334</v>
      </c>
      <c r="P2232" s="11">
        <v>148.1</v>
      </c>
      <c r="Q2232" s="11">
        <v>3.0099860859727334</v>
      </c>
      <c r="R2232" s="11">
        <f t="array" ref="R2232">INDEX(Reformat[School-age FT],MATCH(1,(Reformat[Zone]=B2232)*(Reformat[Provider Type]=E2232)*(Reformat[Provider Rating]=I2232),0))</f>
        <v>32.200000000000003</v>
      </c>
      <c r="S2232" s="11">
        <f t="shared" si="34"/>
        <v>161</v>
      </c>
    </row>
    <row r="2233" spans="1:19" x14ac:dyDescent="0.25">
      <c r="A2233" t="s">
        <v>51</v>
      </c>
      <c r="B2233" t="s">
        <v>89</v>
      </c>
      <c r="D2233" t="s">
        <v>53</v>
      </c>
      <c r="E2233" t="s">
        <v>113</v>
      </c>
      <c r="F2233" t="s">
        <v>61</v>
      </c>
      <c r="G2233" t="s">
        <v>129</v>
      </c>
      <c r="H2233" t="s">
        <v>64</v>
      </c>
      <c r="I2233" t="s">
        <v>133</v>
      </c>
      <c r="J2233" t="s">
        <v>58</v>
      </c>
      <c r="K2233" t="s">
        <v>57</v>
      </c>
      <c r="M2233" s="11">
        <v>106.6</v>
      </c>
      <c r="N2233" s="11">
        <v>2.1665396135360795</v>
      </c>
      <c r="P2233" s="11">
        <v>106.6</v>
      </c>
      <c r="Q2233" s="11">
        <v>2.1665396135360795</v>
      </c>
      <c r="R2233" s="11">
        <f t="array" ref="R2233">INDEX(Reformat[School-age PT],MATCH(1,(Reformat[Zone]=B2233)*(Reformat[Provider Type]=E2233)*(Reformat[Provider Rating]=I2233),0))</f>
        <v>24.4</v>
      </c>
      <c r="S2233" s="11">
        <f t="shared" si="34"/>
        <v>122</v>
      </c>
    </row>
    <row r="2234" spans="1:19" x14ac:dyDescent="0.25">
      <c r="A2234" t="s">
        <v>51</v>
      </c>
      <c r="B2234" t="s">
        <v>89</v>
      </c>
      <c r="D2234" t="s">
        <v>53</v>
      </c>
      <c r="E2234" t="s">
        <v>113</v>
      </c>
      <c r="F2234" t="s">
        <v>60</v>
      </c>
      <c r="G2234" t="s">
        <v>126</v>
      </c>
      <c r="H2234" t="s">
        <v>65</v>
      </c>
      <c r="I2234" t="s">
        <v>134</v>
      </c>
      <c r="J2234" t="s">
        <v>56</v>
      </c>
      <c r="K2234" t="s">
        <v>57</v>
      </c>
      <c r="M2234" s="11">
        <v>115.39999999999999</v>
      </c>
      <c r="N2234" s="11">
        <v>2.3453909137154181</v>
      </c>
      <c r="P2234" s="11">
        <v>115.39999999999999</v>
      </c>
      <c r="Q2234" s="11">
        <v>2.3453909137154181</v>
      </c>
      <c r="R2234" s="11">
        <f t="array" ref="R2234">INDEX(Reformat[Preschool FT],MATCH(1,(Reformat[Zone]=B2234)*(Reformat[Provider Type]=E2234)*(Reformat[Provider Rating]=I2234),0))</f>
        <v>30.03</v>
      </c>
      <c r="S2234" s="11">
        <f t="shared" si="34"/>
        <v>150.15</v>
      </c>
    </row>
    <row r="2235" spans="1:19" x14ac:dyDescent="0.25">
      <c r="A2235" t="s">
        <v>51</v>
      </c>
      <c r="B2235" t="s">
        <v>89</v>
      </c>
      <c r="D2235" t="s">
        <v>53</v>
      </c>
      <c r="E2235" t="s">
        <v>113</v>
      </c>
      <c r="F2235" t="s">
        <v>60</v>
      </c>
      <c r="G2235" t="s">
        <v>127</v>
      </c>
      <c r="H2235" t="s">
        <v>65</v>
      </c>
      <c r="I2235" t="s">
        <v>134</v>
      </c>
      <c r="J2235" t="s">
        <v>58</v>
      </c>
      <c r="K2235" t="s">
        <v>57</v>
      </c>
      <c r="M2235" s="11">
        <v>81.25</v>
      </c>
      <c r="N2235" s="11">
        <v>1.6513259249512802</v>
      </c>
      <c r="P2235" s="11">
        <v>81.25</v>
      </c>
      <c r="Q2235" s="11">
        <v>1.6513259249512802</v>
      </c>
      <c r="R2235" s="11">
        <f t="array" ref="R2235">INDEX(Reformat[Preschool PT],MATCH(1,(Reformat[Zone]=B2235)*(Reformat[Provider Type]=E2235)*(Reformat[Provider Rating]=I2235),0))</f>
        <v>22.89</v>
      </c>
      <c r="S2235" s="11">
        <f t="shared" si="34"/>
        <v>114.45</v>
      </c>
    </row>
    <row r="2236" spans="1:19" x14ac:dyDescent="0.25">
      <c r="A2236" t="s">
        <v>51</v>
      </c>
      <c r="B2236" t="s">
        <v>89</v>
      </c>
      <c r="D2236" t="s">
        <v>66</v>
      </c>
      <c r="E2236" t="s">
        <v>114</v>
      </c>
      <c r="F2236" t="s">
        <v>54</v>
      </c>
      <c r="G2236" t="s">
        <v>122</v>
      </c>
      <c r="H2236" t="s">
        <v>55</v>
      </c>
      <c r="I2236" t="s">
        <v>130</v>
      </c>
      <c r="J2236" t="s">
        <v>56</v>
      </c>
      <c r="K2236" t="s">
        <v>57</v>
      </c>
      <c r="M2236" s="11">
        <v>113.80000000000001</v>
      </c>
      <c r="N2236" s="11">
        <v>2.3128724955009932</v>
      </c>
      <c r="P2236" s="11">
        <v>113.80000000000001</v>
      </c>
      <c r="Q2236" s="11">
        <v>2.3128724955009932</v>
      </c>
      <c r="R2236" s="11">
        <f t="array" ref="R2236">INDEX(Reformat[Infant FT],MATCH(1,(Reformat[Zone]=B2236)*(Reformat[Provider Type]=E2236)*(Reformat[Provider Rating]=I2236),0))</f>
        <v>31.2</v>
      </c>
      <c r="S2236" s="11">
        <f t="shared" si="34"/>
        <v>156</v>
      </c>
    </row>
    <row r="2237" spans="1:19" x14ac:dyDescent="0.25">
      <c r="A2237" t="s">
        <v>51</v>
      </c>
      <c r="B2237" t="s">
        <v>89</v>
      </c>
      <c r="D2237" t="s">
        <v>66</v>
      </c>
      <c r="E2237" t="s">
        <v>114</v>
      </c>
      <c r="F2237" t="s">
        <v>54</v>
      </c>
      <c r="G2237" t="s">
        <v>123</v>
      </c>
      <c r="H2237" t="s">
        <v>55</v>
      </c>
      <c r="I2237" t="s">
        <v>130</v>
      </c>
      <c r="J2237" t="s">
        <v>58</v>
      </c>
      <c r="K2237" t="s">
        <v>57</v>
      </c>
      <c r="M2237" s="11">
        <v>99.3</v>
      </c>
      <c r="N2237" s="11">
        <v>2.0181743304327644</v>
      </c>
      <c r="P2237" s="11">
        <v>99.3</v>
      </c>
      <c r="Q2237" s="11">
        <v>2.0181743304327644</v>
      </c>
      <c r="R2237" s="11">
        <f t="array" ref="R2237">INDEX(Reformat[Infant PT],MATCH(1,(Reformat[Zone]=B2237)*(Reformat[Provider Type]=E2237)*(Reformat[Provider Rating]=I2237),0))</f>
        <v>28</v>
      </c>
      <c r="S2237" s="11">
        <f t="shared" si="34"/>
        <v>140</v>
      </c>
    </row>
    <row r="2238" spans="1:19" x14ac:dyDescent="0.25">
      <c r="A2238" t="s">
        <v>51</v>
      </c>
      <c r="B2238" t="s">
        <v>89</v>
      </c>
      <c r="D2238" t="s">
        <v>66</v>
      </c>
      <c r="E2238" t="s">
        <v>114</v>
      </c>
      <c r="F2238" t="s">
        <v>59</v>
      </c>
      <c r="G2238" t="s">
        <v>124</v>
      </c>
      <c r="H2238" t="s">
        <v>55</v>
      </c>
      <c r="I2238" t="s">
        <v>130</v>
      </c>
      <c r="J2238" t="s">
        <v>56</v>
      </c>
      <c r="K2238" t="s">
        <v>57</v>
      </c>
      <c r="M2238" s="11">
        <v>106.85000000000001</v>
      </c>
      <c r="N2238" s="11">
        <v>2.1716206163820839</v>
      </c>
      <c r="P2238" s="11">
        <v>106.85000000000001</v>
      </c>
      <c r="Q2238" s="11">
        <v>2.1716206163820839</v>
      </c>
      <c r="R2238" s="11">
        <f t="array" ref="R2238">INDEX(Reformat[Toddler FT],MATCH(1,(Reformat[Zone]=B2238)*(Reformat[Provider Type]=E2238)*(Reformat[Provider Rating]=I2238),0))</f>
        <v>28.6</v>
      </c>
      <c r="S2238" s="11">
        <f t="shared" si="34"/>
        <v>143</v>
      </c>
    </row>
    <row r="2239" spans="1:19" x14ac:dyDescent="0.25">
      <c r="A2239" t="s">
        <v>51</v>
      </c>
      <c r="B2239" t="s">
        <v>89</v>
      </c>
      <c r="D2239" t="s">
        <v>66</v>
      </c>
      <c r="E2239" t="s">
        <v>114</v>
      </c>
      <c r="F2239" t="s">
        <v>59</v>
      </c>
      <c r="G2239" t="s">
        <v>125</v>
      </c>
      <c r="H2239" t="s">
        <v>55</v>
      </c>
      <c r="I2239" t="s">
        <v>130</v>
      </c>
      <c r="J2239" t="s">
        <v>58</v>
      </c>
      <c r="K2239" t="s">
        <v>57</v>
      </c>
      <c r="M2239" s="11">
        <v>92.25</v>
      </c>
      <c r="N2239" s="11">
        <v>1.8748900501754535</v>
      </c>
      <c r="P2239" s="11">
        <v>92.25</v>
      </c>
      <c r="Q2239" s="11">
        <v>1.8748900501754535</v>
      </c>
      <c r="R2239" s="11">
        <f t="array" ref="R2239">INDEX(Reformat[Toddler PT],MATCH(1,(Reformat[Zone]=B2239)*(Reformat[Provider Type]=E2239)*(Reformat[Provider Rating]=I2239),0))</f>
        <v>25.4</v>
      </c>
      <c r="S2239" s="11">
        <f t="shared" si="34"/>
        <v>127</v>
      </c>
    </row>
    <row r="2240" spans="1:19" x14ac:dyDescent="0.25">
      <c r="A2240" t="s">
        <v>51</v>
      </c>
      <c r="B2240" t="s">
        <v>89</v>
      </c>
      <c r="D2240" t="s">
        <v>66</v>
      </c>
      <c r="E2240" t="s">
        <v>114</v>
      </c>
      <c r="F2240" t="s">
        <v>60</v>
      </c>
      <c r="G2240" t="s">
        <v>126</v>
      </c>
      <c r="H2240" t="s">
        <v>55</v>
      </c>
      <c r="I2240" t="s">
        <v>130</v>
      </c>
      <c r="J2240" t="s">
        <v>56</v>
      </c>
      <c r="K2240" t="s">
        <v>57</v>
      </c>
      <c r="M2240" s="11">
        <v>99.800000000000011</v>
      </c>
      <c r="N2240" s="11">
        <v>2.0283363361247728</v>
      </c>
      <c r="P2240" s="11">
        <v>99.800000000000011</v>
      </c>
      <c r="Q2240" s="11">
        <v>2.0283363361247728</v>
      </c>
      <c r="R2240" s="11">
        <f t="array" ref="R2240">INDEX(Reformat[Preschool FT],MATCH(1,(Reformat[Zone]=B2240)*(Reformat[Provider Type]=E2240)*(Reformat[Provider Rating]=I2240),0))</f>
        <v>26.4</v>
      </c>
      <c r="S2240" s="11">
        <f t="shared" si="34"/>
        <v>132</v>
      </c>
    </row>
    <row r="2241" spans="1:19" x14ac:dyDescent="0.25">
      <c r="A2241" t="s">
        <v>51</v>
      </c>
      <c r="B2241" t="s">
        <v>89</v>
      </c>
      <c r="D2241" t="s">
        <v>66</v>
      </c>
      <c r="E2241" t="s">
        <v>114</v>
      </c>
      <c r="F2241" t="s">
        <v>60</v>
      </c>
      <c r="G2241" t="s">
        <v>127</v>
      </c>
      <c r="H2241" t="s">
        <v>55</v>
      </c>
      <c r="I2241" t="s">
        <v>130</v>
      </c>
      <c r="J2241" t="s">
        <v>58</v>
      </c>
      <c r="K2241" t="s">
        <v>57</v>
      </c>
      <c r="M2241" s="11">
        <v>80.099999999999994</v>
      </c>
      <c r="N2241" s="11">
        <v>1.6279533118596619</v>
      </c>
      <c r="P2241" s="11">
        <v>80.099999999999994</v>
      </c>
      <c r="Q2241" s="11">
        <v>1.6279533118596619</v>
      </c>
      <c r="R2241" s="11">
        <f t="array" ref="R2241">INDEX(Reformat[Preschool PT],MATCH(1,(Reformat[Zone]=B2241)*(Reformat[Provider Type]=E2241)*(Reformat[Provider Rating]=I2241),0))</f>
        <v>21.6</v>
      </c>
      <c r="S2241" s="11">
        <f t="shared" si="34"/>
        <v>108</v>
      </c>
    </row>
    <row r="2242" spans="1:19" x14ac:dyDescent="0.25">
      <c r="A2242" t="s">
        <v>51</v>
      </c>
      <c r="B2242" t="s">
        <v>89</v>
      </c>
      <c r="D2242" t="s">
        <v>66</v>
      </c>
      <c r="E2242" t="s">
        <v>114</v>
      </c>
      <c r="F2242" t="s">
        <v>61</v>
      </c>
      <c r="G2242" t="s">
        <v>128</v>
      </c>
      <c r="H2242" t="s">
        <v>55</v>
      </c>
      <c r="I2242" t="s">
        <v>130</v>
      </c>
      <c r="J2242" t="s">
        <v>56</v>
      </c>
      <c r="K2242" t="s">
        <v>57</v>
      </c>
      <c r="M2242" s="11">
        <v>87.25</v>
      </c>
      <c r="N2242" s="11">
        <v>1.7732699932553748</v>
      </c>
      <c r="P2242" s="11">
        <v>87.25</v>
      </c>
      <c r="Q2242" s="11">
        <v>1.7732699932553748</v>
      </c>
      <c r="R2242" s="11">
        <f t="array" ref="R2242">INDEX(Reformat[School-age FT],MATCH(1,(Reformat[Zone]=B2242)*(Reformat[Provider Type]=E2242)*(Reformat[Provider Rating]=I2242),0))</f>
        <v>23.4</v>
      </c>
      <c r="S2242" s="11">
        <f t="shared" si="34"/>
        <v>117</v>
      </c>
    </row>
    <row r="2243" spans="1:19" x14ac:dyDescent="0.25">
      <c r="A2243" t="s">
        <v>51</v>
      </c>
      <c r="B2243" t="s">
        <v>89</v>
      </c>
      <c r="D2243" t="s">
        <v>66</v>
      </c>
      <c r="E2243" t="s">
        <v>114</v>
      </c>
      <c r="F2243" t="s">
        <v>61</v>
      </c>
      <c r="G2243" t="s">
        <v>129</v>
      </c>
      <c r="H2243" t="s">
        <v>55</v>
      </c>
      <c r="I2243" t="s">
        <v>130</v>
      </c>
      <c r="J2243" t="s">
        <v>58</v>
      </c>
      <c r="K2243" t="s">
        <v>57</v>
      </c>
      <c r="M2243" s="11">
        <v>69.2</v>
      </c>
      <c r="N2243" s="11">
        <v>1.4064215877738904</v>
      </c>
      <c r="P2243" s="11">
        <v>69.2</v>
      </c>
      <c r="Q2243" s="11">
        <v>1.4064215877738904</v>
      </c>
      <c r="R2243" s="11">
        <f t="array" ref="R2243">INDEX(Reformat[School-age PT],MATCH(1,(Reformat[Zone]=B2243)*(Reformat[Provider Type]=E2243)*(Reformat[Provider Rating]=I2243),0))</f>
        <v>19.8</v>
      </c>
      <c r="S2243" s="11">
        <f t="shared" ref="S2243:S2306" si="35">R2243*5</f>
        <v>99</v>
      </c>
    </row>
    <row r="2244" spans="1:19" x14ac:dyDescent="0.25">
      <c r="A2244" t="s">
        <v>51</v>
      </c>
      <c r="B2244" t="s">
        <v>89</v>
      </c>
      <c r="D2244" t="s">
        <v>66</v>
      </c>
      <c r="E2244" t="s">
        <v>114</v>
      </c>
      <c r="F2244" t="s">
        <v>54</v>
      </c>
      <c r="G2244" t="s">
        <v>122</v>
      </c>
      <c r="H2244" t="s">
        <v>62</v>
      </c>
      <c r="I2244" t="s">
        <v>131</v>
      </c>
      <c r="J2244" t="s">
        <v>56</v>
      </c>
      <c r="K2244" t="s">
        <v>57</v>
      </c>
      <c r="M2244" s="11">
        <v>131.1</v>
      </c>
      <c r="N2244" s="11">
        <v>2.6644778924444656</v>
      </c>
      <c r="P2244" s="11">
        <v>131.1</v>
      </c>
      <c r="Q2244" s="11">
        <v>2.6644778924444656</v>
      </c>
      <c r="R2244" s="11">
        <f t="array" ref="R2244">INDEX(Reformat[Infant FT],MATCH(1,(Reformat[Zone]=B2244)*(Reformat[Provider Type]=E2244)*(Reformat[Provider Rating]=I2244),0))</f>
        <v>32.76</v>
      </c>
      <c r="S2244" s="11">
        <f t="shared" si="35"/>
        <v>163.79999999999998</v>
      </c>
    </row>
    <row r="2245" spans="1:19" x14ac:dyDescent="0.25">
      <c r="A2245" t="s">
        <v>51</v>
      </c>
      <c r="B2245" t="s">
        <v>89</v>
      </c>
      <c r="D2245" t="s">
        <v>66</v>
      </c>
      <c r="E2245" t="s">
        <v>114</v>
      </c>
      <c r="F2245" t="s">
        <v>54</v>
      </c>
      <c r="G2245" t="s">
        <v>123</v>
      </c>
      <c r="H2245" t="s">
        <v>62</v>
      </c>
      <c r="I2245" t="s">
        <v>131</v>
      </c>
      <c r="J2245" t="s">
        <v>58</v>
      </c>
      <c r="K2245" t="s">
        <v>57</v>
      </c>
      <c r="M2245" s="11">
        <v>117.05</v>
      </c>
      <c r="N2245" s="11">
        <v>2.3789255324990441</v>
      </c>
      <c r="P2245" s="11">
        <v>117.05</v>
      </c>
      <c r="Q2245" s="11">
        <v>2.3789255324990441</v>
      </c>
      <c r="R2245" s="11">
        <f t="array" ref="R2245">INDEX(Reformat[Infant PT],MATCH(1,(Reformat[Zone]=B2245)*(Reformat[Provider Type]=E2245)*(Reformat[Provider Rating]=I2245),0))</f>
        <v>29.4</v>
      </c>
      <c r="S2245" s="11">
        <f t="shared" si="35"/>
        <v>147</v>
      </c>
    </row>
    <row r="2246" spans="1:19" x14ac:dyDescent="0.25">
      <c r="A2246" t="s">
        <v>51</v>
      </c>
      <c r="B2246" t="s">
        <v>89</v>
      </c>
      <c r="D2246" t="s">
        <v>66</v>
      </c>
      <c r="E2246" t="s">
        <v>114</v>
      </c>
      <c r="F2246" t="s">
        <v>59</v>
      </c>
      <c r="G2246" t="s">
        <v>124</v>
      </c>
      <c r="H2246" t="s">
        <v>62</v>
      </c>
      <c r="I2246" t="s">
        <v>131</v>
      </c>
      <c r="J2246" t="s">
        <v>56</v>
      </c>
      <c r="K2246" t="s">
        <v>57</v>
      </c>
      <c r="M2246" s="11">
        <v>124.35000000000001</v>
      </c>
      <c r="N2246" s="11">
        <v>2.5272908156023592</v>
      </c>
      <c r="P2246" s="11">
        <v>124.35000000000001</v>
      </c>
      <c r="Q2246" s="11">
        <v>2.5272908156023592</v>
      </c>
      <c r="R2246" s="11">
        <f t="array" ref="R2246">INDEX(Reformat[Toddler FT],MATCH(1,(Reformat[Zone]=B2246)*(Reformat[Provider Type]=E2246)*(Reformat[Provider Rating]=I2246),0))</f>
        <v>30.03</v>
      </c>
      <c r="S2246" s="11">
        <f t="shared" si="35"/>
        <v>150.15</v>
      </c>
    </row>
    <row r="2247" spans="1:19" x14ac:dyDescent="0.25">
      <c r="A2247" t="s">
        <v>51</v>
      </c>
      <c r="B2247" t="s">
        <v>89</v>
      </c>
      <c r="D2247" t="s">
        <v>66</v>
      </c>
      <c r="E2247" t="s">
        <v>114</v>
      </c>
      <c r="F2247" t="s">
        <v>59</v>
      </c>
      <c r="G2247" t="s">
        <v>125</v>
      </c>
      <c r="H2247" t="s">
        <v>62</v>
      </c>
      <c r="I2247" t="s">
        <v>131</v>
      </c>
      <c r="J2247" t="s">
        <v>58</v>
      </c>
      <c r="K2247" t="s">
        <v>57</v>
      </c>
      <c r="M2247" s="11">
        <v>110.1</v>
      </c>
      <c r="N2247" s="11">
        <v>2.2376736533801345</v>
      </c>
      <c r="P2247" s="11">
        <v>110.1</v>
      </c>
      <c r="Q2247" s="11">
        <v>2.2376736533801345</v>
      </c>
      <c r="R2247" s="11">
        <f t="array" ref="R2247">INDEX(Reformat[Toddler PT],MATCH(1,(Reformat[Zone]=B2247)*(Reformat[Provider Type]=E2247)*(Reformat[Provider Rating]=I2247),0))</f>
        <v>26.67</v>
      </c>
      <c r="S2247" s="11">
        <f t="shared" si="35"/>
        <v>133.35000000000002</v>
      </c>
    </row>
    <row r="2248" spans="1:19" x14ac:dyDescent="0.25">
      <c r="A2248" t="s">
        <v>51</v>
      </c>
      <c r="B2248" t="s">
        <v>89</v>
      </c>
      <c r="D2248" t="s">
        <v>66</v>
      </c>
      <c r="E2248" t="s">
        <v>114</v>
      </c>
      <c r="F2248" t="s">
        <v>60</v>
      </c>
      <c r="G2248" t="s">
        <v>126</v>
      </c>
      <c r="H2248" t="s">
        <v>62</v>
      </c>
      <c r="I2248" t="s">
        <v>131</v>
      </c>
      <c r="J2248" t="s">
        <v>56</v>
      </c>
      <c r="K2248" t="s">
        <v>57</v>
      </c>
      <c r="M2248" s="11">
        <v>117.5</v>
      </c>
      <c r="N2248" s="11">
        <v>2.3880713376218514</v>
      </c>
      <c r="P2248" s="11">
        <v>117.5</v>
      </c>
      <c r="Q2248" s="11">
        <v>2.3880713376218514</v>
      </c>
      <c r="R2248" s="11">
        <f t="array" ref="R2248">INDEX(Reformat[Preschool FT],MATCH(1,(Reformat[Zone]=B2248)*(Reformat[Provider Type]=E2248)*(Reformat[Provider Rating]=I2248),0))</f>
        <v>27.72</v>
      </c>
      <c r="S2248" s="11">
        <f t="shared" si="35"/>
        <v>138.6</v>
      </c>
    </row>
    <row r="2249" spans="1:19" x14ac:dyDescent="0.25">
      <c r="A2249" t="s">
        <v>51</v>
      </c>
      <c r="B2249" t="s">
        <v>89</v>
      </c>
      <c r="D2249" t="s">
        <v>66</v>
      </c>
      <c r="E2249" t="s">
        <v>114</v>
      </c>
      <c r="F2249" t="s">
        <v>60</v>
      </c>
      <c r="G2249" t="s">
        <v>127</v>
      </c>
      <c r="H2249" t="s">
        <v>62</v>
      </c>
      <c r="I2249" t="s">
        <v>131</v>
      </c>
      <c r="J2249" t="s">
        <v>58</v>
      </c>
      <c r="K2249" t="s">
        <v>57</v>
      </c>
      <c r="M2249" s="11">
        <v>98.100000000000009</v>
      </c>
      <c r="N2249" s="11">
        <v>1.9937855167719458</v>
      </c>
      <c r="P2249" s="11">
        <v>98.100000000000009</v>
      </c>
      <c r="Q2249" s="11">
        <v>1.9937855167719458</v>
      </c>
      <c r="R2249" s="11">
        <f t="array" ref="R2249">INDEX(Reformat[Preschool PT],MATCH(1,(Reformat[Zone]=B2249)*(Reformat[Provider Type]=E2249)*(Reformat[Provider Rating]=I2249),0))</f>
        <v>22.68</v>
      </c>
      <c r="S2249" s="11">
        <f t="shared" si="35"/>
        <v>113.4</v>
      </c>
    </row>
    <row r="2250" spans="1:19" x14ac:dyDescent="0.25">
      <c r="A2250" t="s">
        <v>51</v>
      </c>
      <c r="B2250" t="s">
        <v>89</v>
      </c>
      <c r="D2250" t="s">
        <v>66</v>
      </c>
      <c r="E2250" t="s">
        <v>114</v>
      </c>
      <c r="F2250" t="s">
        <v>61</v>
      </c>
      <c r="G2250" t="s">
        <v>128</v>
      </c>
      <c r="H2250" t="s">
        <v>62</v>
      </c>
      <c r="I2250" t="s">
        <v>131</v>
      </c>
      <c r="J2250" t="s">
        <v>56</v>
      </c>
      <c r="K2250" t="s">
        <v>57</v>
      </c>
      <c r="M2250" s="11">
        <v>105.19999999999999</v>
      </c>
      <c r="N2250" s="11">
        <v>2.1380859975984574</v>
      </c>
      <c r="P2250" s="11">
        <v>105.19999999999999</v>
      </c>
      <c r="Q2250" s="11">
        <v>2.1380859975984574</v>
      </c>
      <c r="R2250" s="11">
        <f t="array" ref="R2250">INDEX(Reformat[School-age FT],MATCH(1,(Reformat[Zone]=B2250)*(Reformat[Provider Type]=E2250)*(Reformat[Provider Rating]=I2250),0))</f>
        <v>24.57</v>
      </c>
      <c r="S2250" s="11">
        <f t="shared" si="35"/>
        <v>122.85</v>
      </c>
    </row>
    <row r="2251" spans="1:19" x14ac:dyDescent="0.25">
      <c r="A2251" t="s">
        <v>51</v>
      </c>
      <c r="B2251" t="s">
        <v>89</v>
      </c>
      <c r="D2251" t="s">
        <v>66</v>
      </c>
      <c r="E2251" t="s">
        <v>114</v>
      </c>
      <c r="F2251" t="s">
        <v>61</v>
      </c>
      <c r="G2251" t="s">
        <v>129</v>
      </c>
      <c r="H2251" t="s">
        <v>62</v>
      </c>
      <c r="I2251" t="s">
        <v>131</v>
      </c>
      <c r="J2251" t="s">
        <v>58</v>
      </c>
      <c r="K2251" t="s">
        <v>57</v>
      </c>
      <c r="M2251" s="11">
        <v>87.15</v>
      </c>
      <c r="N2251" s="11">
        <v>1.7712375921169732</v>
      </c>
      <c r="P2251" s="11">
        <v>87.15</v>
      </c>
      <c r="Q2251" s="11">
        <v>1.7712375921169732</v>
      </c>
      <c r="R2251" s="11">
        <f t="array" ref="R2251">INDEX(Reformat[School-age PT],MATCH(1,(Reformat[Zone]=B2251)*(Reformat[Provider Type]=E2251)*(Reformat[Provider Rating]=I2251),0))</f>
        <v>20.79</v>
      </c>
      <c r="S2251" s="11">
        <f t="shared" si="35"/>
        <v>103.94999999999999</v>
      </c>
    </row>
    <row r="2252" spans="1:19" x14ac:dyDescent="0.25">
      <c r="A2252" t="s">
        <v>51</v>
      </c>
      <c r="B2252" t="s">
        <v>89</v>
      </c>
      <c r="D2252" t="s">
        <v>66</v>
      </c>
      <c r="E2252" t="s">
        <v>114</v>
      </c>
      <c r="F2252" t="s">
        <v>54</v>
      </c>
      <c r="G2252" t="s">
        <v>122</v>
      </c>
      <c r="H2252" t="s">
        <v>63</v>
      </c>
      <c r="I2252" t="s">
        <v>132</v>
      </c>
      <c r="J2252" t="s">
        <v>56</v>
      </c>
      <c r="K2252" t="s">
        <v>57</v>
      </c>
      <c r="M2252" s="11">
        <v>145.69999999999999</v>
      </c>
      <c r="N2252" s="11">
        <v>2.9612084586510954</v>
      </c>
      <c r="P2252" s="11">
        <v>145.69999999999999</v>
      </c>
      <c r="Q2252" s="11">
        <v>2.9612084586510954</v>
      </c>
      <c r="R2252" s="11">
        <f t="array" ref="R2252">INDEX(Reformat[Infant FT],MATCH(1,(Reformat[Zone]=B2252)*(Reformat[Provider Type]=E2252)*(Reformat[Provider Rating]=I2252),0))</f>
        <v>34.200000000000003</v>
      </c>
      <c r="S2252" s="11">
        <f t="shared" si="35"/>
        <v>171</v>
      </c>
    </row>
    <row r="2253" spans="1:19" x14ac:dyDescent="0.25">
      <c r="A2253" t="s">
        <v>51</v>
      </c>
      <c r="B2253" t="s">
        <v>89</v>
      </c>
      <c r="D2253" t="s">
        <v>66</v>
      </c>
      <c r="E2253" t="s">
        <v>114</v>
      </c>
      <c r="F2253" t="s">
        <v>54</v>
      </c>
      <c r="G2253" t="s">
        <v>123</v>
      </c>
      <c r="H2253" t="s">
        <v>63</v>
      </c>
      <c r="I2253" t="s">
        <v>132</v>
      </c>
      <c r="J2253" t="s">
        <v>58</v>
      </c>
      <c r="K2253" t="s">
        <v>57</v>
      </c>
      <c r="M2253" s="11">
        <v>130.05000000000001</v>
      </c>
      <c r="N2253" s="11">
        <v>2.6431376804912494</v>
      </c>
      <c r="P2253" s="11">
        <v>130.05000000000001</v>
      </c>
      <c r="Q2253" s="11">
        <v>2.6431376804912494</v>
      </c>
      <c r="R2253" s="11">
        <f t="array" ref="R2253">INDEX(Reformat[Infant PT],MATCH(1,(Reformat[Zone]=B2253)*(Reformat[Provider Type]=E2253)*(Reformat[Provider Rating]=I2253),0))</f>
        <v>30.96</v>
      </c>
      <c r="S2253" s="11">
        <f t="shared" si="35"/>
        <v>154.80000000000001</v>
      </c>
    </row>
    <row r="2254" spans="1:19" x14ac:dyDescent="0.25">
      <c r="A2254" t="s">
        <v>51</v>
      </c>
      <c r="B2254" t="s">
        <v>89</v>
      </c>
      <c r="D2254" t="s">
        <v>66</v>
      </c>
      <c r="E2254" t="s">
        <v>114</v>
      </c>
      <c r="F2254" t="s">
        <v>59</v>
      </c>
      <c r="G2254" t="s">
        <v>124</v>
      </c>
      <c r="H2254" t="s">
        <v>63</v>
      </c>
      <c r="I2254" t="s">
        <v>132</v>
      </c>
      <c r="J2254" t="s">
        <v>56</v>
      </c>
      <c r="K2254" t="s">
        <v>57</v>
      </c>
      <c r="M2254" s="11">
        <v>138.15</v>
      </c>
      <c r="N2254" s="11">
        <v>2.8077621727017767</v>
      </c>
      <c r="P2254" s="11">
        <v>138.15</v>
      </c>
      <c r="Q2254" s="11">
        <v>2.8077621727017767</v>
      </c>
      <c r="R2254" s="11">
        <f t="array" ref="R2254">INDEX(Reformat[Toddler FT],MATCH(1,(Reformat[Zone]=B2254)*(Reformat[Provider Type]=E2254)*(Reformat[Provider Rating]=I2254),0))</f>
        <v>31.14</v>
      </c>
      <c r="S2254" s="11">
        <f t="shared" si="35"/>
        <v>155.69999999999999</v>
      </c>
    </row>
    <row r="2255" spans="1:19" x14ac:dyDescent="0.25">
      <c r="A2255" t="s">
        <v>51</v>
      </c>
      <c r="B2255" t="s">
        <v>89</v>
      </c>
      <c r="D2255" t="s">
        <v>66</v>
      </c>
      <c r="E2255" t="s">
        <v>114</v>
      </c>
      <c r="F2255" t="s">
        <v>59</v>
      </c>
      <c r="G2255" t="s">
        <v>125</v>
      </c>
      <c r="H2255" t="s">
        <v>63</v>
      </c>
      <c r="I2255" t="s">
        <v>132</v>
      </c>
      <c r="J2255" t="s">
        <v>58</v>
      </c>
      <c r="K2255" t="s">
        <v>57</v>
      </c>
      <c r="M2255" s="11">
        <v>122.35</v>
      </c>
      <c r="N2255" s="11">
        <v>2.4866427928343278</v>
      </c>
      <c r="P2255" s="11">
        <v>122.35</v>
      </c>
      <c r="Q2255" s="11">
        <v>2.4866427928343278</v>
      </c>
      <c r="R2255" s="11">
        <f t="array" ref="R2255">INDEX(Reformat[Toddler PT],MATCH(1,(Reformat[Zone]=B2255)*(Reformat[Provider Type]=E2255)*(Reformat[Provider Rating]=I2255),0))</f>
        <v>27.72</v>
      </c>
      <c r="S2255" s="11">
        <f t="shared" si="35"/>
        <v>138.6</v>
      </c>
    </row>
    <row r="2256" spans="1:19" x14ac:dyDescent="0.25">
      <c r="A2256" t="s">
        <v>51</v>
      </c>
      <c r="B2256" t="s">
        <v>89</v>
      </c>
      <c r="D2256" t="s">
        <v>66</v>
      </c>
      <c r="E2256" t="s">
        <v>114</v>
      </c>
      <c r="F2256" t="s">
        <v>60</v>
      </c>
      <c r="G2256" t="s">
        <v>126</v>
      </c>
      <c r="H2256" t="s">
        <v>63</v>
      </c>
      <c r="I2256" t="s">
        <v>132</v>
      </c>
      <c r="J2256" t="s">
        <v>56</v>
      </c>
      <c r="K2256" t="s">
        <v>57</v>
      </c>
      <c r="M2256" s="11">
        <v>130.55000000000001</v>
      </c>
      <c r="N2256" s="11">
        <v>2.6532996861832574</v>
      </c>
      <c r="P2256" s="11">
        <v>130.55000000000001</v>
      </c>
      <c r="Q2256" s="11">
        <v>2.6532996861832574</v>
      </c>
      <c r="R2256" s="11">
        <f t="array" ref="R2256">INDEX(Reformat[Preschool FT],MATCH(1,(Reformat[Zone]=B2256)*(Reformat[Provider Type]=E2256)*(Reformat[Provider Rating]=I2256),0))</f>
        <v>28.44</v>
      </c>
      <c r="S2256" s="11">
        <f t="shared" si="35"/>
        <v>142.20000000000002</v>
      </c>
    </row>
    <row r="2257" spans="1:19" x14ac:dyDescent="0.25">
      <c r="A2257" t="s">
        <v>51</v>
      </c>
      <c r="B2257" t="s">
        <v>89</v>
      </c>
      <c r="D2257" t="s">
        <v>66</v>
      </c>
      <c r="E2257" t="s">
        <v>114</v>
      </c>
      <c r="F2257" t="s">
        <v>60</v>
      </c>
      <c r="G2257" t="s">
        <v>127</v>
      </c>
      <c r="H2257" t="s">
        <v>63</v>
      </c>
      <c r="I2257" t="s">
        <v>132</v>
      </c>
      <c r="J2257" t="s">
        <v>58</v>
      </c>
      <c r="K2257" t="s">
        <v>57</v>
      </c>
      <c r="M2257" s="11">
        <v>108.94999999999999</v>
      </c>
      <c r="N2257" s="11">
        <v>2.2143010402885164</v>
      </c>
      <c r="P2257" s="11">
        <v>108.94999999999999</v>
      </c>
      <c r="Q2257" s="11">
        <v>2.2143010402885164</v>
      </c>
      <c r="R2257" s="11">
        <f t="array" ref="R2257">INDEX(Reformat[Preschool PT],MATCH(1,(Reformat[Zone]=B2257)*(Reformat[Provider Type]=E2257)*(Reformat[Provider Rating]=I2257),0))</f>
        <v>23.76</v>
      </c>
      <c r="S2257" s="11">
        <f t="shared" si="35"/>
        <v>118.80000000000001</v>
      </c>
    </row>
    <row r="2258" spans="1:19" x14ac:dyDescent="0.25">
      <c r="A2258" t="s">
        <v>51</v>
      </c>
      <c r="B2258" t="s">
        <v>89</v>
      </c>
      <c r="D2258" t="s">
        <v>66</v>
      </c>
      <c r="E2258" t="s">
        <v>114</v>
      </c>
      <c r="F2258" t="s">
        <v>61</v>
      </c>
      <c r="G2258" t="s">
        <v>128</v>
      </c>
      <c r="H2258" t="s">
        <v>63</v>
      </c>
      <c r="I2258" t="s">
        <v>132</v>
      </c>
      <c r="J2258" t="s">
        <v>56</v>
      </c>
      <c r="K2258" t="s">
        <v>57</v>
      </c>
      <c r="M2258" s="11">
        <v>116.89999999999999</v>
      </c>
      <c r="N2258" s="11">
        <v>2.3758769307914416</v>
      </c>
      <c r="P2258" s="11">
        <v>116.89999999999999</v>
      </c>
      <c r="Q2258" s="11">
        <v>2.3758769307914416</v>
      </c>
      <c r="R2258" s="11">
        <f t="array" ref="R2258">INDEX(Reformat[School-age FT],MATCH(1,(Reformat[Zone]=B2258)*(Reformat[Provider Type]=E2258)*(Reformat[Provider Rating]=I2258),0))</f>
        <v>25.56</v>
      </c>
      <c r="S2258" s="11">
        <f t="shared" si="35"/>
        <v>127.8</v>
      </c>
    </row>
    <row r="2259" spans="1:19" x14ac:dyDescent="0.25">
      <c r="A2259" t="s">
        <v>51</v>
      </c>
      <c r="B2259" t="s">
        <v>89</v>
      </c>
      <c r="D2259" t="s">
        <v>66</v>
      </c>
      <c r="E2259" t="s">
        <v>114</v>
      </c>
      <c r="F2259" t="s">
        <v>61</v>
      </c>
      <c r="G2259" t="s">
        <v>129</v>
      </c>
      <c r="H2259" t="s">
        <v>63</v>
      </c>
      <c r="I2259" t="s">
        <v>132</v>
      </c>
      <c r="J2259" t="s">
        <v>58</v>
      </c>
      <c r="K2259" t="s">
        <v>57</v>
      </c>
      <c r="M2259" s="11">
        <v>96.8</v>
      </c>
      <c r="N2259" s="11">
        <v>1.9673643019727252</v>
      </c>
      <c r="P2259" s="11">
        <v>96.8</v>
      </c>
      <c r="Q2259" s="11">
        <v>1.9673643019727252</v>
      </c>
      <c r="R2259" s="11">
        <f t="array" ref="R2259">INDEX(Reformat[School-age PT],MATCH(1,(Reformat[Zone]=B2259)*(Reformat[Provider Type]=E2259)*(Reformat[Provider Rating]=I2259),0))</f>
        <v>21.96</v>
      </c>
      <c r="S2259" s="11">
        <f t="shared" si="35"/>
        <v>109.80000000000001</v>
      </c>
    </row>
    <row r="2260" spans="1:19" x14ac:dyDescent="0.25">
      <c r="A2260" t="s">
        <v>51</v>
      </c>
      <c r="B2260" t="s">
        <v>89</v>
      </c>
      <c r="D2260" t="s">
        <v>66</v>
      </c>
      <c r="E2260" t="s">
        <v>114</v>
      </c>
      <c r="F2260" t="s">
        <v>54</v>
      </c>
      <c r="G2260" t="s">
        <v>122</v>
      </c>
      <c r="H2260" t="s">
        <v>64</v>
      </c>
      <c r="I2260" t="s">
        <v>133</v>
      </c>
      <c r="J2260" t="s">
        <v>56</v>
      </c>
      <c r="K2260" t="s">
        <v>57</v>
      </c>
      <c r="M2260" s="11">
        <v>161.85</v>
      </c>
      <c r="N2260" s="11">
        <v>3.2894412425029502</v>
      </c>
      <c r="P2260" s="11">
        <v>161.85</v>
      </c>
      <c r="Q2260" s="11">
        <v>3.2894412425029502</v>
      </c>
      <c r="R2260" s="11">
        <f t="array" ref="R2260">INDEX(Reformat[Infant FT],MATCH(1,(Reformat[Zone]=B2260)*(Reformat[Provider Type]=E2260)*(Reformat[Provider Rating]=I2260),0))</f>
        <v>38</v>
      </c>
      <c r="S2260" s="11">
        <f t="shared" si="35"/>
        <v>190</v>
      </c>
    </row>
    <row r="2261" spans="1:19" x14ac:dyDescent="0.25">
      <c r="A2261" t="s">
        <v>51</v>
      </c>
      <c r="B2261" t="s">
        <v>89</v>
      </c>
      <c r="D2261" t="s">
        <v>66</v>
      </c>
      <c r="E2261" t="s">
        <v>114</v>
      </c>
      <c r="F2261" t="s">
        <v>54</v>
      </c>
      <c r="G2261" t="s">
        <v>123</v>
      </c>
      <c r="H2261" t="s">
        <v>64</v>
      </c>
      <c r="I2261" t="s">
        <v>133</v>
      </c>
      <c r="J2261" t="s">
        <v>58</v>
      </c>
      <c r="K2261" t="s">
        <v>57</v>
      </c>
      <c r="M2261" s="11">
        <v>144.44999999999999</v>
      </c>
      <c r="N2261" s="11">
        <v>2.9358034444210759</v>
      </c>
      <c r="P2261" s="11">
        <v>144.44999999999999</v>
      </c>
      <c r="Q2261" s="11">
        <v>2.9358034444210759</v>
      </c>
      <c r="R2261" s="11">
        <f t="array" ref="R2261">INDEX(Reformat[Infant PT],MATCH(1,(Reformat[Zone]=B2261)*(Reformat[Provider Type]=E2261)*(Reformat[Provider Rating]=I2261),0))</f>
        <v>34.4</v>
      </c>
      <c r="S2261" s="11">
        <f t="shared" si="35"/>
        <v>172</v>
      </c>
    </row>
    <row r="2262" spans="1:19" x14ac:dyDescent="0.25">
      <c r="A2262" t="s">
        <v>51</v>
      </c>
      <c r="B2262" t="s">
        <v>89</v>
      </c>
      <c r="D2262" t="s">
        <v>66</v>
      </c>
      <c r="E2262" t="s">
        <v>114</v>
      </c>
      <c r="F2262" t="s">
        <v>59</v>
      </c>
      <c r="G2262" t="s">
        <v>124</v>
      </c>
      <c r="H2262" t="s">
        <v>64</v>
      </c>
      <c r="I2262" t="s">
        <v>133</v>
      </c>
      <c r="J2262" t="s">
        <v>56</v>
      </c>
      <c r="K2262" t="s">
        <v>57</v>
      </c>
      <c r="M2262" s="11">
        <v>153.5</v>
      </c>
      <c r="N2262" s="11">
        <v>3.1197357474464185</v>
      </c>
      <c r="P2262" s="11">
        <v>153.5</v>
      </c>
      <c r="Q2262" s="11">
        <v>3.1197357474464185</v>
      </c>
      <c r="R2262" s="11">
        <f t="array" ref="R2262">INDEX(Reformat[Toddler FT],MATCH(1,(Reformat[Zone]=B2262)*(Reformat[Provider Type]=E2262)*(Reformat[Provider Rating]=I2262),0))</f>
        <v>34.6</v>
      </c>
      <c r="S2262" s="11">
        <f t="shared" si="35"/>
        <v>173</v>
      </c>
    </row>
    <row r="2263" spans="1:19" x14ac:dyDescent="0.25">
      <c r="A2263" t="s">
        <v>51</v>
      </c>
      <c r="B2263" t="s">
        <v>89</v>
      </c>
      <c r="D2263" t="s">
        <v>66</v>
      </c>
      <c r="E2263" t="s">
        <v>114</v>
      </c>
      <c r="F2263" t="s">
        <v>59</v>
      </c>
      <c r="G2263" t="s">
        <v>125</v>
      </c>
      <c r="H2263" t="s">
        <v>64</v>
      </c>
      <c r="I2263" t="s">
        <v>133</v>
      </c>
      <c r="J2263" t="s">
        <v>58</v>
      </c>
      <c r="K2263" t="s">
        <v>57</v>
      </c>
      <c r="M2263" s="11">
        <v>135.9</v>
      </c>
      <c r="N2263" s="11">
        <v>2.7620331470877413</v>
      </c>
      <c r="P2263" s="11">
        <v>135.9</v>
      </c>
      <c r="Q2263" s="11">
        <v>2.7620331470877413</v>
      </c>
      <c r="R2263" s="11">
        <f t="array" ref="R2263">INDEX(Reformat[Toddler PT],MATCH(1,(Reformat[Zone]=B2263)*(Reformat[Provider Type]=E2263)*(Reformat[Provider Rating]=I2263),0))</f>
        <v>30.8</v>
      </c>
      <c r="S2263" s="11">
        <f t="shared" si="35"/>
        <v>154</v>
      </c>
    </row>
    <row r="2264" spans="1:19" x14ac:dyDescent="0.25">
      <c r="A2264" t="s">
        <v>51</v>
      </c>
      <c r="B2264" t="s">
        <v>89</v>
      </c>
      <c r="D2264" t="s">
        <v>66</v>
      </c>
      <c r="E2264" t="s">
        <v>114</v>
      </c>
      <c r="F2264" t="s">
        <v>60</v>
      </c>
      <c r="G2264" t="s">
        <v>126</v>
      </c>
      <c r="H2264" t="s">
        <v>64</v>
      </c>
      <c r="I2264" t="s">
        <v>133</v>
      </c>
      <c r="J2264" t="s">
        <v>56</v>
      </c>
      <c r="K2264" t="s">
        <v>57</v>
      </c>
      <c r="M2264" s="11">
        <v>145.05000000000001</v>
      </c>
      <c r="N2264" s="11">
        <v>2.9479978512514857</v>
      </c>
      <c r="P2264" s="11">
        <v>145.05000000000001</v>
      </c>
      <c r="Q2264" s="11">
        <v>2.9479978512514857</v>
      </c>
      <c r="R2264" s="11">
        <f t="array" ref="R2264">INDEX(Reformat[Preschool FT],MATCH(1,(Reformat[Zone]=B2264)*(Reformat[Provider Type]=E2264)*(Reformat[Provider Rating]=I2264),0))</f>
        <v>31.6</v>
      </c>
      <c r="S2264" s="11">
        <f t="shared" si="35"/>
        <v>158</v>
      </c>
    </row>
    <row r="2265" spans="1:19" x14ac:dyDescent="0.25">
      <c r="A2265" t="s">
        <v>51</v>
      </c>
      <c r="B2265" t="s">
        <v>89</v>
      </c>
      <c r="D2265" t="s">
        <v>66</v>
      </c>
      <c r="E2265" t="s">
        <v>114</v>
      </c>
      <c r="F2265" t="s">
        <v>60</v>
      </c>
      <c r="G2265" t="s">
        <v>127</v>
      </c>
      <c r="H2265" t="s">
        <v>64</v>
      </c>
      <c r="I2265" t="s">
        <v>133</v>
      </c>
      <c r="J2265" t="s">
        <v>58</v>
      </c>
      <c r="K2265" t="s">
        <v>57</v>
      </c>
      <c r="M2265" s="11">
        <v>121.05000000000001</v>
      </c>
      <c r="N2265" s="11">
        <v>2.4602215780351075</v>
      </c>
      <c r="P2265" s="11">
        <v>121.05000000000001</v>
      </c>
      <c r="Q2265" s="11">
        <v>2.4602215780351075</v>
      </c>
      <c r="R2265" s="11">
        <f t="array" ref="R2265">INDEX(Reformat[Preschool PT],MATCH(1,(Reformat[Zone]=B2265)*(Reformat[Provider Type]=E2265)*(Reformat[Provider Rating]=I2265),0))</f>
        <v>26.4</v>
      </c>
      <c r="S2265" s="11">
        <f t="shared" si="35"/>
        <v>132</v>
      </c>
    </row>
    <row r="2266" spans="1:19" x14ac:dyDescent="0.25">
      <c r="A2266" t="s">
        <v>51</v>
      </c>
      <c r="B2266" t="s">
        <v>89</v>
      </c>
      <c r="D2266" t="s">
        <v>66</v>
      </c>
      <c r="E2266" t="s">
        <v>114</v>
      </c>
      <c r="F2266" t="s">
        <v>61</v>
      </c>
      <c r="G2266" t="s">
        <v>128</v>
      </c>
      <c r="H2266" t="s">
        <v>64</v>
      </c>
      <c r="I2266" t="s">
        <v>133</v>
      </c>
      <c r="J2266" t="s">
        <v>56</v>
      </c>
      <c r="K2266" t="s">
        <v>57</v>
      </c>
      <c r="M2266" s="11">
        <v>129.85</v>
      </c>
      <c r="N2266" s="11">
        <v>2.6390728782144457</v>
      </c>
      <c r="P2266" s="11">
        <v>129.85</v>
      </c>
      <c r="Q2266" s="11">
        <v>2.6390728782144457</v>
      </c>
      <c r="R2266" s="11">
        <f t="array" ref="R2266">INDEX(Reformat[School-age FT],MATCH(1,(Reformat[Zone]=B2266)*(Reformat[Provider Type]=E2266)*(Reformat[Provider Rating]=I2266),0))</f>
        <v>28.4</v>
      </c>
      <c r="S2266" s="11">
        <f t="shared" si="35"/>
        <v>142</v>
      </c>
    </row>
    <row r="2267" spans="1:19" x14ac:dyDescent="0.25">
      <c r="A2267" t="s">
        <v>51</v>
      </c>
      <c r="B2267" t="s">
        <v>89</v>
      </c>
      <c r="D2267" t="s">
        <v>66</v>
      </c>
      <c r="E2267" t="s">
        <v>114</v>
      </c>
      <c r="F2267" t="s">
        <v>61</v>
      </c>
      <c r="G2267" t="s">
        <v>129</v>
      </c>
      <c r="H2267" t="s">
        <v>64</v>
      </c>
      <c r="I2267" t="s">
        <v>133</v>
      </c>
      <c r="J2267" t="s">
        <v>58</v>
      </c>
      <c r="K2267" t="s">
        <v>57</v>
      </c>
      <c r="M2267" s="11">
        <v>107.55000000000001</v>
      </c>
      <c r="N2267" s="11">
        <v>2.1858474243508947</v>
      </c>
      <c r="P2267" s="11">
        <v>107.55000000000001</v>
      </c>
      <c r="Q2267" s="11">
        <v>2.1858474243508947</v>
      </c>
      <c r="R2267" s="11">
        <f t="array" ref="R2267">INDEX(Reformat[School-age PT],MATCH(1,(Reformat[Zone]=B2267)*(Reformat[Provider Type]=E2267)*(Reformat[Provider Rating]=I2267),0))</f>
        <v>24.4</v>
      </c>
      <c r="S2267" s="11">
        <f t="shared" si="35"/>
        <v>122</v>
      </c>
    </row>
    <row r="2268" spans="1:19" x14ac:dyDescent="0.25">
      <c r="A2268" t="s">
        <v>51</v>
      </c>
      <c r="B2268" t="s">
        <v>89</v>
      </c>
      <c r="D2268" t="s">
        <v>66</v>
      </c>
      <c r="E2268" t="s">
        <v>114</v>
      </c>
      <c r="F2268" t="s">
        <v>60</v>
      </c>
      <c r="G2268" t="s">
        <v>126</v>
      </c>
      <c r="H2268" t="s">
        <v>65</v>
      </c>
      <c r="I2268" t="s">
        <v>134</v>
      </c>
      <c r="J2268" t="s">
        <v>56</v>
      </c>
      <c r="K2268" t="s">
        <v>57</v>
      </c>
      <c r="M2268" s="11">
        <v>104.80000000000001</v>
      </c>
      <c r="N2268" s="11">
        <v>2.1299563930448513</v>
      </c>
      <c r="P2268" s="11">
        <v>104.80000000000001</v>
      </c>
      <c r="Q2268" s="11">
        <v>2.1299563930448513</v>
      </c>
      <c r="R2268" s="11">
        <f t="array" ref="R2268">INDEX(Reformat[Preschool FT],MATCH(1,(Reformat[Zone]=B2268)*(Reformat[Provider Type]=E2268)*(Reformat[Provider Rating]=I2268),0))</f>
        <v>27.72</v>
      </c>
      <c r="S2268" s="11">
        <f t="shared" si="35"/>
        <v>138.6</v>
      </c>
    </row>
    <row r="2269" spans="1:19" x14ac:dyDescent="0.25">
      <c r="A2269" t="s">
        <v>51</v>
      </c>
      <c r="B2269" t="s">
        <v>89</v>
      </c>
      <c r="D2269" t="s">
        <v>66</v>
      </c>
      <c r="E2269" t="s">
        <v>114</v>
      </c>
      <c r="F2269" t="s">
        <v>60</v>
      </c>
      <c r="G2269" t="s">
        <v>127</v>
      </c>
      <c r="H2269" t="s">
        <v>65</v>
      </c>
      <c r="I2269" t="s">
        <v>134</v>
      </c>
      <c r="J2269" t="s">
        <v>58</v>
      </c>
      <c r="K2269" t="s">
        <v>57</v>
      </c>
      <c r="M2269" s="11">
        <v>84.149999999999991</v>
      </c>
      <c r="N2269" s="11">
        <v>1.7102655579649257</v>
      </c>
      <c r="P2269" s="11">
        <v>84.149999999999991</v>
      </c>
      <c r="Q2269" s="11">
        <v>1.7102655579649257</v>
      </c>
      <c r="R2269" s="11">
        <f t="array" ref="R2269">INDEX(Reformat[Preschool PT],MATCH(1,(Reformat[Zone]=B2269)*(Reformat[Provider Type]=E2269)*(Reformat[Provider Rating]=I2269),0))</f>
        <v>22.68</v>
      </c>
      <c r="S2269" s="11">
        <f t="shared" si="35"/>
        <v>113.4</v>
      </c>
    </row>
    <row r="2270" spans="1:19" x14ac:dyDescent="0.25">
      <c r="A2270" t="s">
        <v>51</v>
      </c>
      <c r="B2270" t="s">
        <v>89</v>
      </c>
      <c r="D2270" t="s">
        <v>67</v>
      </c>
      <c r="E2270" t="s">
        <v>115</v>
      </c>
      <c r="F2270" t="s">
        <v>54</v>
      </c>
      <c r="G2270" t="s">
        <v>122</v>
      </c>
      <c r="H2270" t="s">
        <v>55</v>
      </c>
      <c r="I2270" t="s">
        <v>130</v>
      </c>
      <c r="J2270" t="s">
        <v>56</v>
      </c>
      <c r="K2270" t="s">
        <v>57</v>
      </c>
      <c r="M2270" s="11">
        <v>109.80000000000001</v>
      </c>
      <c r="N2270" s="11">
        <v>2.2315764499649302</v>
      </c>
      <c r="P2270" s="11">
        <v>109.80000000000001</v>
      </c>
      <c r="Q2270" s="11">
        <v>2.2315764499649302</v>
      </c>
      <c r="R2270" s="11">
        <f t="array" ref="R2270">INDEX(Reformat[Infant FT],MATCH(1,(Reformat[Zone]=B2270)*(Reformat[Provider Type]=E2270)*(Reformat[Provider Rating]=I2270),0))</f>
        <v>29.8</v>
      </c>
      <c r="S2270" s="11">
        <f t="shared" si="35"/>
        <v>149</v>
      </c>
    </row>
    <row r="2271" spans="1:19" x14ac:dyDescent="0.25">
      <c r="A2271" t="s">
        <v>51</v>
      </c>
      <c r="B2271" t="s">
        <v>89</v>
      </c>
      <c r="D2271" t="s">
        <v>67</v>
      </c>
      <c r="E2271" t="s">
        <v>115</v>
      </c>
      <c r="F2271" t="s">
        <v>54</v>
      </c>
      <c r="G2271" t="s">
        <v>123</v>
      </c>
      <c r="H2271" t="s">
        <v>55</v>
      </c>
      <c r="I2271" t="s">
        <v>130</v>
      </c>
      <c r="J2271" t="s">
        <v>58</v>
      </c>
      <c r="K2271" t="s">
        <v>57</v>
      </c>
      <c r="M2271" s="11">
        <v>91.199999999999989</v>
      </c>
      <c r="N2271" s="11">
        <v>1.8535498382222366</v>
      </c>
      <c r="P2271" s="11">
        <v>91.199999999999989</v>
      </c>
      <c r="Q2271" s="11">
        <v>1.8535498382222366</v>
      </c>
      <c r="R2271" s="11">
        <f t="array" ref="R2271">INDEX(Reformat[Infant PT],MATCH(1,(Reformat[Zone]=B2271)*(Reformat[Provider Type]=E2271)*(Reformat[Provider Rating]=I2271),0))</f>
        <v>26</v>
      </c>
      <c r="S2271" s="11">
        <f t="shared" si="35"/>
        <v>130</v>
      </c>
    </row>
    <row r="2272" spans="1:19" x14ac:dyDescent="0.25">
      <c r="A2272" t="s">
        <v>51</v>
      </c>
      <c r="B2272" t="s">
        <v>89</v>
      </c>
      <c r="D2272" t="s">
        <v>67</v>
      </c>
      <c r="E2272" t="s">
        <v>115</v>
      </c>
      <c r="F2272" t="s">
        <v>59</v>
      </c>
      <c r="G2272" t="s">
        <v>124</v>
      </c>
      <c r="H2272" t="s">
        <v>55</v>
      </c>
      <c r="I2272" t="s">
        <v>130</v>
      </c>
      <c r="J2272" t="s">
        <v>56</v>
      </c>
      <c r="K2272" t="s">
        <v>57</v>
      </c>
      <c r="M2272" s="11">
        <v>102.69999999999999</v>
      </c>
      <c r="N2272" s="11">
        <v>2.087275969138418</v>
      </c>
      <c r="P2272" s="11">
        <v>102.69999999999999</v>
      </c>
      <c r="Q2272" s="11">
        <v>2.087275969138418</v>
      </c>
      <c r="R2272" s="11">
        <f t="array" ref="R2272">INDEX(Reformat[Toddler FT],MATCH(1,(Reformat[Zone]=B2272)*(Reformat[Provider Type]=E2272)*(Reformat[Provider Rating]=I2272),0))</f>
        <v>27.2</v>
      </c>
      <c r="S2272" s="11">
        <f t="shared" si="35"/>
        <v>136</v>
      </c>
    </row>
    <row r="2273" spans="1:19" x14ac:dyDescent="0.25">
      <c r="A2273" t="s">
        <v>51</v>
      </c>
      <c r="B2273" t="s">
        <v>89</v>
      </c>
      <c r="D2273" t="s">
        <v>67</v>
      </c>
      <c r="E2273" t="s">
        <v>115</v>
      </c>
      <c r="F2273" t="s">
        <v>59</v>
      </c>
      <c r="G2273" t="s">
        <v>125</v>
      </c>
      <c r="H2273" t="s">
        <v>55</v>
      </c>
      <c r="I2273" t="s">
        <v>130</v>
      </c>
      <c r="J2273" t="s">
        <v>58</v>
      </c>
      <c r="K2273" t="s">
        <v>57</v>
      </c>
      <c r="M2273" s="11">
        <v>82.85</v>
      </c>
      <c r="N2273" s="11">
        <v>1.6838443431657053</v>
      </c>
      <c r="P2273" s="11">
        <v>82.85</v>
      </c>
      <c r="Q2273" s="11">
        <v>1.6838443431657053</v>
      </c>
      <c r="R2273" s="11">
        <f t="array" ref="R2273">INDEX(Reformat[Toddler PT],MATCH(1,(Reformat[Zone]=B2273)*(Reformat[Provider Type]=E2273)*(Reformat[Provider Rating]=I2273),0))</f>
        <v>23.2</v>
      </c>
      <c r="S2273" s="11">
        <f t="shared" si="35"/>
        <v>116</v>
      </c>
    </row>
    <row r="2274" spans="1:19" x14ac:dyDescent="0.25">
      <c r="A2274" t="s">
        <v>51</v>
      </c>
      <c r="B2274" t="s">
        <v>89</v>
      </c>
      <c r="D2274" t="s">
        <v>67</v>
      </c>
      <c r="E2274" t="s">
        <v>115</v>
      </c>
      <c r="F2274" t="s">
        <v>60</v>
      </c>
      <c r="G2274" t="s">
        <v>126</v>
      </c>
      <c r="H2274" t="s">
        <v>55</v>
      </c>
      <c r="I2274" t="s">
        <v>130</v>
      </c>
      <c r="J2274" t="s">
        <v>56</v>
      </c>
      <c r="K2274" t="s">
        <v>57</v>
      </c>
      <c r="M2274" s="11">
        <v>92.85</v>
      </c>
      <c r="N2274" s="11">
        <v>1.8870844570058629</v>
      </c>
      <c r="P2274" s="11">
        <v>92.85</v>
      </c>
      <c r="Q2274" s="11">
        <v>1.8870844570058629</v>
      </c>
      <c r="R2274" s="11">
        <f t="array" ref="R2274">INDEX(Reformat[Preschool FT],MATCH(1,(Reformat[Zone]=B2274)*(Reformat[Provider Type]=E2274)*(Reformat[Provider Rating]=I2274),0))</f>
        <v>24</v>
      </c>
      <c r="S2274" s="11">
        <f t="shared" si="35"/>
        <v>120</v>
      </c>
    </row>
    <row r="2275" spans="1:19" x14ac:dyDescent="0.25">
      <c r="A2275" t="s">
        <v>51</v>
      </c>
      <c r="B2275" t="s">
        <v>89</v>
      </c>
      <c r="D2275" t="s">
        <v>67</v>
      </c>
      <c r="E2275" t="s">
        <v>115</v>
      </c>
      <c r="F2275" t="s">
        <v>60</v>
      </c>
      <c r="G2275" t="s">
        <v>127</v>
      </c>
      <c r="H2275" t="s">
        <v>55</v>
      </c>
      <c r="I2275" t="s">
        <v>130</v>
      </c>
      <c r="J2275" t="s">
        <v>58</v>
      </c>
      <c r="K2275" t="s">
        <v>57</v>
      </c>
      <c r="M2275" s="11">
        <v>68.949999999999989</v>
      </c>
      <c r="N2275" s="11">
        <v>1.4013405849278862</v>
      </c>
      <c r="P2275" s="11">
        <v>68.949999999999989</v>
      </c>
      <c r="Q2275" s="11">
        <v>1.4013405849278862</v>
      </c>
      <c r="R2275" s="11">
        <f t="array" ref="R2275">INDEX(Reformat[Preschool PT],MATCH(1,(Reformat[Zone]=B2275)*(Reformat[Provider Type]=E2275)*(Reformat[Provider Rating]=I2275),0))</f>
        <v>19</v>
      </c>
      <c r="S2275" s="11">
        <f t="shared" si="35"/>
        <v>95</v>
      </c>
    </row>
    <row r="2276" spans="1:19" x14ac:dyDescent="0.25">
      <c r="A2276" t="s">
        <v>51</v>
      </c>
      <c r="B2276" t="s">
        <v>89</v>
      </c>
      <c r="D2276" t="s">
        <v>67</v>
      </c>
      <c r="E2276" t="s">
        <v>115</v>
      </c>
      <c r="F2276" t="s">
        <v>61</v>
      </c>
      <c r="G2276" t="s">
        <v>128</v>
      </c>
      <c r="H2276" t="s">
        <v>55</v>
      </c>
      <c r="I2276" t="s">
        <v>130</v>
      </c>
      <c r="J2276" t="s">
        <v>56</v>
      </c>
      <c r="K2276" t="s">
        <v>57</v>
      </c>
      <c r="M2276" s="11">
        <v>78.150000000000006</v>
      </c>
      <c r="N2276" s="11">
        <v>1.5883214896608315</v>
      </c>
      <c r="P2276" s="11">
        <v>78.150000000000006</v>
      </c>
      <c r="Q2276" s="11">
        <v>1.5883214896608315</v>
      </c>
      <c r="R2276" s="11">
        <f t="array" ref="R2276">INDEX(Reformat[School-age FT],MATCH(1,(Reformat[Zone]=B2276)*(Reformat[Provider Type]=E2276)*(Reformat[Provider Rating]=I2276),0))</f>
        <v>20.8</v>
      </c>
      <c r="S2276" s="11">
        <f t="shared" si="35"/>
        <v>104</v>
      </c>
    </row>
    <row r="2277" spans="1:19" x14ac:dyDescent="0.25">
      <c r="A2277" t="s">
        <v>51</v>
      </c>
      <c r="B2277" t="s">
        <v>89</v>
      </c>
      <c r="D2277" t="s">
        <v>67</v>
      </c>
      <c r="E2277" t="s">
        <v>115</v>
      </c>
      <c r="F2277" t="s">
        <v>61</v>
      </c>
      <c r="G2277" t="s">
        <v>129</v>
      </c>
      <c r="H2277" t="s">
        <v>55</v>
      </c>
      <c r="I2277" t="s">
        <v>130</v>
      </c>
      <c r="J2277" t="s">
        <v>58</v>
      </c>
      <c r="K2277" t="s">
        <v>57</v>
      </c>
      <c r="M2277" s="11">
        <v>57.15</v>
      </c>
      <c r="N2277" s="11">
        <v>1.1615172505965004</v>
      </c>
      <c r="P2277" s="11">
        <v>57.15</v>
      </c>
      <c r="Q2277" s="11">
        <v>1.1615172505965004</v>
      </c>
      <c r="R2277" s="11">
        <f t="array" ref="R2277">INDEX(Reformat[School-age PT],MATCH(1,(Reformat[Zone]=B2277)*(Reformat[Provider Type]=E2277)*(Reformat[Provider Rating]=I2277),0))</f>
        <v>16.8</v>
      </c>
      <c r="S2277" s="11">
        <f t="shared" si="35"/>
        <v>84</v>
      </c>
    </row>
    <row r="2278" spans="1:19" x14ac:dyDescent="0.25">
      <c r="A2278" t="s">
        <v>51</v>
      </c>
      <c r="B2278" t="s">
        <v>89</v>
      </c>
      <c r="D2278" t="s">
        <v>67</v>
      </c>
      <c r="E2278" t="s">
        <v>115</v>
      </c>
      <c r="F2278" t="s">
        <v>54</v>
      </c>
      <c r="G2278" t="s">
        <v>122</v>
      </c>
      <c r="H2278" t="s">
        <v>62</v>
      </c>
      <c r="I2278" t="s">
        <v>131</v>
      </c>
      <c r="J2278" t="s">
        <v>56</v>
      </c>
      <c r="K2278" t="s">
        <v>57</v>
      </c>
      <c r="M2278" s="11">
        <v>127.25</v>
      </c>
      <c r="N2278" s="11">
        <v>2.5862304486160048</v>
      </c>
      <c r="P2278" s="11">
        <v>127.25</v>
      </c>
      <c r="Q2278" s="11">
        <v>2.5862304486160048</v>
      </c>
      <c r="R2278" s="11">
        <f t="array" ref="R2278">INDEX(Reformat[Infant FT],MATCH(1,(Reformat[Zone]=B2278)*(Reformat[Provider Type]=E2278)*(Reformat[Provider Rating]=I2278),0))</f>
        <v>31.29</v>
      </c>
      <c r="S2278" s="11">
        <f t="shared" si="35"/>
        <v>156.44999999999999</v>
      </c>
    </row>
    <row r="2279" spans="1:19" x14ac:dyDescent="0.25">
      <c r="A2279" t="s">
        <v>51</v>
      </c>
      <c r="B2279" t="s">
        <v>89</v>
      </c>
      <c r="D2279" t="s">
        <v>67</v>
      </c>
      <c r="E2279" t="s">
        <v>115</v>
      </c>
      <c r="F2279" t="s">
        <v>54</v>
      </c>
      <c r="G2279" t="s">
        <v>123</v>
      </c>
      <c r="H2279" t="s">
        <v>62</v>
      </c>
      <c r="I2279" t="s">
        <v>131</v>
      </c>
      <c r="J2279" t="s">
        <v>58</v>
      </c>
      <c r="K2279" t="s">
        <v>57</v>
      </c>
      <c r="M2279" s="11">
        <v>109.1</v>
      </c>
      <c r="N2279" s="11">
        <v>2.2173496419961189</v>
      </c>
      <c r="P2279" s="11">
        <v>109.1</v>
      </c>
      <c r="Q2279" s="11">
        <v>2.2173496419961189</v>
      </c>
      <c r="R2279" s="11">
        <f t="array" ref="R2279">INDEX(Reformat[Infant PT],MATCH(1,(Reformat[Zone]=B2279)*(Reformat[Provider Type]=E2279)*(Reformat[Provider Rating]=I2279),0))</f>
        <v>27.3</v>
      </c>
      <c r="S2279" s="11">
        <f t="shared" si="35"/>
        <v>136.5</v>
      </c>
    </row>
    <row r="2280" spans="1:19" x14ac:dyDescent="0.25">
      <c r="A2280" t="s">
        <v>51</v>
      </c>
      <c r="B2280" t="s">
        <v>89</v>
      </c>
      <c r="D2280" t="s">
        <v>67</v>
      </c>
      <c r="E2280" t="s">
        <v>115</v>
      </c>
      <c r="F2280" t="s">
        <v>59</v>
      </c>
      <c r="G2280" t="s">
        <v>124</v>
      </c>
      <c r="H2280" t="s">
        <v>62</v>
      </c>
      <c r="I2280" t="s">
        <v>131</v>
      </c>
      <c r="J2280" t="s">
        <v>56</v>
      </c>
      <c r="K2280" t="s">
        <v>57</v>
      </c>
      <c r="M2280" s="11">
        <v>120.35</v>
      </c>
      <c r="N2280" s="11">
        <v>2.4459947700662963</v>
      </c>
      <c r="P2280" s="11">
        <v>120.35</v>
      </c>
      <c r="Q2280" s="11">
        <v>2.4459947700662963</v>
      </c>
      <c r="R2280" s="11">
        <f t="array" ref="R2280">INDEX(Reformat[Toddler FT],MATCH(1,(Reformat[Zone]=B2280)*(Reformat[Provider Type]=E2280)*(Reformat[Provider Rating]=I2280),0))</f>
        <v>28.56</v>
      </c>
      <c r="S2280" s="11">
        <f t="shared" si="35"/>
        <v>142.79999999999998</v>
      </c>
    </row>
    <row r="2281" spans="1:19" x14ac:dyDescent="0.25">
      <c r="A2281" t="s">
        <v>51</v>
      </c>
      <c r="B2281" t="s">
        <v>89</v>
      </c>
      <c r="D2281" t="s">
        <v>67</v>
      </c>
      <c r="E2281" t="s">
        <v>115</v>
      </c>
      <c r="F2281" t="s">
        <v>59</v>
      </c>
      <c r="G2281" t="s">
        <v>125</v>
      </c>
      <c r="H2281" t="s">
        <v>62</v>
      </c>
      <c r="I2281" t="s">
        <v>131</v>
      </c>
      <c r="J2281" t="s">
        <v>58</v>
      </c>
      <c r="K2281" t="s">
        <v>57</v>
      </c>
      <c r="M2281" s="11">
        <v>100.85000000000001</v>
      </c>
      <c r="N2281" s="11">
        <v>2.049676548077989</v>
      </c>
      <c r="P2281" s="11">
        <v>100.85000000000001</v>
      </c>
      <c r="Q2281" s="11">
        <v>2.049676548077989</v>
      </c>
      <c r="R2281" s="11">
        <f t="array" ref="R2281">INDEX(Reformat[Toddler PT],MATCH(1,(Reformat[Zone]=B2281)*(Reformat[Provider Type]=E2281)*(Reformat[Provider Rating]=I2281),0))</f>
        <v>24.36</v>
      </c>
      <c r="S2281" s="11">
        <f t="shared" si="35"/>
        <v>121.8</v>
      </c>
    </row>
    <row r="2282" spans="1:19" x14ac:dyDescent="0.25">
      <c r="A2282" t="s">
        <v>51</v>
      </c>
      <c r="B2282" t="s">
        <v>89</v>
      </c>
      <c r="D2282" t="s">
        <v>67</v>
      </c>
      <c r="E2282" t="s">
        <v>115</v>
      </c>
      <c r="F2282" t="s">
        <v>60</v>
      </c>
      <c r="G2282" t="s">
        <v>126</v>
      </c>
      <c r="H2282" t="s">
        <v>62</v>
      </c>
      <c r="I2282" t="s">
        <v>131</v>
      </c>
      <c r="J2282" t="s">
        <v>56</v>
      </c>
      <c r="K2282" t="s">
        <v>57</v>
      </c>
      <c r="M2282" s="11">
        <v>110.7</v>
      </c>
      <c r="N2282" s="11">
        <v>2.2498680602105443</v>
      </c>
      <c r="P2282" s="11">
        <v>110.7</v>
      </c>
      <c r="Q2282" s="11">
        <v>2.2498680602105443</v>
      </c>
      <c r="R2282" s="11">
        <f t="array" ref="R2282">INDEX(Reformat[Preschool FT],MATCH(1,(Reformat[Zone]=B2282)*(Reformat[Provider Type]=E2282)*(Reformat[Provider Rating]=I2282),0))</f>
        <v>25.2</v>
      </c>
      <c r="S2282" s="11">
        <f t="shared" si="35"/>
        <v>126</v>
      </c>
    </row>
    <row r="2283" spans="1:19" x14ac:dyDescent="0.25">
      <c r="A2283" t="s">
        <v>51</v>
      </c>
      <c r="B2283" t="s">
        <v>89</v>
      </c>
      <c r="D2283" t="s">
        <v>67</v>
      </c>
      <c r="E2283" t="s">
        <v>115</v>
      </c>
      <c r="F2283" t="s">
        <v>60</v>
      </c>
      <c r="G2283" t="s">
        <v>127</v>
      </c>
      <c r="H2283" t="s">
        <v>62</v>
      </c>
      <c r="I2283" t="s">
        <v>131</v>
      </c>
      <c r="J2283" t="s">
        <v>58</v>
      </c>
      <c r="K2283" t="s">
        <v>57</v>
      </c>
      <c r="M2283" s="11">
        <v>86.899999999999991</v>
      </c>
      <c r="N2283" s="11">
        <v>1.766156589270969</v>
      </c>
      <c r="P2283" s="11">
        <v>86.899999999999991</v>
      </c>
      <c r="Q2283" s="11">
        <v>1.766156589270969</v>
      </c>
      <c r="R2283" s="11">
        <f t="array" ref="R2283">INDEX(Reformat[Preschool PT],MATCH(1,(Reformat[Zone]=B2283)*(Reformat[Provider Type]=E2283)*(Reformat[Provider Rating]=I2283),0))</f>
        <v>19.95</v>
      </c>
      <c r="S2283" s="11">
        <f t="shared" si="35"/>
        <v>99.75</v>
      </c>
    </row>
    <row r="2284" spans="1:19" x14ac:dyDescent="0.25">
      <c r="A2284" t="s">
        <v>51</v>
      </c>
      <c r="B2284" t="s">
        <v>89</v>
      </c>
      <c r="D2284" t="s">
        <v>67</v>
      </c>
      <c r="E2284" t="s">
        <v>115</v>
      </c>
      <c r="F2284" t="s">
        <v>61</v>
      </c>
      <c r="G2284" t="s">
        <v>128</v>
      </c>
      <c r="H2284" t="s">
        <v>62</v>
      </c>
      <c r="I2284" t="s">
        <v>131</v>
      </c>
      <c r="J2284" t="s">
        <v>56</v>
      </c>
      <c r="K2284" t="s">
        <v>57</v>
      </c>
      <c r="M2284" s="11">
        <v>96.15</v>
      </c>
      <c r="N2284" s="11">
        <v>1.9541536945731151</v>
      </c>
      <c r="P2284" s="11">
        <v>96.15</v>
      </c>
      <c r="Q2284" s="11">
        <v>1.9541536945731151</v>
      </c>
      <c r="R2284" s="11">
        <f t="array" ref="R2284">INDEX(Reformat[School-age FT],MATCH(1,(Reformat[Zone]=B2284)*(Reformat[Provider Type]=E2284)*(Reformat[Provider Rating]=I2284),0))</f>
        <v>21.84</v>
      </c>
      <c r="S2284" s="11">
        <f t="shared" si="35"/>
        <v>109.2</v>
      </c>
    </row>
    <row r="2285" spans="1:19" x14ac:dyDescent="0.25">
      <c r="A2285" t="s">
        <v>51</v>
      </c>
      <c r="B2285" t="s">
        <v>89</v>
      </c>
      <c r="D2285" t="s">
        <v>67</v>
      </c>
      <c r="E2285" t="s">
        <v>115</v>
      </c>
      <c r="F2285" t="s">
        <v>61</v>
      </c>
      <c r="G2285" t="s">
        <v>129</v>
      </c>
      <c r="H2285" t="s">
        <v>62</v>
      </c>
      <c r="I2285" t="s">
        <v>131</v>
      </c>
      <c r="J2285" t="s">
        <v>58</v>
      </c>
      <c r="K2285" t="s">
        <v>57</v>
      </c>
      <c r="M2285" s="11">
        <v>74.900000000000006</v>
      </c>
      <c r="N2285" s="11">
        <v>1.5222684526627803</v>
      </c>
      <c r="P2285" s="11">
        <v>74.900000000000006</v>
      </c>
      <c r="Q2285" s="11">
        <v>1.5222684526627803</v>
      </c>
      <c r="R2285" s="11">
        <f t="array" ref="R2285">INDEX(Reformat[School-age PT],MATCH(1,(Reformat[Zone]=B2285)*(Reformat[Provider Type]=E2285)*(Reformat[Provider Rating]=I2285),0))</f>
        <v>17.64</v>
      </c>
      <c r="S2285" s="11">
        <f t="shared" si="35"/>
        <v>88.2</v>
      </c>
    </row>
    <row r="2286" spans="1:19" x14ac:dyDescent="0.25">
      <c r="A2286" t="s">
        <v>51</v>
      </c>
      <c r="B2286" t="s">
        <v>89</v>
      </c>
      <c r="D2286" t="s">
        <v>67</v>
      </c>
      <c r="E2286" t="s">
        <v>115</v>
      </c>
      <c r="F2286" t="s">
        <v>54</v>
      </c>
      <c r="G2286" t="s">
        <v>122</v>
      </c>
      <c r="H2286" t="s">
        <v>63</v>
      </c>
      <c r="I2286" t="s">
        <v>132</v>
      </c>
      <c r="J2286" t="s">
        <v>56</v>
      </c>
      <c r="K2286" t="s">
        <v>57</v>
      </c>
      <c r="M2286" s="11">
        <v>141.35</v>
      </c>
      <c r="N2286" s="11">
        <v>2.872799009130627</v>
      </c>
      <c r="P2286" s="11">
        <v>141.35</v>
      </c>
      <c r="Q2286" s="11">
        <v>2.872799009130627</v>
      </c>
      <c r="R2286" s="11">
        <f t="array" ref="R2286">INDEX(Reformat[Infant FT],MATCH(1,(Reformat[Zone]=B2286)*(Reformat[Provider Type]=E2286)*(Reformat[Provider Rating]=I2286),0))</f>
        <v>32.76</v>
      </c>
      <c r="S2286" s="11">
        <f t="shared" si="35"/>
        <v>163.79999999999998</v>
      </c>
    </row>
    <row r="2287" spans="1:19" x14ac:dyDescent="0.25">
      <c r="A2287" t="s">
        <v>51</v>
      </c>
      <c r="B2287" t="s">
        <v>89</v>
      </c>
      <c r="D2287" t="s">
        <v>67</v>
      </c>
      <c r="E2287" t="s">
        <v>115</v>
      </c>
      <c r="F2287" t="s">
        <v>54</v>
      </c>
      <c r="G2287" t="s">
        <v>123</v>
      </c>
      <c r="H2287" t="s">
        <v>63</v>
      </c>
      <c r="I2287" t="s">
        <v>132</v>
      </c>
      <c r="J2287" t="s">
        <v>58</v>
      </c>
      <c r="K2287" t="s">
        <v>57</v>
      </c>
      <c r="M2287" s="11">
        <v>121.19999999999999</v>
      </c>
      <c r="N2287" s="11">
        <v>2.4632701797427092</v>
      </c>
      <c r="P2287" s="11">
        <v>121.19999999999999</v>
      </c>
      <c r="Q2287" s="11">
        <v>2.4632701797427092</v>
      </c>
      <c r="R2287" s="11">
        <f t="array" ref="R2287">INDEX(Reformat[Infant PT],MATCH(1,(Reformat[Zone]=B2287)*(Reformat[Provider Type]=E2287)*(Reformat[Provider Rating]=I2287),0))</f>
        <v>28.8</v>
      </c>
      <c r="S2287" s="11">
        <f t="shared" si="35"/>
        <v>144</v>
      </c>
    </row>
    <row r="2288" spans="1:19" x14ac:dyDescent="0.25">
      <c r="A2288" t="s">
        <v>51</v>
      </c>
      <c r="B2288" t="s">
        <v>89</v>
      </c>
      <c r="D2288" t="s">
        <v>67</v>
      </c>
      <c r="E2288" t="s">
        <v>115</v>
      </c>
      <c r="F2288" t="s">
        <v>59</v>
      </c>
      <c r="G2288" t="s">
        <v>124</v>
      </c>
      <c r="H2288" t="s">
        <v>63</v>
      </c>
      <c r="I2288" t="s">
        <v>132</v>
      </c>
      <c r="J2288" t="s">
        <v>56</v>
      </c>
      <c r="K2288" t="s">
        <v>57</v>
      </c>
      <c r="M2288" s="11">
        <v>133.69999999999999</v>
      </c>
      <c r="N2288" s="11">
        <v>2.7173203220429065</v>
      </c>
      <c r="P2288" s="11">
        <v>133.69999999999999</v>
      </c>
      <c r="Q2288" s="11">
        <v>2.7173203220429065</v>
      </c>
      <c r="R2288" s="11">
        <f t="array" ref="R2288">INDEX(Reformat[Toddler FT],MATCH(1,(Reformat[Zone]=B2288)*(Reformat[Provider Type]=E2288)*(Reformat[Provider Rating]=I2288),0))</f>
        <v>29.7</v>
      </c>
      <c r="S2288" s="11">
        <f t="shared" si="35"/>
        <v>148.5</v>
      </c>
    </row>
    <row r="2289" spans="1:19" x14ac:dyDescent="0.25">
      <c r="A2289" t="s">
        <v>51</v>
      </c>
      <c r="B2289" t="s">
        <v>89</v>
      </c>
      <c r="D2289" t="s">
        <v>67</v>
      </c>
      <c r="E2289" t="s">
        <v>115</v>
      </c>
      <c r="F2289" t="s">
        <v>59</v>
      </c>
      <c r="G2289" t="s">
        <v>125</v>
      </c>
      <c r="H2289" t="s">
        <v>63</v>
      </c>
      <c r="I2289" t="s">
        <v>132</v>
      </c>
      <c r="J2289" t="s">
        <v>58</v>
      </c>
      <c r="K2289" t="s">
        <v>57</v>
      </c>
      <c r="M2289" s="11">
        <v>112.05</v>
      </c>
      <c r="N2289" s="11">
        <v>2.2773054755789652</v>
      </c>
      <c r="P2289" s="11">
        <v>112.05</v>
      </c>
      <c r="Q2289" s="11">
        <v>2.2773054755789652</v>
      </c>
      <c r="R2289" s="11">
        <f t="array" ref="R2289">INDEX(Reformat[Toddler PT],MATCH(1,(Reformat[Zone]=B2289)*(Reformat[Provider Type]=E2289)*(Reformat[Provider Rating]=I2289),0))</f>
        <v>25.56</v>
      </c>
      <c r="S2289" s="11">
        <f t="shared" si="35"/>
        <v>127.8</v>
      </c>
    </row>
    <row r="2290" spans="1:19" x14ac:dyDescent="0.25">
      <c r="A2290" t="s">
        <v>51</v>
      </c>
      <c r="B2290" t="s">
        <v>89</v>
      </c>
      <c r="D2290" t="s">
        <v>67</v>
      </c>
      <c r="E2290" t="s">
        <v>115</v>
      </c>
      <c r="F2290" t="s">
        <v>60</v>
      </c>
      <c r="G2290" t="s">
        <v>126</v>
      </c>
      <c r="H2290" t="s">
        <v>63</v>
      </c>
      <c r="I2290" t="s">
        <v>132</v>
      </c>
      <c r="J2290" t="s">
        <v>56</v>
      </c>
      <c r="K2290" t="s">
        <v>57</v>
      </c>
      <c r="M2290" s="11">
        <v>123</v>
      </c>
      <c r="N2290" s="11">
        <v>2.4998534002339379</v>
      </c>
      <c r="P2290" s="11">
        <v>123</v>
      </c>
      <c r="Q2290" s="11">
        <v>2.4998534002339379</v>
      </c>
      <c r="R2290" s="11">
        <f t="array" ref="R2290">INDEX(Reformat[Preschool FT],MATCH(1,(Reformat[Zone]=B2290)*(Reformat[Provider Type]=E2290)*(Reformat[Provider Rating]=I2290),0))</f>
        <v>26.28</v>
      </c>
      <c r="S2290" s="11">
        <f t="shared" si="35"/>
        <v>131.4</v>
      </c>
    </row>
    <row r="2291" spans="1:19" x14ac:dyDescent="0.25">
      <c r="A2291" t="s">
        <v>51</v>
      </c>
      <c r="B2291" t="s">
        <v>89</v>
      </c>
      <c r="D2291" t="s">
        <v>67</v>
      </c>
      <c r="E2291" t="s">
        <v>115</v>
      </c>
      <c r="F2291" t="s">
        <v>60</v>
      </c>
      <c r="G2291" t="s">
        <v>127</v>
      </c>
      <c r="H2291" t="s">
        <v>63</v>
      </c>
      <c r="I2291" t="s">
        <v>132</v>
      </c>
      <c r="J2291" t="s">
        <v>58</v>
      </c>
      <c r="K2291" t="s">
        <v>57</v>
      </c>
      <c r="M2291" s="11">
        <v>96.55</v>
      </c>
      <c r="N2291" s="11">
        <v>1.9622832991267212</v>
      </c>
      <c r="P2291" s="11">
        <v>96.55</v>
      </c>
      <c r="Q2291" s="11">
        <v>1.9622832991267212</v>
      </c>
      <c r="R2291" s="11">
        <f t="array" ref="R2291">INDEX(Reformat[Preschool PT],MATCH(1,(Reformat[Zone]=B2291)*(Reformat[Provider Type]=E2291)*(Reformat[Provider Rating]=I2291),0))</f>
        <v>21.06</v>
      </c>
      <c r="S2291" s="11">
        <f t="shared" si="35"/>
        <v>105.3</v>
      </c>
    </row>
    <row r="2292" spans="1:19" x14ac:dyDescent="0.25">
      <c r="A2292" t="s">
        <v>51</v>
      </c>
      <c r="B2292" t="s">
        <v>89</v>
      </c>
      <c r="D2292" t="s">
        <v>67</v>
      </c>
      <c r="E2292" t="s">
        <v>115</v>
      </c>
      <c r="F2292" t="s">
        <v>61</v>
      </c>
      <c r="G2292" t="s">
        <v>128</v>
      </c>
      <c r="H2292" t="s">
        <v>63</v>
      </c>
      <c r="I2292" t="s">
        <v>132</v>
      </c>
      <c r="J2292" t="s">
        <v>56</v>
      </c>
      <c r="K2292" t="s">
        <v>57</v>
      </c>
      <c r="M2292" s="11">
        <v>106.8</v>
      </c>
      <c r="N2292" s="11">
        <v>2.1706044158128828</v>
      </c>
      <c r="P2292" s="11">
        <v>106.8</v>
      </c>
      <c r="Q2292" s="11">
        <v>2.1706044158128828</v>
      </c>
      <c r="R2292" s="11">
        <f t="array" ref="R2292">INDEX(Reformat[School-age FT],MATCH(1,(Reformat[Zone]=B2292)*(Reformat[Provider Type]=E2292)*(Reformat[Provider Rating]=I2292),0))</f>
        <v>23.04</v>
      </c>
      <c r="S2292" s="11">
        <f t="shared" si="35"/>
        <v>115.19999999999999</v>
      </c>
    </row>
    <row r="2293" spans="1:19" x14ac:dyDescent="0.25">
      <c r="A2293" t="s">
        <v>51</v>
      </c>
      <c r="B2293" t="s">
        <v>89</v>
      </c>
      <c r="D2293" t="s">
        <v>67</v>
      </c>
      <c r="E2293" t="s">
        <v>115</v>
      </c>
      <c r="F2293" t="s">
        <v>61</v>
      </c>
      <c r="G2293" t="s">
        <v>129</v>
      </c>
      <c r="H2293" t="s">
        <v>63</v>
      </c>
      <c r="I2293" t="s">
        <v>132</v>
      </c>
      <c r="J2293" t="s">
        <v>58</v>
      </c>
      <c r="K2293" t="s">
        <v>57</v>
      </c>
      <c r="M2293" s="11">
        <v>83.25</v>
      </c>
      <c r="N2293" s="11">
        <v>1.6919739477193116</v>
      </c>
      <c r="P2293" s="11">
        <v>83.25</v>
      </c>
      <c r="Q2293" s="11">
        <v>1.6919739477193116</v>
      </c>
      <c r="R2293" s="11">
        <f t="array" ref="R2293">INDEX(Reformat[School-age PT],MATCH(1,(Reformat[Zone]=B2293)*(Reformat[Provider Type]=E2293)*(Reformat[Provider Rating]=I2293),0))</f>
        <v>19.079999999999998</v>
      </c>
      <c r="S2293" s="11">
        <f t="shared" si="35"/>
        <v>95.399999999999991</v>
      </c>
    </row>
    <row r="2294" spans="1:19" x14ac:dyDescent="0.25">
      <c r="A2294" t="s">
        <v>51</v>
      </c>
      <c r="B2294" t="s">
        <v>89</v>
      </c>
      <c r="D2294" t="s">
        <v>67</v>
      </c>
      <c r="E2294" t="s">
        <v>115</v>
      </c>
      <c r="F2294" t="s">
        <v>54</v>
      </c>
      <c r="G2294" t="s">
        <v>122</v>
      </c>
      <c r="H2294" t="s">
        <v>64</v>
      </c>
      <c r="I2294" t="s">
        <v>133</v>
      </c>
      <c r="J2294" t="s">
        <v>56</v>
      </c>
      <c r="K2294" t="s">
        <v>57</v>
      </c>
      <c r="M2294" s="11">
        <v>157.05000000000001</v>
      </c>
      <c r="N2294" s="11">
        <v>3.1918859878596746</v>
      </c>
      <c r="P2294" s="11">
        <v>157.05000000000001</v>
      </c>
      <c r="Q2294" s="11">
        <v>3.1918859878596746</v>
      </c>
      <c r="R2294" s="11">
        <f t="array" ref="R2294">INDEX(Reformat[Infant FT],MATCH(1,(Reformat[Zone]=B2294)*(Reformat[Provider Type]=E2294)*(Reformat[Provider Rating]=I2294),0))</f>
        <v>36.4</v>
      </c>
      <c r="S2294" s="11">
        <f t="shared" si="35"/>
        <v>182</v>
      </c>
    </row>
    <row r="2295" spans="1:19" x14ac:dyDescent="0.25">
      <c r="A2295" t="s">
        <v>51</v>
      </c>
      <c r="B2295" t="s">
        <v>89</v>
      </c>
      <c r="D2295" t="s">
        <v>67</v>
      </c>
      <c r="E2295" t="s">
        <v>115</v>
      </c>
      <c r="F2295" t="s">
        <v>54</v>
      </c>
      <c r="G2295" t="s">
        <v>123</v>
      </c>
      <c r="H2295" t="s">
        <v>64</v>
      </c>
      <c r="I2295" t="s">
        <v>133</v>
      </c>
      <c r="J2295" t="s">
        <v>58</v>
      </c>
      <c r="K2295" t="s">
        <v>57</v>
      </c>
      <c r="M2295" s="11">
        <v>134.65</v>
      </c>
      <c r="N2295" s="11">
        <v>2.7366281328577218</v>
      </c>
      <c r="P2295" s="11">
        <v>134.65</v>
      </c>
      <c r="Q2295" s="11">
        <v>2.7366281328577218</v>
      </c>
      <c r="R2295" s="11">
        <f t="array" ref="R2295">INDEX(Reformat[Infant PT],MATCH(1,(Reformat[Zone]=B2295)*(Reformat[Provider Type]=E2295)*(Reformat[Provider Rating]=I2295),0))</f>
        <v>32</v>
      </c>
      <c r="S2295" s="11">
        <f t="shared" si="35"/>
        <v>160</v>
      </c>
    </row>
    <row r="2296" spans="1:19" x14ac:dyDescent="0.25">
      <c r="A2296" t="s">
        <v>51</v>
      </c>
      <c r="B2296" t="s">
        <v>89</v>
      </c>
      <c r="D2296" t="s">
        <v>67</v>
      </c>
      <c r="E2296" t="s">
        <v>115</v>
      </c>
      <c r="F2296" t="s">
        <v>59</v>
      </c>
      <c r="G2296" t="s">
        <v>124</v>
      </c>
      <c r="H2296" t="s">
        <v>64</v>
      </c>
      <c r="I2296" t="s">
        <v>133</v>
      </c>
      <c r="J2296" t="s">
        <v>56</v>
      </c>
      <c r="K2296" t="s">
        <v>57</v>
      </c>
      <c r="M2296" s="11">
        <v>148.55000000000001</v>
      </c>
      <c r="N2296" s="11">
        <v>3.0191318910955407</v>
      </c>
      <c r="P2296" s="11">
        <v>148.55000000000001</v>
      </c>
      <c r="Q2296" s="11">
        <v>3.0191318910955407</v>
      </c>
      <c r="R2296" s="11">
        <f t="array" ref="R2296">INDEX(Reformat[Toddler FT],MATCH(1,(Reformat[Zone]=B2296)*(Reformat[Provider Type]=E2296)*(Reformat[Provider Rating]=I2296),0))</f>
        <v>33</v>
      </c>
      <c r="S2296" s="11">
        <f t="shared" si="35"/>
        <v>165</v>
      </c>
    </row>
    <row r="2297" spans="1:19" x14ac:dyDescent="0.25">
      <c r="A2297" t="s">
        <v>51</v>
      </c>
      <c r="B2297" t="s">
        <v>89</v>
      </c>
      <c r="D2297" t="s">
        <v>67</v>
      </c>
      <c r="E2297" t="s">
        <v>115</v>
      </c>
      <c r="F2297" t="s">
        <v>59</v>
      </c>
      <c r="G2297" t="s">
        <v>125</v>
      </c>
      <c r="H2297" t="s">
        <v>64</v>
      </c>
      <c r="I2297" t="s">
        <v>133</v>
      </c>
      <c r="J2297" t="s">
        <v>58</v>
      </c>
      <c r="K2297" t="s">
        <v>57</v>
      </c>
      <c r="M2297" s="11">
        <v>124.45</v>
      </c>
      <c r="N2297" s="11">
        <v>2.5293232167407611</v>
      </c>
      <c r="P2297" s="11">
        <v>124.45</v>
      </c>
      <c r="Q2297" s="11">
        <v>2.5293232167407611</v>
      </c>
      <c r="R2297" s="11">
        <f t="array" ref="R2297">INDEX(Reformat[Toddler PT],MATCH(1,(Reformat[Zone]=B2297)*(Reformat[Provider Type]=E2297)*(Reformat[Provider Rating]=I2297),0))</f>
        <v>28.4</v>
      </c>
      <c r="S2297" s="11">
        <f t="shared" si="35"/>
        <v>142</v>
      </c>
    </row>
    <row r="2298" spans="1:19" x14ac:dyDescent="0.25">
      <c r="A2298" t="s">
        <v>51</v>
      </c>
      <c r="B2298" t="s">
        <v>89</v>
      </c>
      <c r="D2298" t="s">
        <v>67</v>
      </c>
      <c r="E2298" t="s">
        <v>115</v>
      </c>
      <c r="F2298" t="s">
        <v>60</v>
      </c>
      <c r="G2298" t="s">
        <v>126</v>
      </c>
      <c r="H2298" t="s">
        <v>64</v>
      </c>
      <c r="I2298" t="s">
        <v>133</v>
      </c>
      <c r="J2298" t="s">
        <v>56</v>
      </c>
      <c r="K2298" t="s">
        <v>57</v>
      </c>
      <c r="M2298" s="11">
        <v>136.64999999999998</v>
      </c>
      <c r="N2298" s="11">
        <v>2.7772761556257528</v>
      </c>
      <c r="P2298" s="11">
        <v>136.64999999999998</v>
      </c>
      <c r="Q2298" s="11">
        <v>2.7772761556257528</v>
      </c>
      <c r="R2298" s="11">
        <f t="array" ref="R2298">INDEX(Reformat[Preschool FT],MATCH(1,(Reformat[Zone]=B2298)*(Reformat[Provider Type]=E2298)*(Reformat[Provider Rating]=I2298),0))</f>
        <v>29.2</v>
      </c>
      <c r="S2298" s="11">
        <f t="shared" si="35"/>
        <v>146</v>
      </c>
    </row>
    <row r="2299" spans="1:19" x14ac:dyDescent="0.25">
      <c r="A2299" t="s">
        <v>51</v>
      </c>
      <c r="B2299" t="s">
        <v>89</v>
      </c>
      <c r="D2299" t="s">
        <v>67</v>
      </c>
      <c r="E2299" t="s">
        <v>115</v>
      </c>
      <c r="F2299" t="s">
        <v>60</v>
      </c>
      <c r="G2299" t="s">
        <v>127</v>
      </c>
      <c r="H2299" t="s">
        <v>64</v>
      </c>
      <c r="I2299" t="s">
        <v>133</v>
      </c>
      <c r="J2299" t="s">
        <v>58</v>
      </c>
      <c r="K2299" t="s">
        <v>57</v>
      </c>
      <c r="M2299" s="11">
        <v>107.25</v>
      </c>
      <c r="N2299" s="11">
        <v>2.17975022093569</v>
      </c>
      <c r="P2299" s="11">
        <v>107.25</v>
      </c>
      <c r="Q2299" s="11">
        <v>2.17975022093569</v>
      </c>
      <c r="R2299" s="11">
        <f t="array" ref="R2299">INDEX(Reformat[Preschool PT],MATCH(1,(Reformat[Zone]=B2299)*(Reformat[Provider Type]=E2299)*(Reformat[Provider Rating]=I2299),0))</f>
        <v>23.4</v>
      </c>
      <c r="S2299" s="11">
        <f t="shared" si="35"/>
        <v>117</v>
      </c>
    </row>
    <row r="2300" spans="1:19" x14ac:dyDescent="0.25">
      <c r="A2300" t="s">
        <v>51</v>
      </c>
      <c r="B2300" t="s">
        <v>89</v>
      </c>
      <c r="D2300" t="s">
        <v>67</v>
      </c>
      <c r="E2300" t="s">
        <v>115</v>
      </c>
      <c r="F2300" t="s">
        <v>61</v>
      </c>
      <c r="G2300" t="s">
        <v>128</v>
      </c>
      <c r="H2300" t="s">
        <v>64</v>
      </c>
      <c r="I2300" t="s">
        <v>133</v>
      </c>
      <c r="J2300" t="s">
        <v>56</v>
      </c>
      <c r="K2300" t="s">
        <v>57</v>
      </c>
      <c r="M2300" s="11">
        <v>118.65</v>
      </c>
      <c r="N2300" s="11">
        <v>2.4114439507134695</v>
      </c>
      <c r="P2300" s="11">
        <v>118.65</v>
      </c>
      <c r="Q2300" s="11">
        <v>2.4114439507134695</v>
      </c>
      <c r="R2300" s="11">
        <f t="array" ref="R2300">INDEX(Reformat[School-age FT],MATCH(1,(Reformat[Zone]=B2300)*(Reformat[Provider Type]=E2300)*(Reformat[Provider Rating]=I2300),0))</f>
        <v>25.6</v>
      </c>
      <c r="S2300" s="11">
        <f t="shared" si="35"/>
        <v>128</v>
      </c>
    </row>
    <row r="2301" spans="1:19" x14ac:dyDescent="0.25">
      <c r="A2301" t="s">
        <v>51</v>
      </c>
      <c r="B2301" t="s">
        <v>89</v>
      </c>
      <c r="D2301" t="s">
        <v>67</v>
      </c>
      <c r="E2301" t="s">
        <v>115</v>
      </c>
      <c r="F2301" t="s">
        <v>61</v>
      </c>
      <c r="G2301" t="s">
        <v>129</v>
      </c>
      <c r="H2301" t="s">
        <v>64</v>
      </c>
      <c r="I2301" t="s">
        <v>133</v>
      </c>
      <c r="J2301" t="s">
        <v>58</v>
      </c>
      <c r="K2301" t="s">
        <v>57</v>
      </c>
      <c r="M2301" s="11">
        <v>92.449999999999989</v>
      </c>
      <c r="N2301" s="11">
        <v>1.8789548524522564</v>
      </c>
      <c r="P2301" s="11">
        <v>92.449999999999989</v>
      </c>
      <c r="Q2301" s="11">
        <v>1.8789548524522564</v>
      </c>
      <c r="R2301" s="11">
        <f t="array" ref="R2301">INDEX(Reformat[School-age PT],MATCH(1,(Reformat[Zone]=B2301)*(Reformat[Provider Type]=E2301)*(Reformat[Provider Rating]=I2301),0))</f>
        <v>21.2</v>
      </c>
      <c r="S2301" s="11">
        <f t="shared" si="35"/>
        <v>106</v>
      </c>
    </row>
    <row r="2302" spans="1:19" x14ac:dyDescent="0.25">
      <c r="A2302" t="s">
        <v>51</v>
      </c>
      <c r="B2302" t="s">
        <v>89</v>
      </c>
      <c r="D2302" t="s">
        <v>67</v>
      </c>
      <c r="E2302" t="s">
        <v>115</v>
      </c>
      <c r="F2302" t="s">
        <v>60</v>
      </c>
      <c r="G2302" t="s">
        <v>126</v>
      </c>
      <c r="H2302" t="s">
        <v>65</v>
      </c>
      <c r="I2302" t="s">
        <v>134</v>
      </c>
      <c r="J2302" t="s">
        <v>56</v>
      </c>
      <c r="K2302" t="s">
        <v>57</v>
      </c>
      <c r="M2302" s="11">
        <v>97.5</v>
      </c>
      <c r="N2302" s="11">
        <v>1.9815911099415362</v>
      </c>
      <c r="P2302" s="11">
        <v>97.5</v>
      </c>
      <c r="Q2302" s="11">
        <v>1.9815911099415362</v>
      </c>
      <c r="R2302" s="11">
        <f t="array" ref="R2302">INDEX(Reformat[Preschool FT],MATCH(1,(Reformat[Zone]=B2302)*(Reformat[Provider Type]=E2302)*(Reformat[Provider Rating]=I2302),0))</f>
        <v>25.2</v>
      </c>
      <c r="S2302" s="11">
        <f t="shared" si="35"/>
        <v>126</v>
      </c>
    </row>
    <row r="2303" spans="1:19" x14ac:dyDescent="0.25">
      <c r="A2303" t="s">
        <v>51</v>
      </c>
      <c r="B2303" t="s">
        <v>89</v>
      </c>
      <c r="D2303" t="s">
        <v>67</v>
      </c>
      <c r="E2303" t="s">
        <v>115</v>
      </c>
      <c r="F2303" t="s">
        <v>60</v>
      </c>
      <c r="G2303" t="s">
        <v>127</v>
      </c>
      <c r="H2303" t="s">
        <v>65</v>
      </c>
      <c r="I2303" t="s">
        <v>134</v>
      </c>
      <c r="J2303" t="s">
        <v>58</v>
      </c>
      <c r="K2303" t="s">
        <v>57</v>
      </c>
      <c r="M2303" s="11">
        <v>72.400000000000006</v>
      </c>
      <c r="N2303" s="11">
        <v>1.4714584242027409</v>
      </c>
      <c r="P2303" s="11">
        <v>72.400000000000006</v>
      </c>
      <c r="Q2303" s="11">
        <v>1.4714584242027409</v>
      </c>
      <c r="R2303" s="11">
        <f t="array" ref="R2303">INDEX(Reformat[Preschool PT],MATCH(1,(Reformat[Zone]=B2303)*(Reformat[Provider Type]=E2303)*(Reformat[Provider Rating]=I2303),0))</f>
        <v>19.95</v>
      </c>
      <c r="S2303" s="11">
        <f t="shared" si="35"/>
        <v>99.75</v>
      </c>
    </row>
    <row r="2304" spans="1:19" x14ac:dyDescent="0.25">
      <c r="A2304" t="s">
        <v>51</v>
      </c>
      <c r="B2304" t="s">
        <v>89</v>
      </c>
      <c r="D2304" t="s">
        <v>68</v>
      </c>
      <c r="E2304" t="s">
        <v>68</v>
      </c>
      <c r="F2304" t="s">
        <v>54</v>
      </c>
      <c r="G2304" t="s">
        <v>122</v>
      </c>
      <c r="H2304" t="s">
        <v>69</v>
      </c>
      <c r="I2304" t="s">
        <v>69</v>
      </c>
      <c r="J2304" t="s">
        <v>56</v>
      </c>
      <c r="K2304" t="s">
        <v>57</v>
      </c>
      <c r="M2304" s="11">
        <v>51.2</v>
      </c>
      <c r="N2304" s="11">
        <v>1.0405893828616068</v>
      </c>
      <c r="P2304" s="11">
        <v>51.2</v>
      </c>
      <c r="Q2304" s="11">
        <v>1.0405893828616068</v>
      </c>
      <c r="R2304" s="11">
        <f t="array" ref="R2304">INDEX(Reformat[Infant FT],MATCH(1,(Reformat[Zone]=B2304)*(Reformat[Provider Type]=E2304)*(Reformat[Provider Rating]=I2304),0))</f>
        <v>10.24</v>
      </c>
      <c r="S2304" s="11">
        <f t="shared" si="35"/>
        <v>51.2</v>
      </c>
    </row>
    <row r="2305" spans="1:19" x14ac:dyDescent="0.25">
      <c r="A2305" t="s">
        <v>51</v>
      </c>
      <c r="B2305" t="s">
        <v>89</v>
      </c>
      <c r="D2305" t="s">
        <v>68</v>
      </c>
      <c r="E2305" t="s">
        <v>68</v>
      </c>
      <c r="F2305" t="s">
        <v>54</v>
      </c>
      <c r="G2305" t="s">
        <v>123</v>
      </c>
      <c r="H2305" t="s">
        <v>69</v>
      </c>
      <c r="I2305" t="s">
        <v>69</v>
      </c>
      <c r="J2305" t="s">
        <v>58</v>
      </c>
      <c r="K2305" t="s">
        <v>57</v>
      </c>
      <c r="M2305" s="11">
        <v>47.25</v>
      </c>
      <c r="N2305" s="11">
        <v>0.96030953789474449</v>
      </c>
      <c r="P2305" s="11">
        <v>47.25</v>
      </c>
      <c r="Q2305" s="11">
        <v>0.96030953789474449</v>
      </c>
      <c r="R2305" s="11">
        <f t="array" ref="R2305">INDEX(Reformat[Infant PT],MATCH(1,(Reformat[Zone]=B2305)*(Reformat[Provider Type]=E2305)*(Reformat[Provider Rating]=I2305),0))</f>
        <v>9.4499999999999993</v>
      </c>
      <c r="S2305" s="11">
        <f t="shared" si="35"/>
        <v>47.25</v>
      </c>
    </row>
    <row r="2306" spans="1:19" x14ac:dyDescent="0.25">
      <c r="A2306" t="s">
        <v>51</v>
      </c>
      <c r="B2306" t="s">
        <v>89</v>
      </c>
      <c r="D2306" t="s">
        <v>68</v>
      </c>
      <c r="E2306" t="s">
        <v>68</v>
      </c>
      <c r="F2306" t="s">
        <v>59</v>
      </c>
      <c r="G2306" t="s">
        <v>124</v>
      </c>
      <c r="H2306" t="s">
        <v>69</v>
      </c>
      <c r="I2306" t="s">
        <v>69</v>
      </c>
      <c r="J2306" t="s">
        <v>56</v>
      </c>
      <c r="K2306" t="s">
        <v>57</v>
      </c>
      <c r="M2306" s="11">
        <v>48.650000000000006</v>
      </c>
      <c r="N2306" s="11">
        <v>0.98876315383236668</v>
      </c>
      <c r="P2306" s="11">
        <v>48.650000000000006</v>
      </c>
      <c r="Q2306" s="11">
        <v>0.98876315383236668</v>
      </c>
      <c r="R2306" s="11">
        <f t="array" ref="R2306">INDEX(Reformat[Toddler FT],MATCH(1,(Reformat[Zone]=B2306)*(Reformat[Provider Type]=E2306)*(Reformat[Provider Rating]=I2306),0))</f>
        <v>9.73</v>
      </c>
      <c r="S2306" s="11">
        <f t="shared" si="35"/>
        <v>48.650000000000006</v>
      </c>
    </row>
    <row r="2307" spans="1:19" x14ac:dyDescent="0.25">
      <c r="A2307" t="s">
        <v>51</v>
      </c>
      <c r="B2307" t="s">
        <v>89</v>
      </c>
      <c r="D2307" t="s">
        <v>68</v>
      </c>
      <c r="E2307" t="s">
        <v>68</v>
      </c>
      <c r="F2307" t="s">
        <v>59</v>
      </c>
      <c r="G2307" t="s">
        <v>125</v>
      </c>
      <c r="H2307" t="s">
        <v>69</v>
      </c>
      <c r="I2307" t="s">
        <v>69</v>
      </c>
      <c r="J2307" t="s">
        <v>58</v>
      </c>
      <c r="K2307" t="s">
        <v>57</v>
      </c>
      <c r="M2307" s="11">
        <v>39.4</v>
      </c>
      <c r="N2307" s="11">
        <v>0.80076604853022071</v>
      </c>
      <c r="P2307" s="11">
        <v>39.4</v>
      </c>
      <c r="Q2307" s="11">
        <v>0.80076604853022071</v>
      </c>
      <c r="R2307" s="11">
        <f t="array" ref="R2307">INDEX(Reformat[Toddler PT],MATCH(1,(Reformat[Zone]=B2307)*(Reformat[Provider Type]=E2307)*(Reformat[Provider Rating]=I2307),0))</f>
        <v>7.88</v>
      </c>
      <c r="S2307" s="11">
        <f t="shared" ref="S2307:S2370" si="36">R2307*5</f>
        <v>39.4</v>
      </c>
    </row>
    <row r="2308" spans="1:19" x14ac:dyDescent="0.25">
      <c r="A2308" t="s">
        <v>51</v>
      </c>
      <c r="B2308" t="s">
        <v>89</v>
      </c>
      <c r="D2308" t="s">
        <v>68</v>
      </c>
      <c r="E2308" t="s">
        <v>68</v>
      </c>
      <c r="F2308" t="s">
        <v>60</v>
      </c>
      <c r="G2308" t="s">
        <v>126</v>
      </c>
      <c r="H2308" t="s">
        <v>69</v>
      </c>
      <c r="I2308" t="s">
        <v>69</v>
      </c>
      <c r="J2308" t="s">
        <v>56</v>
      </c>
      <c r="K2308" t="s">
        <v>57</v>
      </c>
      <c r="M2308" s="11">
        <v>48.650000000000006</v>
      </c>
      <c r="N2308" s="11">
        <v>0.98876315383236668</v>
      </c>
      <c r="P2308" s="11">
        <v>48.650000000000006</v>
      </c>
      <c r="Q2308" s="11">
        <v>0.98876315383236668</v>
      </c>
      <c r="R2308" s="11">
        <f t="array" ref="R2308">INDEX(Reformat[Preschool FT],MATCH(1,(Reformat[Zone]=B2308)*(Reformat[Provider Type]=E2308)*(Reformat[Provider Rating]=I2308),0))</f>
        <v>9.73</v>
      </c>
      <c r="S2308" s="11">
        <f t="shared" si="36"/>
        <v>48.650000000000006</v>
      </c>
    </row>
    <row r="2309" spans="1:19" x14ac:dyDescent="0.25">
      <c r="A2309" t="s">
        <v>51</v>
      </c>
      <c r="B2309" t="s">
        <v>89</v>
      </c>
      <c r="D2309" t="s">
        <v>68</v>
      </c>
      <c r="E2309" t="s">
        <v>68</v>
      </c>
      <c r="F2309" t="s">
        <v>60</v>
      </c>
      <c r="G2309" t="s">
        <v>127</v>
      </c>
      <c r="H2309" t="s">
        <v>69</v>
      </c>
      <c r="I2309" t="s">
        <v>69</v>
      </c>
      <c r="J2309" t="s">
        <v>58</v>
      </c>
      <c r="K2309" t="s">
        <v>57</v>
      </c>
      <c r="M2309" s="11">
        <v>32.950000000000003</v>
      </c>
      <c r="N2309" s="11">
        <v>0.66967617510331923</v>
      </c>
      <c r="P2309" s="11">
        <v>32.950000000000003</v>
      </c>
      <c r="Q2309" s="11">
        <v>0.66967617510331923</v>
      </c>
      <c r="R2309" s="11">
        <f t="array" ref="R2309">INDEX(Reformat[Preschool PT],MATCH(1,(Reformat[Zone]=B2309)*(Reformat[Provider Type]=E2309)*(Reformat[Provider Rating]=I2309),0))</f>
        <v>6.59</v>
      </c>
      <c r="S2309" s="11">
        <f t="shared" si="36"/>
        <v>32.950000000000003</v>
      </c>
    </row>
    <row r="2310" spans="1:19" x14ac:dyDescent="0.25">
      <c r="A2310" t="s">
        <v>51</v>
      </c>
      <c r="B2310" t="s">
        <v>89</v>
      </c>
      <c r="D2310" t="s">
        <v>68</v>
      </c>
      <c r="E2310" t="s">
        <v>68</v>
      </c>
      <c r="F2310" t="s">
        <v>61</v>
      </c>
      <c r="G2310" t="s">
        <v>128</v>
      </c>
      <c r="H2310" t="s">
        <v>69</v>
      </c>
      <c r="I2310" t="s">
        <v>69</v>
      </c>
      <c r="J2310" t="s">
        <v>56</v>
      </c>
      <c r="K2310" t="s">
        <v>57</v>
      </c>
      <c r="M2310" s="11">
        <v>42.45</v>
      </c>
      <c r="N2310" s="11">
        <v>0.86275428325146886</v>
      </c>
      <c r="P2310" s="11">
        <v>42.45</v>
      </c>
      <c r="Q2310" s="11">
        <v>0.86275428325146886</v>
      </c>
      <c r="R2310" s="11">
        <f t="array" ref="R2310">INDEX(Reformat[School-age FT],MATCH(1,(Reformat[Zone]=B2310)*(Reformat[Provider Type]=E2310)*(Reformat[Provider Rating]=I2310),0))</f>
        <v>8.49</v>
      </c>
      <c r="S2310" s="11">
        <f t="shared" si="36"/>
        <v>42.45</v>
      </c>
    </row>
    <row r="2311" spans="1:19" x14ac:dyDescent="0.25">
      <c r="A2311" t="s">
        <v>51</v>
      </c>
      <c r="B2311" t="s">
        <v>89</v>
      </c>
      <c r="D2311" t="s">
        <v>68</v>
      </c>
      <c r="E2311" t="s">
        <v>68</v>
      </c>
      <c r="F2311" t="s">
        <v>61</v>
      </c>
      <c r="G2311" t="s">
        <v>129</v>
      </c>
      <c r="H2311" t="s">
        <v>69</v>
      </c>
      <c r="I2311" t="s">
        <v>69</v>
      </c>
      <c r="J2311" t="s">
        <v>58</v>
      </c>
      <c r="K2311" t="s">
        <v>57</v>
      </c>
      <c r="M2311" s="11">
        <v>26.400000000000002</v>
      </c>
      <c r="N2311" s="11">
        <v>0.53655390053801599</v>
      </c>
      <c r="P2311" s="11">
        <v>26.400000000000002</v>
      </c>
      <c r="Q2311" s="11">
        <v>0.53655390053801599</v>
      </c>
      <c r="R2311" s="11">
        <f t="array" ref="R2311">INDEX(Reformat[School-age PT],MATCH(1,(Reformat[Zone]=B2311)*(Reformat[Provider Type]=E2311)*(Reformat[Provider Rating]=I2311),0))</f>
        <v>5.28</v>
      </c>
      <c r="S2311" s="11">
        <f t="shared" si="36"/>
        <v>26.400000000000002</v>
      </c>
    </row>
    <row r="2312" spans="1:19" x14ac:dyDescent="0.25">
      <c r="A2312" t="s">
        <v>51</v>
      </c>
      <c r="B2312" t="s">
        <v>90</v>
      </c>
      <c r="D2312" t="s">
        <v>53</v>
      </c>
      <c r="E2312" t="s">
        <v>113</v>
      </c>
      <c r="F2312" t="s">
        <v>54</v>
      </c>
      <c r="G2312" t="s">
        <v>122</v>
      </c>
      <c r="H2312" t="s">
        <v>55</v>
      </c>
      <c r="I2312" t="s">
        <v>130</v>
      </c>
      <c r="J2312" t="s">
        <v>56</v>
      </c>
      <c r="K2312" t="s">
        <v>57</v>
      </c>
      <c r="M2312" s="11">
        <v>158.4</v>
      </c>
      <c r="N2312" s="11">
        <v>5.2802844553481973</v>
      </c>
      <c r="P2312" s="11">
        <v>158.4</v>
      </c>
      <c r="Q2312" s="11">
        <v>5.2802844553481973</v>
      </c>
      <c r="R2312" s="11">
        <f t="array" ref="R2312">INDEX(Reformat[Infant FT],MATCH(1,(Reformat[Zone]=B2312)*(Reformat[Provider Type]=E2312)*(Reformat[Provider Rating]=I2312),0))</f>
        <v>44.4</v>
      </c>
      <c r="S2312" s="11">
        <f t="shared" si="36"/>
        <v>222</v>
      </c>
    </row>
    <row r="2313" spans="1:19" x14ac:dyDescent="0.25">
      <c r="A2313" t="s">
        <v>51</v>
      </c>
      <c r="B2313" t="s">
        <v>90</v>
      </c>
      <c r="D2313" t="s">
        <v>53</v>
      </c>
      <c r="E2313" t="s">
        <v>113</v>
      </c>
      <c r="F2313" t="s">
        <v>54</v>
      </c>
      <c r="G2313" t="s">
        <v>123</v>
      </c>
      <c r="H2313" t="s">
        <v>55</v>
      </c>
      <c r="I2313" t="s">
        <v>130</v>
      </c>
      <c r="J2313" t="s">
        <v>58</v>
      </c>
      <c r="K2313" t="s">
        <v>57</v>
      </c>
      <c r="M2313" s="11">
        <v>138.05000000000001</v>
      </c>
      <c r="N2313" s="11">
        <v>4.6019145774041581</v>
      </c>
      <c r="P2313" s="11">
        <v>138.05000000000001</v>
      </c>
      <c r="Q2313" s="11">
        <v>4.6019145774041581</v>
      </c>
      <c r="R2313" s="11">
        <f t="array" ref="R2313">INDEX(Reformat[Infant PT],MATCH(1,(Reformat[Zone]=B2313)*(Reformat[Provider Type]=E2313)*(Reformat[Provider Rating]=I2313),0))</f>
        <v>39.200000000000003</v>
      </c>
      <c r="S2313" s="11">
        <f t="shared" si="36"/>
        <v>196</v>
      </c>
    </row>
    <row r="2314" spans="1:19" x14ac:dyDescent="0.25">
      <c r="A2314" t="s">
        <v>51</v>
      </c>
      <c r="B2314" t="s">
        <v>90</v>
      </c>
      <c r="D2314" t="s">
        <v>53</v>
      </c>
      <c r="E2314" t="s">
        <v>113</v>
      </c>
      <c r="F2314" t="s">
        <v>59</v>
      </c>
      <c r="G2314" t="s">
        <v>124</v>
      </c>
      <c r="H2314" t="s">
        <v>55</v>
      </c>
      <c r="I2314" t="s">
        <v>130</v>
      </c>
      <c r="J2314" t="s">
        <v>56</v>
      </c>
      <c r="K2314" t="s">
        <v>57</v>
      </c>
      <c r="M2314" s="11">
        <v>144.70000000000002</v>
      </c>
      <c r="N2314" s="11">
        <v>4.8235931861671988</v>
      </c>
      <c r="P2314" s="11">
        <v>144.70000000000002</v>
      </c>
      <c r="Q2314" s="11">
        <v>4.8235931861671988</v>
      </c>
      <c r="R2314" s="11">
        <f t="array" ref="R2314">INDEX(Reformat[Toddler FT],MATCH(1,(Reformat[Zone]=B2314)*(Reformat[Provider Type]=E2314)*(Reformat[Provider Rating]=I2314),0))</f>
        <v>39.6</v>
      </c>
      <c r="S2314" s="11">
        <f t="shared" si="36"/>
        <v>198</v>
      </c>
    </row>
    <row r="2315" spans="1:19" x14ac:dyDescent="0.25">
      <c r="A2315" t="s">
        <v>51</v>
      </c>
      <c r="B2315" t="s">
        <v>90</v>
      </c>
      <c r="D2315" t="s">
        <v>53</v>
      </c>
      <c r="E2315" t="s">
        <v>113</v>
      </c>
      <c r="F2315" t="s">
        <v>59</v>
      </c>
      <c r="G2315" t="s">
        <v>125</v>
      </c>
      <c r="H2315" t="s">
        <v>55</v>
      </c>
      <c r="I2315" t="s">
        <v>130</v>
      </c>
      <c r="J2315" t="s">
        <v>58</v>
      </c>
      <c r="K2315" t="s">
        <v>57</v>
      </c>
      <c r="M2315" s="11">
        <v>125.45</v>
      </c>
      <c r="N2315" s="11">
        <v>4.1818919502741876</v>
      </c>
      <c r="P2315" s="11">
        <v>125.45</v>
      </c>
      <c r="Q2315" s="11">
        <v>4.1818919502741876</v>
      </c>
      <c r="R2315" s="11">
        <f t="array" ref="R2315">INDEX(Reformat[Toddler PT],MATCH(1,(Reformat[Zone]=B2315)*(Reformat[Provider Type]=E2315)*(Reformat[Provider Rating]=I2315),0))</f>
        <v>34.6</v>
      </c>
      <c r="S2315" s="11">
        <f t="shared" si="36"/>
        <v>173</v>
      </c>
    </row>
    <row r="2316" spans="1:19" x14ac:dyDescent="0.25">
      <c r="A2316" t="s">
        <v>51</v>
      </c>
      <c r="B2316" t="s">
        <v>90</v>
      </c>
      <c r="D2316" t="s">
        <v>53</v>
      </c>
      <c r="E2316" t="s">
        <v>113</v>
      </c>
      <c r="F2316" t="s">
        <v>60</v>
      </c>
      <c r="G2316" t="s">
        <v>126</v>
      </c>
      <c r="H2316" t="s">
        <v>55</v>
      </c>
      <c r="I2316" t="s">
        <v>130</v>
      </c>
      <c r="J2316" t="s">
        <v>56</v>
      </c>
      <c r="K2316" t="s">
        <v>57</v>
      </c>
      <c r="M2316" s="11">
        <v>133.35000000000002</v>
      </c>
      <c r="N2316" s="11">
        <v>4.4452394704588523</v>
      </c>
      <c r="P2316" s="11">
        <v>133.35000000000002</v>
      </c>
      <c r="Q2316" s="11">
        <v>4.4452394704588523</v>
      </c>
      <c r="R2316" s="11">
        <f t="array" ref="R2316">INDEX(Reformat[Preschool FT],MATCH(1,(Reformat[Zone]=B2316)*(Reformat[Provider Type]=E2316)*(Reformat[Provider Rating]=I2316),0))</f>
        <v>35.4</v>
      </c>
      <c r="S2316" s="11">
        <f t="shared" si="36"/>
        <v>177</v>
      </c>
    </row>
    <row r="2317" spans="1:19" x14ac:dyDescent="0.25">
      <c r="A2317" t="s">
        <v>51</v>
      </c>
      <c r="B2317" t="s">
        <v>90</v>
      </c>
      <c r="D2317" t="s">
        <v>53</v>
      </c>
      <c r="E2317" t="s">
        <v>113</v>
      </c>
      <c r="F2317" t="s">
        <v>60</v>
      </c>
      <c r="G2317" t="s">
        <v>127</v>
      </c>
      <c r="H2317" t="s">
        <v>55</v>
      </c>
      <c r="I2317" t="s">
        <v>130</v>
      </c>
      <c r="J2317" t="s">
        <v>58</v>
      </c>
      <c r="K2317" t="s">
        <v>57</v>
      </c>
      <c r="M2317" s="11">
        <v>98.550000000000011</v>
      </c>
      <c r="N2317" s="11">
        <v>3.2851769764808392</v>
      </c>
      <c r="P2317" s="11">
        <v>98.550000000000011</v>
      </c>
      <c r="Q2317" s="11">
        <v>3.2851769764808392</v>
      </c>
      <c r="R2317" s="11">
        <f t="array" ref="R2317">INDEX(Reformat[Preschool PT],MATCH(1,(Reformat[Zone]=B2317)*(Reformat[Provider Type]=E2317)*(Reformat[Provider Rating]=I2317),0))</f>
        <v>26.8</v>
      </c>
      <c r="S2317" s="11">
        <f t="shared" si="36"/>
        <v>134</v>
      </c>
    </row>
    <row r="2318" spans="1:19" x14ac:dyDescent="0.25">
      <c r="A2318" t="s">
        <v>51</v>
      </c>
      <c r="B2318" t="s">
        <v>90</v>
      </c>
      <c r="D2318" t="s">
        <v>53</v>
      </c>
      <c r="E2318" t="s">
        <v>113</v>
      </c>
      <c r="F2318" t="s">
        <v>61</v>
      </c>
      <c r="G2318" t="s">
        <v>128</v>
      </c>
      <c r="H2318" t="s">
        <v>55</v>
      </c>
      <c r="I2318" t="s">
        <v>130</v>
      </c>
      <c r="J2318" t="s">
        <v>56</v>
      </c>
      <c r="K2318" t="s">
        <v>57</v>
      </c>
      <c r="M2318" s="11">
        <v>125.35</v>
      </c>
      <c r="N2318" s="11">
        <v>4.1785584373604578</v>
      </c>
      <c r="P2318" s="11">
        <v>125.35</v>
      </c>
      <c r="Q2318" s="11">
        <v>4.1785584373604578</v>
      </c>
      <c r="R2318" s="11">
        <f t="array" ref="R2318">INDEX(Reformat[School-age FT],MATCH(1,(Reformat[Zone]=B2318)*(Reformat[Provider Type]=E2318)*(Reformat[Provider Rating]=I2318),0))</f>
        <v>33.200000000000003</v>
      </c>
      <c r="S2318" s="11">
        <f t="shared" si="36"/>
        <v>166</v>
      </c>
    </row>
    <row r="2319" spans="1:19" x14ac:dyDescent="0.25">
      <c r="A2319" t="s">
        <v>51</v>
      </c>
      <c r="B2319" t="s">
        <v>90</v>
      </c>
      <c r="D2319" t="s">
        <v>53</v>
      </c>
      <c r="E2319" t="s">
        <v>113</v>
      </c>
      <c r="F2319" t="s">
        <v>61</v>
      </c>
      <c r="G2319" t="s">
        <v>129</v>
      </c>
      <c r="H2319" t="s">
        <v>55</v>
      </c>
      <c r="I2319" t="s">
        <v>130</v>
      </c>
      <c r="J2319" t="s">
        <v>58</v>
      </c>
      <c r="K2319" t="s">
        <v>57</v>
      </c>
      <c r="M2319" s="11">
        <v>88.75</v>
      </c>
      <c r="N2319" s="11">
        <v>2.9584927109353063</v>
      </c>
      <c r="P2319" s="11">
        <v>88.75</v>
      </c>
      <c r="Q2319" s="11">
        <v>2.9584927109353063</v>
      </c>
      <c r="R2319" s="11">
        <f t="array" ref="R2319">INDEX(Reformat[School-age PT],MATCH(1,(Reformat[Zone]=B2319)*(Reformat[Provider Type]=E2319)*(Reformat[Provider Rating]=I2319),0))</f>
        <v>24.2</v>
      </c>
      <c r="S2319" s="11">
        <f t="shared" si="36"/>
        <v>121</v>
      </c>
    </row>
    <row r="2320" spans="1:19" x14ac:dyDescent="0.25">
      <c r="A2320" t="s">
        <v>51</v>
      </c>
      <c r="B2320" t="s">
        <v>90</v>
      </c>
      <c r="D2320" t="s">
        <v>53</v>
      </c>
      <c r="E2320" t="s">
        <v>113</v>
      </c>
      <c r="F2320" t="s">
        <v>54</v>
      </c>
      <c r="G2320" t="s">
        <v>122</v>
      </c>
      <c r="H2320" t="s">
        <v>62</v>
      </c>
      <c r="I2320" t="s">
        <v>131</v>
      </c>
      <c r="J2320" t="s">
        <v>56</v>
      </c>
      <c r="K2320" t="s">
        <v>57</v>
      </c>
      <c r="M2320" s="11">
        <v>171.75</v>
      </c>
      <c r="N2320" s="11">
        <v>5.7253084293311423</v>
      </c>
      <c r="P2320" s="11">
        <v>171.75</v>
      </c>
      <c r="Q2320" s="11">
        <v>5.7253084293311423</v>
      </c>
      <c r="R2320" s="11">
        <f t="array" ref="R2320">INDEX(Reformat[Infant FT],MATCH(1,(Reformat[Zone]=B2320)*(Reformat[Provider Type]=E2320)*(Reformat[Provider Rating]=I2320),0))</f>
        <v>46.62</v>
      </c>
      <c r="S2320" s="11">
        <f t="shared" si="36"/>
        <v>233.1</v>
      </c>
    </row>
    <row r="2321" spans="1:19" x14ac:dyDescent="0.25">
      <c r="A2321" t="s">
        <v>51</v>
      </c>
      <c r="B2321" t="s">
        <v>90</v>
      </c>
      <c r="D2321" t="s">
        <v>53</v>
      </c>
      <c r="E2321" t="s">
        <v>113</v>
      </c>
      <c r="F2321" t="s">
        <v>54</v>
      </c>
      <c r="G2321" t="s">
        <v>123</v>
      </c>
      <c r="H2321" t="s">
        <v>62</v>
      </c>
      <c r="I2321" t="s">
        <v>131</v>
      </c>
      <c r="J2321" t="s">
        <v>58</v>
      </c>
      <c r="K2321" t="s">
        <v>57</v>
      </c>
      <c r="M2321" s="11">
        <v>152.6</v>
      </c>
      <c r="N2321" s="11">
        <v>5.0869407063518617</v>
      </c>
      <c r="P2321" s="11">
        <v>152.6</v>
      </c>
      <c r="Q2321" s="11">
        <v>5.0869407063518617</v>
      </c>
      <c r="R2321" s="11">
        <f t="array" ref="R2321">INDEX(Reformat[Infant PT],MATCH(1,(Reformat[Zone]=B2321)*(Reformat[Provider Type]=E2321)*(Reformat[Provider Rating]=I2321),0))</f>
        <v>41.16</v>
      </c>
      <c r="S2321" s="11">
        <f t="shared" si="36"/>
        <v>205.79999999999998</v>
      </c>
    </row>
    <row r="2322" spans="1:19" x14ac:dyDescent="0.25">
      <c r="A2322" t="s">
        <v>51</v>
      </c>
      <c r="B2322" t="s">
        <v>90</v>
      </c>
      <c r="D2322" t="s">
        <v>53</v>
      </c>
      <c r="E2322" t="s">
        <v>113</v>
      </c>
      <c r="F2322" t="s">
        <v>59</v>
      </c>
      <c r="G2322" t="s">
        <v>124</v>
      </c>
      <c r="H2322" t="s">
        <v>62</v>
      </c>
      <c r="I2322" t="s">
        <v>131</v>
      </c>
      <c r="J2322" t="s">
        <v>56</v>
      </c>
      <c r="K2322" t="s">
        <v>57</v>
      </c>
      <c r="M2322" s="11">
        <v>159.9</v>
      </c>
      <c r="N2322" s="11">
        <v>5.3302871490541461</v>
      </c>
      <c r="P2322" s="11">
        <v>159.9</v>
      </c>
      <c r="Q2322" s="11">
        <v>5.3302871490541461</v>
      </c>
      <c r="R2322" s="11">
        <f t="array" ref="R2322">INDEX(Reformat[Toddler FT],MATCH(1,(Reformat[Zone]=B2322)*(Reformat[Provider Type]=E2322)*(Reformat[Provider Rating]=I2322),0))</f>
        <v>41.58</v>
      </c>
      <c r="S2322" s="11">
        <f t="shared" si="36"/>
        <v>207.89999999999998</v>
      </c>
    </row>
    <row r="2323" spans="1:19" x14ac:dyDescent="0.25">
      <c r="A2323" t="s">
        <v>51</v>
      </c>
      <c r="B2323" t="s">
        <v>90</v>
      </c>
      <c r="D2323" t="s">
        <v>53</v>
      </c>
      <c r="E2323" t="s">
        <v>113</v>
      </c>
      <c r="F2323" t="s">
        <v>59</v>
      </c>
      <c r="G2323" t="s">
        <v>125</v>
      </c>
      <c r="H2323" t="s">
        <v>62</v>
      </c>
      <c r="I2323" t="s">
        <v>131</v>
      </c>
      <c r="J2323" t="s">
        <v>58</v>
      </c>
      <c r="K2323" t="s">
        <v>57</v>
      </c>
      <c r="M2323" s="11">
        <v>140.6</v>
      </c>
      <c r="N2323" s="11">
        <v>4.6869191567042705</v>
      </c>
      <c r="P2323" s="11">
        <v>140.6</v>
      </c>
      <c r="Q2323" s="11">
        <v>4.6869191567042705</v>
      </c>
      <c r="R2323" s="11">
        <f t="array" ref="R2323">INDEX(Reformat[Toddler PT],MATCH(1,(Reformat[Zone]=B2323)*(Reformat[Provider Type]=E2323)*(Reformat[Provider Rating]=I2323),0))</f>
        <v>36.33</v>
      </c>
      <c r="S2323" s="11">
        <f t="shared" si="36"/>
        <v>181.64999999999998</v>
      </c>
    </row>
    <row r="2324" spans="1:19" x14ac:dyDescent="0.25">
      <c r="A2324" t="s">
        <v>51</v>
      </c>
      <c r="B2324" t="s">
        <v>90</v>
      </c>
      <c r="D2324" t="s">
        <v>53</v>
      </c>
      <c r="E2324" t="s">
        <v>113</v>
      </c>
      <c r="F2324" t="s">
        <v>60</v>
      </c>
      <c r="G2324" t="s">
        <v>126</v>
      </c>
      <c r="H2324" t="s">
        <v>62</v>
      </c>
      <c r="I2324" t="s">
        <v>131</v>
      </c>
      <c r="J2324" t="s">
        <v>56</v>
      </c>
      <c r="K2324" t="s">
        <v>57</v>
      </c>
      <c r="M2324" s="11">
        <v>152.10000000000002</v>
      </c>
      <c r="N2324" s="11">
        <v>5.070273141783213</v>
      </c>
      <c r="P2324" s="11">
        <v>152.10000000000002</v>
      </c>
      <c r="Q2324" s="11">
        <v>5.070273141783213</v>
      </c>
      <c r="R2324" s="11">
        <f t="array" ref="R2324">INDEX(Reformat[Preschool FT],MATCH(1,(Reformat[Zone]=B2324)*(Reformat[Provider Type]=E2324)*(Reformat[Provider Rating]=I2324),0))</f>
        <v>37.17</v>
      </c>
      <c r="S2324" s="11">
        <f t="shared" si="36"/>
        <v>185.85000000000002</v>
      </c>
    </row>
    <row r="2325" spans="1:19" x14ac:dyDescent="0.25">
      <c r="A2325" t="s">
        <v>51</v>
      </c>
      <c r="B2325" t="s">
        <v>90</v>
      </c>
      <c r="D2325" t="s">
        <v>53</v>
      </c>
      <c r="E2325" t="s">
        <v>113</v>
      </c>
      <c r="F2325" t="s">
        <v>60</v>
      </c>
      <c r="G2325" t="s">
        <v>127</v>
      </c>
      <c r="H2325" t="s">
        <v>62</v>
      </c>
      <c r="I2325" t="s">
        <v>131</v>
      </c>
      <c r="J2325" t="s">
        <v>58</v>
      </c>
      <c r="K2325" t="s">
        <v>57</v>
      </c>
      <c r="M2325" s="11">
        <v>114.75</v>
      </c>
      <c r="N2325" s="11">
        <v>3.8252060685050862</v>
      </c>
      <c r="P2325" s="11">
        <v>114.75</v>
      </c>
      <c r="Q2325" s="11">
        <v>3.8252060685050862</v>
      </c>
      <c r="R2325" s="11">
        <f t="array" ref="R2325">INDEX(Reformat[Preschool PT],MATCH(1,(Reformat[Zone]=B2325)*(Reformat[Provider Type]=E2325)*(Reformat[Provider Rating]=I2325),0))</f>
        <v>28.14</v>
      </c>
      <c r="S2325" s="11">
        <f t="shared" si="36"/>
        <v>140.69999999999999</v>
      </c>
    </row>
    <row r="2326" spans="1:19" x14ac:dyDescent="0.25">
      <c r="A2326" t="s">
        <v>51</v>
      </c>
      <c r="B2326" t="s">
        <v>90</v>
      </c>
      <c r="D2326" t="s">
        <v>53</v>
      </c>
      <c r="E2326" t="s">
        <v>113</v>
      </c>
      <c r="F2326" t="s">
        <v>61</v>
      </c>
      <c r="G2326" t="s">
        <v>128</v>
      </c>
      <c r="H2326" t="s">
        <v>62</v>
      </c>
      <c r="I2326" t="s">
        <v>131</v>
      </c>
      <c r="J2326" t="s">
        <v>56</v>
      </c>
      <c r="K2326" t="s">
        <v>57</v>
      </c>
      <c r="M2326" s="11">
        <v>145.85000000000002</v>
      </c>
      <c r="N2326" s="11">
        <v>4.861928584675093</v>
      </c>
      <c r="P2326" s="11">
        <v>145.85000000000002</v>
      </c>
      <c r="Q2326" s="11">
        <v>4.861928584675093</v>
      </c>
      <c r="R2326" s="11">
        <f t="array" ref="R2326">INDEX(Reformat[School-age FT],MATCH(1,(Reformat[Zone]=B2326)*(Reformat[Provider Type]=E2326)*(Reformat[Provider Rating]=I2326),0))</f>
        <v>34.86</v>
      </c>
      <c r="S2326" s="11">
        <f t="shared" si="36"/>
        <v>174.3</v>
      </c>
    </row>
    <row r="2327" spans="1:19" x14ac:dyDescent="0.25">
      <c r="A2327" t="s">
        <v>51</v>
      </c>
      <c r="B2327" t="s">
        <v>90</v>
      </c>
      <c r="D2327" t="s">
        <v>53</v>
      </c>
      <c r="E2327" t="s">
        <v>113</v>
      </c>
      <c r="F2327" t="s">
        <v>61</v>
      </c>
      <c r="G2327" t="s">
        <v>129</v>
      </c>
      <c r="H2327" t="s">
        <v>62</v>
      </c>
      <c r="I2327" t="s">
        <v>131</v>
      </c>
      <c r="J2327" t="s">
        <v>58</v>
      </c>
      <c r="K2327" t="s">
        <v>57</v>
      </c>
      <c r="M2327" s="11">
        <v>105.19999999999999</v>
      </c>
      <c r="N2327" s="11">
        <v>3.5068555852438781</v>
      </c>
      <c r="P2327" s="11">
        <v>105.19999999999999</v>
      </c>
      <c r="Q2327" s="11">
        <v>3.5068555852438781</v>
      </c>
      <c r="R2327" s="11">
        <f t="array" ref="R2327">INDEX(Reformat[School-age PT],MATCH(1,(Reformat[Zone]=B2327)*(Reformat[Provider Type]=E2327)*(Reformat[Provider Rating]=I2327),0))</f>
        <v>25.41</v>
      </c>
      <c r="S2327" s="11">
        <f t="shared" si="36"/>
        <v>127.05</v>
      </c>
    </row>
    <row r="2328" spans="1:19" x14ac:dyDescent="0.25">
      <c r="A2328" t="s">
        <v>51</v>
      </c>
      <c r="B2328" t="s">
        <v>90</v>
      </c>
      <c r="D2328" t="s">
        <v>53</v>
      </c>
      <c r="E2328" t="s">
        <v>113</v>
      </c>
      <c r="F2328" t="s">
        <v>54</v>
      </c>
      <c r="G2328" t="s">
        <v>122</v>
      </c>
      <c r="H2328" t="s">
        <v>63</v>
      </c>
      <c r="I2328" t="s">
        <v>132</v>
      </c>
      <c r="J2328" t="s">
        <v>56</v>
      </c>
      <c r="K2328" t="s">
        <v>57</v>
      </c>
      <c r="M2328" s="11">
        <v>190.79999999999998</v>
      </c>
      <c r="N2328" s="11">
        <v>6.3603426393966913</v>
      </c>
      <c r="P2328" s="11">
        <v>190.79999999999998</v>
      </c>
      <c r="Q2328" s="11">
        <v>6.3603426393966913</v>
      </c>
      <c r="R2328" s="11">
        <f t="array" ref="R2328">INDEX(Reformat[Infant FT],MATCH(1,(Reformat[Zone]=B2328)*(Reformat[Provider Type]=E2328)*(Reformat[Provider Rating]=I2328),0))</f>
        <v>48.24</v>
      </c>
      <c r="S2328" s="11">
        <f t="shared" si="36"/>
        <v>241.20000000000002</v>
      </c>
    </row>
    <row r="2329" spans="1:19" x14ac:dyDescent="0.25">
      <c r="A2329" t="s">
        <v>51</v>
      </c>
      <c r="B2329" t="s">
        <v>90</v>
      </c>
      <c r="D2329" t="s">
        <v>53</v>
      </c>
      <c r="E2329" t="s">
        <v>113</v>
      </c>
      <c r="F2329" t="s">
        <v>54</v>
      </c>
      <c r="G2329" t="s">
        <v>123</v>
      </c>
      <c r="H2329" t="s">
        <v>63</v>
      </c>
      <c r="I2329" t="s">
        <v>132</v>
      </c>
      <c r="J2329" t="s">
        <v>58</v>
      </c>
      <c r="K2329" t="s">
        <v>57</v>
      </c>
      <c r="M2329" s="11">
        <v>169.54999999999998</v>
      </c>
      <c r="N2329" s="11">
        <v>5.6519711452290835</v>
      </c>
      <c r="P2329" s="11">
        <v>169.54999999999998</v>
      </c>
      <c r="Q2329" s="11">
        <v>5.6519711452290835</v>
      </c>
      <c r="R2329" s="11">
        <f t="array" ref="R2329">INDEX(Reformat[Infant PT],MATCH(1,(Reformat[Zone]=B2329)*(Reformat[Provider Type]=E2329)*(Reformat[Provider Rating]=I2329),0))</f>
        <v>43.02</v>
      </c>
      <c r="S2329" s="11">
        <f t="shared" si="36"/>
        <v>215.10000000000002</v>
      </c>
    </row>
    <row r="2330" spans="1:19" x14ac:dyDescent="0.25">
      <c r="A2330" t="s">
        <v>51</v>
      </c>
      <c r="B2330" t="s">
        <v>90</v>
      </c>
      <c r="D2330" t="s">
        <v>53</v>
      </c>
      <c r="E2330" t="s">
        <v>113</v>
      </c>
      <c r="F2330" t="s">
        <v>59</v>
      </c>
      <c r="G2330" t="s">
        <v>124</v>
      </c>
      <c r="H2330" t="s">
        <v>63</v>
      </c>
      <c r="I2330" t="s">
        <v>132</v>
      </c>
      <c r="J2330" t="s">
        <v>56</v>
      </c>
      <c r="K2330" t="s">
        <v>57</v>
      </c>
      <c r="M2330" s="11">
        <v>177.65</v>
      </c>
      <c r="N2330" s="11">
        <v>5.9219856912412077</v>
      </c>
      <c r="P2330" s="11">
        <v>177.65</v>
      </c>
      <c r="Q2330" s="11">
        <v>5.9219856912412077</v>
      </c>
      <c r="R2330" s="11">
        <f t="array" ref="R2330">INDEX(Reformat[Toddler FT],MATCH(1,(Reformat[Zone]=B2330)*(Reformat[Provider Type]=E2330)*(Reformat[Provider Rating]=I2330),0))</f>
        <v>42.66</v>
      </c>
      <c r="S2330" s="11">
        <f t="shared" si="36"/>
        <v>213.29999999999998</v>
      </c>
    </row>
    <row r="2331" spans="1:19" x14ac:dyDescent="0.25">
      <c r="A2331" t="s">
        <v>51</v>
      </c>
      <c r="B2331" t="s">
        <v>90</v>
      </c>
      <c r="D2331" t="s">
        <v>53</v>
      </c>
      <c r="E2331" t="s">
        <v>113</v>
      </c>
      <c r="F2331" t="s">
        <v>59</v>
      </c>
      <c r="G2331" t="s">
        <v>125</v>
      </c>
      <c r="H2331" t="s">
        <v>63</v>
      </c>
      <c r="I2331" t="s">
        <v>132</v>
      </c>
      <c r="J2331" t="s">
        <v>58</v>
      </c>
      <c r="K2331" t="s">
        <v>57</v>
      </c>
      <c r="M2331" s="11">
        <v>156.19999999999999</v>
      </c>
      <c r="N2331" s="11">
        <v>5.2069471712461386</v>
      </c>
      <c r="P2331" s="11">
        <v>156.19999999999999</v>
      </c>
      <c r="Q2331" s="11">
        <v>5.2069471712461386</v>
      </c>
      <c r="R2331" s="11">
        <f t="array" ref="R2331">INDEX(Reformat[Toddler PT],MATCH(1,(Reformat[Zone]=B2331)*(Reformat[Provider Type]=E2331)*(Reformat[Provider Rating]=I2331),0))</f>
        <v>37.799999999999997</v>
      </c>
      <c r="S2331" s="11">
        <f t="shared" si="36"/>
        <v>189</v>
      </c>
    </row>
    <row r="2332" spans="1:19" x14ac:dyDescent="0.25">
      <c r="A2332" t="s">
        <v>51</v>
      </c>
      <c r="B2332" t="s">
        <v>90</v>
      </c>
      <c r="D2332" t="s">
        <v>53</v>
      </c>
      <c r="E2332" t="s">
        <v>113</v>
      </c>
      <c r="F2332" t="s">
        <v>60</v>
      </c>
      <c r="G2332" t="s">
        <v>126</v>
      </c>
      <c r="H2332" t="s">
        <v>63</v>
      </c>
      <c r="I2332" t="s">
        <v>132</v>
      </c>
      <c r="J2332" t="s">
        <v>56</v>
      </c>
      <c r="K2332" t="s">
        <v>57</v>
      </c>
      <c r="M2332" s="11">
        <v>169</v>
      </c>
      <c r="N2332" s="11">
        <v>5.6336368242035695</v>
      </c>
      <c r="P2332" s="11">
        <v>169</v>
      </c>
      <c r="Q2332" s="11">
        <v>5.6336368242035695</v>
      </c>
      <c r="R2332" s="11">
        <f t="array" ref="R2332">INDEX(Reformat[Preschool FT],MATCH(1,(Reformat[Zone]=B2332)*(Reformat[Provider Type]=E2332)*(Reformat[Provider Rating]=I2332),0))</f>
        <v>38.159999999999997</v>
      </c>
      <c r="S2332" s="11">
        <f t="shared" si="36"/>
        <v>190.79999999999998</v>
      </c>
    </row>
    <row r="2333" spans="1:19" x14ac:dyDescent="0.25">
      <c r="A2333" t="s">
        <v>51</v>
      </c>
      <c r="B2333" t="s">
        <v>90</v>
      </c>
      <c r="D2333" t="s">
        <v>53</v>
      </c>
      <c r="E2333" t="s">
        <v>113</v>
      </c>
      <c r="F2333" t="s">
        <v>60</v>
      </c>
      <c r="G2333" t="s">
        <v>127</v>
      </c>
      <c r="H2333" t="s">
        <v>63</v>
      </c>
      <c r="I2333" t="s">
        <v>132</v>
      </c>
      <c r="J2333" t="s">
        <v>58</v>
      </c>
      <c r="K2333" t="s">
        <v>57</v>
      </c>
      <c r="M2333" s="11">
        <v>127.5</v>
      </c>
      <c r="N2333" s="11">
        <v>4.2502289650056513</v>
      </c>
      <c r="P2333" s="11">
        <v>127.5</v>
      </c>
      <c r="Q2333" s="11">
        <v>4.2502289650056513</v>
      </c>
      <c r="R2333" s="11">
        <f t="array" ref="R2333">INDEX(Reformat[Preschool PT],MATCH(1,(Reformat[Zone]=B2333)*(Reformat[Provider Type]=E2333)*(Reformat[Provider Rating]=I2333),0))</f>
        <v>29.7</v>
      </c>
      <c r="S2333" s="11">
        <f t="shared" si="36"/>
        <v>148.5</v>
      </c>
    </row>
    <row r="2334" spans="1:19" x14ac:dyDescent="0.25">
      <c r="A2334" t="s">
        <v>51</v>
      </c>
      <c r="B2334" t="s">
        <v>90</v>
      </c>
      <c r="D2334" t="s">
        <v>53</v>
      </c>
      <c r="E2334" t="s">
        <v>113</v>
      </c>
      <c r="F2334" t="s">
        <v>61</v>
      </c>
      <c r="G2334" t="s">
        <v>128</v>
      </c>
      <c r="H2334" t="s">
        <v>63</v>
      </c>
      <c r="I2334" t="s">
        <v>132</v>
      </c>
      <c r="J2334" t="s">
        <v>56</v>
      </c>
      <c r="K2334" t="s">
        <v>57</v>
      </c>
      <c r="M2334" s="11">
        <v>162.04999999999998</v>
      </c>
      <c r="N2334" s="11">
        <v>5.4019576766993387</v>
      </c>
      <c r="P2334" s="11">
        <v>162.04999999999998</v>
      </c>
      <c r="Q2334" s="11">
        <v>5.4019576766993387</v>
      </c>
      <c r="R2334" s="11">
        <f t="array" ref="R2334">INDEX(Reformat[School-age FT],MATCH(1,(Reformat[Zone]=B2334)*(Reformat[Provider Type]=E2334)*(Reformat[Provider Rating]=I2334),0))</f>
        <v>36</v>
      </c>
      <c r="S2334" s="11">
        <f t="shared" si="36"/>
        <v>180</v>
      </c>
    </row>
    <row r="2335" spans="1:19" x14ac:dyDescent="0.25">
      <c r="A2335" t="s">
        <v>51</v>
      </c>
      <c r="B2335" t="s">
        <v>90</v>
      </c>
      <c r="D2335" t="s">
        <v>53</v>
      </c>
      <c r="E2335" t="s">
        <v>113</v>
      </c>
      <c r="F2335" t="s">
        <v>61</v>
      </c>
      <c r="G2335" t="s">
        <v>129</v>
      </c>
      <c r="H2335" t="s">
        <v>63</v>
      </c>
      <c r="I2335" t="s">
        <v>132</v>
      </c>
      <c r="J2335" t="s">
        <v>58</v>
      </c>
      <c r="K2335" t="s">
        <v>57</v>
      </c>
      <c r="M2335" s="11">
        <v>116.89999999999999</v>
      </c>
      <c r="N2335" s="11">
        <v>3.8968765961502791</v>
      </c>
      <c r="P2335" s="11">
        <v>116.89999999999999</v>
      </c>
      <c r="Q2335" s="11">
        <v>3.8968765961502791</v>
      </c>
      <c r="R2335" s="11">
        <f t="array" ref="R2335">INDEX(Reformat[School-age PT],MATCH(1,(Reformat[Zone]=B2335)*(Reformat[Provider Type]=E2335)*(Reformat[Provider Rating]=I2335),0))</f>
        <v>27</v>
      </c>
      <c r="S2335" s="11">
        <f t="shared" si="36"/>
        <v>135</v>
      </c>
    </row>
    <row r="2336" spans="1:19" x14ac:dyDescent="0.25">
      <c r="A2336" t="s">
        <v>51</v>
      </c>
      <c r="B2336" t="s">
        <v>90</v>
      </c>
      <c r="D2336" t="s">
        <v>53</v>
      </c>
      <c r="E2336" t="s">
        <v>113</v>
      </c>
      <c r="F2336" t="s">
        <v>54</v>
      </c>
      <c r="G2336" t="s">
        <v>122</v>
      </c>
      <c r="H2336" t="s">
        <v>64</v>
      </c>
      <c r="I2336" t="s">
        <v>133</v>
      </c>
      <c r="J2336" t="s">
        <v>56</v>
      </c>
      <c r="K2336" t="s">
        <v>57</v>
      </c>
      <c r="M2336" s="11">
        <v>212</v>
      </c>
      <c r="N2336" s="11">
        <v>7.0670473771074356</v>
      </c>
      <c r="P2336" s="11">
        <v>212</v>
      </c>
      <c r="Q2336" s="11">
        <v>7.0670473771074356</v>
      </c>
      <c r="R2336" s="11">
        <f t="array" ref="R2336">INDEX(Reformat[Infant FT],MATCH(1,(Reformat[Zone]=B2336)*(Reformat[Provider Type]=E2336)*(Reformat[Provider Rating]=I2336),0))</f>
        <v>53.6</v>
      </c>
      <c r="S2336" s="11">
        <f t="shared" si="36"/>
        <v>268</v>
      </c>
    </row>
    <row r="2337" spans="1:19" x14ac:dyDescent="0.25">
      <c r="A2337" t="s">
        <v>51</v>
      </c>
      <c r="B2337" t="s">
        <v>90</v>
      </c>
      <c r="D2337" t="s">
        <v>53</v>
      </c>
      <c r="E2337" t="s">
        <v>113</v>
      </c>
      <c r="F2337" t="s">
        <v>54</v>
      </c>
      <c r="G2337" t="s">
        <v>123</v>
      </c>
      <c r="H2337" t="s">
        <v>64</v>
      </c>
      <c r="I2337" t="s">
        <v>133</v>
      </c>
      <c r="J2337" t="s">
        <v>58</v>
      </c>
      <c r="K2337" t="s">
        <v>57</v>
      </c>
      <c r="M2337" s="11">
        <v>188.35000000000002</v>
      </c>
      <c r="N2337" s="11">
        <v>6.2786715730103095</v>
      </c>
      <c r="P2337" s="11">
        <v>188.35000000000002</v>
      </c>
      <c r="Q2337" s="11">
        <v>6.2786715730103095</v>
      </c>
      <c r="R2337" s="11">
        <f t="array" ref="R2337">INDEX(Reformat[Infant PT],MATCH(1,(Reformat[Zone]=B2337)*(Reformat[Provider Type]=E2337)*(Reformat[Provider Rating]=I2337),0))</f>
        <v>47.8</v>
      </c>
      <c r="S2337" s="11">
        <f t="shared" si="36"/>
        <v>239</v>
      </c>
    </row>
    <row r="2338" spans="1:19" x14ac:dyDescent="0.25">
      <c r="A2338" t="s">
        <v>51</v>
      </c>
      <c r="B2338" t="s">
        <v>90</v>
      </c>
      <c r="D2338" t="s">
        <v>53</v>
      </c>
      <c r="E2338" t="s">
        <v>113</v>
      </c>
      <c r="F2338" t="s">
        <v>59</v>
      </c>
      <c r="G2338" t="s">
        <v>124</v>
      </c>
      <c r="H2338" t="s">
        <v>64</v>
      </c>
      <c r="I2338" t="s">
        <v>133</v>
      </c>
      <c r="J2338" t="s">
        <v>56</v>
      </c>
      <c r="K2338" t="s">
        <v>57</v>
      </c>
      <c r="M2338" s="11">
        <v>197.39999999999998</v>
      </c>
      <c r="N2338" s="11">
        <v>6.5803544917028667</v>
      </c>
      <c r="P2338" s="11">
        <v>197.39999999999998</v>
      </c>
      <c r="Q2338" s="11">
        <v>6.5803544917028667</v>
      </c>
      <c r="R2338" s="11">
        <f t="array" ref="R2338">INDEX(Reformat[Toddler FT],MATCH(1,(Reformat[Zone]=B2338)*(Reformat[Provider Type]=E2338)*(Reformat[Provider Rating]=I2338),0))</f>
        <v>47.4</v>
      </c>
      <c r="S2338" s="11">
        <f t="shared" si="36"/>
        <v>237</v>
      </c>
    </row>
    <row r="2339" spans="1:19" x14ac:dyDescent="0.25">
      <c r="A2339" t="s">
        <v>51</v>
      </c>
      <c r="B2339" t="s">
        <v>90</v>
      </c>
      <c r="D2339" t="s">
        <v>53</v>
      </c>
      <c r="E2339" t="s">
        <v>113</v>
      </c>
      <c r="F2339" t="s">
        <v>59</v>
      </c>
      <c r="G2339" t="s">
        <v>125</v>
      </c>
      <c r="H2339" t="s">
        <v>64</v>
      </c>
      <c r="I2339" t="s">
        <v>133</v>
      </c>
      <c r="J2339" t="s">
        <v>58</v>
      </c>
      <c r="K2339" t="s">
        <v>57</v>
      </c>
      <c r="M2339" s="11">
        <v>173.55</v>
      </c>
      <c r="N2339" s="11">
        <v>5.7853116617782812</v>
      </c>
      <c r="P2339" s="11">
        <v>173.55</v>
      </c>
      <c r="Q2339" s="11">
        <v>5.7853116617782812</v>
      </c>
      <c r="R2339" s="11">
        <f t="array" ref="R2339">INDEX(Reformat[Toddler PT],MATCH(1,(Reformat[Zone]=B2339)*(Reformat[Provider Type]=E2339)*(Reformat[Provider Rating]=I2339),0))</f>
        <v>42</v>
      </c>
      <c r="S2339" s="11">
        <f t="shared" si="36"/>
        <v>210</v>
      </c>
    </row>
    <row r="2340" spans="1:19" x14ac:dyDescent="0.25">
      <c r="A2340" t="s">
        <v>51</v>
      </c>
      <c r="B2340" t="s">
        <v>90</v>
      </c>
      <c r="D2340" t="s">
        <v>53</v>
      </c>
      <c r="E2340" t="s">
        <v>113</v>
      </c>
      <c r="F2340" t="s">
        <v>60</v>
      </c>
      <c r="G2340" t="s">
        <v>126</v>
      </c>
      <c r="H2340" t="s">
        <v>64</v>
      </c>
      <c r="I2340" t="s">
        <v>133</v>
      </c>
      <c r="J2340" t="s">
        <v>56</v>
      </c>
      <c r="K2340" t="s">
        <v>57</v>
      </c>
      <c r="M2340" s="11">
        <v>187.75</v>
      </c>
      <c r="N2340" s="11">
        <v>6.2586704955279293</v>
      </c>
      <c r="P2340" s="11">
        <v>187.75</v>
      </c>
      <c r="Q2340" s="11">
        <v>6.2586704955279293</v>
      </c>
      <c r="R2340" s="11">
        <f t="array" ref="R2340">INDEX(Reformat[Preschool FT],MATCH(1,(Reformat[Zone]=B2340)*(Reformat[Provider Type]=E2340)*(Reformat[Provider Rating]=I2340),0))</f>
        <v>42.4</v>
      </c>
      <c r="S2340" s="11">
        <f t="shared" si="36"/>
        <v>212</v>
      </c>
    </row>
    <row r="2341" spans="1:19" x14ac:dyDescent="0.25">
      <c r="A2341" t="s">
        <v>51</v>
      </c>
      <c r="B2341" t="s">
        <v>90</v>
      </c>
      <c r="D2341" t="s">
        <v>53</v>
      </c>
      <c r="E2341" t="s">
        <v>113</v>
      </c>
      <c r="F2341" t="s">
        <v>60</v>
      </c>
      <c r="G2341" t="s">
        <v>127</v>
      </c>
      <c r="H2341" t="s">
        <v>64</v>
      </c>
      <c r="I2341" t="s">
        <v>133</v>
      </c>
      <c r="J2341" t="s">
        <v>58</v>
      </c>
      <c r="K2341" t="s">
        <v>57</v>
      </c>
      <c r="M2341" s="11">
        <v>141.64999999999998</v>
      </c>
      <c r="N2341" s="11">
        <v>4.7219210422984341</v>
      </c>
      <c r="P2341" s="11">
        <v>141.64999999999998</v>
      </c>
      <c r="Q2341" s="11">
        <v>4.7219210422984341</v>
      </c>
      <c r="R2341" s="11">
        <f t="array" ref="R2341">INDEX(Reformat[Preschool PT],MATCH(1,(Reformat[Zone]=B2341)*(Reformat[Provider Type]=E2341)*(Reformat[Provider Rating]=I2341),0))</f>
        <v>33</v>
      </c>
      <c r="S2341" s="11">
        <f t="shared" si="36"/>
        <v>165</v>
      </c>
    </row>
    <row r="2342" spans="1:19" x14ac:dyDescent="0.25">
      <c r="A2342" t="s">
        <v>51</v>
      </c>
      <c r="B2342" t="s">
        <v>90</v>
      </c>
      <c r="D2342" t="s">
        <v>53</v>
      </c>
      <c r="E2342" t="s">
        <v>113</v>
      </c>
      <c r="F2342" t="s">
        <v>61</v>
      </c>
      <c r="G2342" t="s">
        <v>128</v>
      </c>
      <c r="H2342" t="s">
        <v>64</v>
      </c>
      <c r="I2342" t="s">
        <v>133</v>
      </c>
      <c r="J2342" t="s">
        <v>56</v>
      </c>
      <c r="K2342" t="s">
        <v>57</v>
      </c>
      <c r="M2342" s="11">
        <v>180.04999999999998</v>
      </c>
      <c r="N2342" s="11">
        <v>6.001990001170725</v>
      </c>
      <c r="P2342" s="11">
        <v>180.04999999999998</v>
      </c>
      <c r="Q2342" s="11">
        <v>6.001990001170725</v>
      </c>
      <c r="R2342" s="11">
        <f t="array" ref="R2342">INDEX(Reformat[School-age FT],MATCH(1,(Reformat[Zone]=B2342)*(Reformat[Provider Type]=E2342)*(Reformat[Provider Rating]=I2342),0))</f>
        <v>40</v>
      </c>
      <c r="S2342" s="11">
        <f t="shared" si="36"/>
        <v>200</v>
      </c>
    </row>
    <row r="2343" spans="1:19" x14ac:dyDescent="0.25">
      <c r="A2343" t="s">
        <v>51</v>
      </c>
      <c r="B2343" t="s">
        <v>90</v>
      </c>
      <c r="D2343" t="s">
        <v>53</v>
      </c>
      <c r="E2343" t="s">
        <v>113</v>
      </c>
      <c r="F2343" t="s">
        <v>61</v>
      </c>
      <c r="G2343" t="s">
        <v>129</v>
      </c>
      <c r="H2343" t="s">
        <v>64</v>
      </c>
      <c r="I2343" t="s">
        <v>133</v>
      </c>
      <c r="J2343" t="s">
        <v>58</v>
      </c>
      <c r="K2343" t="s">
        <v>57</v>
      </c>
      <c r="M2343" s="11">
        <v>129.85</v>
      </c>
      <c r="N2343" s="11">
        <v>4.3285665184783042</v>
      </c>
      <c r="P2343" s="11">
        <v>129.85</v>
      </c>
      <c r="Q2343" s="11">
        <v>4.3285665184783042</v>
      </c>
      <c r="R2343" s="11">
        <f t="array" ref="R2343">INDEX(Reformat[School-age PT],MATCH(1,(Reformat[Zone]=B2343)*(Reformat[Provider Type]=E2343)*(Reformat[Provider Rating]=I2343),0))</f>
        <v>30</v>
      </c>
      <c r="S2343" s="11">
        <f t="shared" si="36"/>
        <v>150</v>
      </c>
    </row>
    <row r="2344" spans="1:19" x14ac:dyDescent="0.25">
      <c r="A2344" t="s">
        <v>51</v>
      </c>
      <c r="B2344" t="s">
        <v>90</v>
      </c>
      <c r="D2344" t="s">
        <v>53</v>
      </c>
      <c r="E2344" t="s">
        <v>113</v>
      </c>
      <c r="F2344" t="s">
        <v>60</v>
      </c>
      <c r="G2344" t="s">
        <v>126</v>
      </c>
      <c r="H2344" t="s">
        <v>65</v>
      </c>
      <c r="I2344" t="s">
        <v>134</v>
      </c>
      <c r="J2344" t="s">
        <v>56</v>
      </c>
      <c r="K2344" t="s">
        <v>57</v>
      </c>
      <c r="M2344" s="11">
        <v>140.05000000000001</v>
      </c>
      <c r="N2344" s="11">
        <v>4.6685848356787565</v>
      </c>
      <c r="P2344" s="11">
        <v>140.05000000000001</v>
      </c>
      <c r="Q2344" s="11">
        <v>4.6685848356787565</v>
      </c>
      <c r="R2344" s="11">
        <f t="array" ref="R2344">INDEX(Reformat[Preschool FT],MATCH(1,(Reformat[Zone]=B2344)*(Reformat[Provider Type]=E2344)*(Reformat[Provider Rating]=I2344),0))</f>
        <v>37.17</v>
      </c>
      <c r="S2344" s="11">
        <f t="shared" si="36"/>
        <v>185.85000000000002</v>
      </c>
    </row>
    <row r="2345" spans="1:19" x14ac:dyDescent="0.25">
      <c r="A2345" t="s">
        <v>51</v>
      </c>
      <c r="B2345" t="s">
        <v>90</v>
      </c>
      <c r="D2345" t="s">
        <v>53</v>
      </c>
      <c r="E2345" t="s">
        <v>113</v>
      </c>
      <c r="F2345" t="s">
        <v>60</v>
      </c>
      <c r="G2345" t="s">
        <v>127</v>
      </c>
      <c r="H2345" t="s">
        <v>65</v>
      </c>
      <c r="I2345" t="s">
        <v>134</v>
      </c>
      <c r="J2345" t="s">
        <v>58</v>
      </c>
      <c r="K2345" t="s">
        <v>57</v>
      </c>
      <c r="M2345" s="11">
        <v>103.5</v>
      </c>
      <c r="N2345" s="11">
        <v>3.4501858657104698</v>
      </c>
      <c r="P2345" s="11">
        <v>103.5</v>
      </c>
      <c r="Q2345" s="11">
        <v>3.4501858657104698</v>
      </c>
      <c r="R2345" s="11">
        <f t="array" ref="R2345">INDEX(Reformat[Preschool PT],MATCH(1,(Reformat[Zone]=B2345)*(Reformat[Provider Type]=E2345)*(Reformat[Provider Rating]=I2345),0))</f>
        <v>28.14</v>
      </c>
      <c r="S2345" s="11">
        <f t="shared" si="36"/>
        <v>140.69999999999999</v>
      </c>
    </row>
    <row r="2346" spans="1:19" x14ac:dyDescent="0.25">
      <c r="A2346" t="s">
        <v>51</v>
      </c>
      <c r="B2346" t="s">
        <v>90</v>
      </c>
      <c r="D2346" t="s">
        <v>66</v>
      </c>
      <c r="E2346" t="s">
        <v>114</v>
      </c>
      <c r="F2346" t="s">
        <v>54</v>
      </c>
      <c r="G2346" t="s">
        <v>122</v>
      </c>
      <c r="H2346" t="s">
        <v>55</v>
      </c>
      <c r="I2346" t="s">
        <v>130</v>
      </c>
      <c r="J2346" t="s">
        <v>56</v>
      </c>
      <c r="K2346" t="s">
        <v>57</v>
      </c>
      <c r="M2346" s="11">
        <v>137.55000000000001</v>
      </c>
      <c r="N2346" s="11">
        <v>4.5852470128355085</v>
      </c>
      <c r="P2346" s="11">
        <v>137.55000000000001</v>
      </c>
      <c r="Q2346" s="11">
        <v>4.5852470128355085</v>
      </c>
      <c r="R2346" s="11">
        <f t="array" ref="R2346">INDEX(Reformat[Infant FT],MATCH(1,(Reformat[Zone]=B2346)*(Reformat[Provider Type]=E2346)*(Reformat[Provider Rating]=I2346),0))</f>
        <v>38.799999999999997</v>
      </c>
      <c r="S2346" s="11">
        <f t="shared" si="36"/>
        <v>194</v>
      </c>
    </row>
    <row r="2347" spans="1:19" x14ac:dyDescent="0.25">
      <c r="A2347" t="s">
        <v>51</v>
      </c>
      <c r="B2347" t="s">
        <v>90</v>
      </c>
      <c r="D2347" t="s">
        <v>66</v>
      </c>
      <c r="E2347" t="s">
        <v>114</v>
      </c>
      <c r="F2347" t="s">
        <v>54</v>
      </c>
      <c r="G2347" t="s">
        <v>123</v>
      </c>
      <c r="H2347" t="s">
        <v>55</v>
      </c>
      <c r="I2347" t="s">
        <v>130</v>
      </c>
      <c r="J2347" t="s">
        <v>58</v>
      </c>
      <c r="K2347" t="s">
        <v>57</v>
      </c>
      <c r="M2347" s="11">
        <v>122.10000000000001</v>
      </c>
      <c r="N2347" s="11">
        <v>4.0702192676642355</v>
      </c>
      <c r="P2347" s="11">
        <v>122.10000000000001</v>
      </c>
      <c r="Q2347" s="11">
        <v>4.0702192676642355</v>
      </c>
      <c r="R2347" s="11">
        <f t="array" ref="R2347">INDEX(Reformat[Infant PT],MATCH(1,(Reformat[Zone]=B2347)*(Reformat[Provider Type]=E2347)*(Reformat[Provider Rating]=I2347),0))</f>
        <v>34.6</v>
      </c>
      <c r="S2347" s="11">
        <f t="shared" si="36"/>
        <v>173</v>
      </c>
    </row>
    <row r="2348" spans="1:19" x14ac:dyDescent="0.25">
      <c r="A2348" t="s">
        <v>51</v>
      </c>
      <c r="B2348" t="s">
        <v>90</v>
      </c>
      <c r="D2348" t="s">
        <v>66</v>
      </c>
      <c r="E2348" t="s">
        <v>114</v>
      </c>
      <c r="F2348" t="s">
        <v>59</v>
      </c>
      <c r="G2348" t="s">
        <v>124</v>
      </c>
      <c r="H2348" t="s">
        <v>55</v>
      </c>
      <c r="I2348" t="s">
        <v>130</v>
      </c>
      <c r="J2348" t="s">
        <v>56</v>
      </c>
      <c r="K2348" t="s">
        <v>57</v>
      </c>
      <c r="M2348" s="11">
        <v>130.15</v>
      </c>
      <c r="N2348" s="11">
        <v>4.3385670572194943</v>
      </c>
      <c r="P2348" s="11">
        <v>130.15</v>
      </c>
      <c r="Q2348" s="11">
        <v>4.3385670572194943</v>
      </c>
      <c r="R2348" s="11">
        <f t="array" ref="R2348">INDEX(Reformat[Toddler FT],MATCH(1,(Reformat[Zone]=B2348)*(Reformat[Provider Type]=E2348)*(Reformat[Provider Rating]=I2348),0))</f>
        <v>35.4</v>
      </c>
      <c r="S2348" s="11">
        <f t="shared" si="36"/>
        <v>177</v>
      </c>
    </row>
    <row r="2349" spans="1:19" x14ac:dyDescent="0.25">
      <c r="A2349" t="s">
        <v>51</v>
      </c>
      <c r="B2349" t="s">
        <v>90</v>
      </c>
      <c r="D2349" t="s">
        <v>66</v>
      </c>
      <c r="E2349" t="s">
        <v>114</v>
      </c>
      <c r="F2349" t="s">
        <v>59</v>
      </c>
      <c r="G2349" t="s">
        <v>125</v>
      </c>
      <c r="H2349" t="s">
        <v>55</v>
      </c>
      <c r="I2349" t="s">
        <v>130</v>
      </c>
      <c r="J2349" t="s">
        <v>58</v>
      </c>
      <c r="K2349" t="s">
        <v>57</v>
      </c>
      <c r="M2349" s="11">
        <v>114.60000000000001</v>
      </c>
      <c r="N2349" s="11">
        <v>3.8202057991344915</v>
      </c>
      <c r="P2349" s="11">
        <v>114.60000000000001</v>
      </c>
      <c r="Q2349" s="11">
        <v>3.8202057991344915</v>
      </c>
      <c r="R2349" s="11">
        <f t="array" ref="R2349">INDEX(Reformat[Toddler PT],MATCH(1,(Reformat[Zone]=B2349)*(Reformat[Provider Type]=E2349)*(Reformat[Provider Rating]=I2349),0))</f>
        <v>31.2</v>
      </c>
      <c r="S2349" s="11">
        <f t="shared" si="36"/>
        <v>156</v>
      </c>
    </row>
    <row r="2350" spans="1:19" x14ac:dyDescent="0.25">
      <c r="A2350" t="s">
        <v>51</v>
      </c>
      <c r="B2350" t="s">
        <v>90</v>
      </c>
      <c r="D2350" t="s">
        <v>66</v>
      </c>
      <c r="E2350" t="s">
        <v>114</v>
      </c>
      <c r="F2350" t="s">
        <v>60</v>
      </c>
      <c r="G2350" t="s">
        <v>126</v>
      </c>
      <c r="H2350" t="s">
        <v>55</v>
      </c>
      <c r="I2350" t="s">
        <v>130</v>
      </c>
      <c r="J2350" t="s">
        <v>56</v>
      </c>
      <c r="K2350" t="s">
        <v>57</v>
      </c>
      <c r="M2350" s="11">
        <v>122.65</v>
      </c>
      <c r="N2350" s="11">
        <v>4.0885535886897504</v>
      </c>
      <c r="P2350" s="11">
        <v>122.65</v>
      </c>
      <c r="Q2350" s="11">
        <v>4.0885535886897504</v>
      </c>
      <c r="R2350" s="11">
        <f t="array" ref="R2350">INDEX(Reformat[Preschool FT],MATCH(1,(Reformat[Zone]=B2350)*(Reformat[Provider Type]=E2350)*(Reformat[Provider Rating]=I2350),0))</f>
        <v>32.6</v>
      </c>
      <c r="S2350" s="11">
        <f t="shared" si="36"/>
        <v>163</v>
      </c>
    </row>
    <row r="2351" spans="1:19" x14ac:dyDescent="0.25">
      <c r="A2351" t="s">
        <v>51</v>
      </c>
      <c r="B2351" t="s">
        <v>90</v>
      </c>
      <c r="D2351" t="s">
        <v>66</v>
      </c>
      <c r="E2351" t="s">
        <v>114</v>
      </c>
      <c r="F2351" t="s">
        <v>60</v>
      </c>
      <c r="G2351" t="s">
        <v>127</v>
      </c>
      <c r="H2351" t="s">
        <v>55</v>
      </c>
      <c r="I2351" t="s">
        <v>130</v>
      </c>
      <c r="J2351" t="s">
        <v>58</v>
      </c>
      <c r="K2351" t="s">
        <v>57</v>
      </c>
      <c r="M2351" s="11">
        <v>101.44999999999999</v>
      </c>
      <c r="N2351" s="11">
        <v>3.3818488509790061</v>
      </c>
      <c r="P2351" s="11">
        <v>101.44999999999999</v>
      </c>
      <c r="Q2351" s="11">
        <v>3.3818488509790061</v>
      </c>
      <c r="R2351" s="11">
        <f t="array" ref="R2351">INDEX(Reformat[Preschool PT],MATCH(1,(Reformat[Zone]=B2351)*(Reformat[Provider Type]=E2351)*(Reformat[Provider Rating]=I2351),0))</f>
        <v>26.4</v>
      </c>
      <c r="S2351" s="11">
        <f t="shared" si="36"/>
        <v>132</v>
      </c>
    </row>
    <row r="2352" spans="1:19" x14ac:dyDescent="0.25">
      <c r="A2352" t="s">
        <v>51</v>
      </c>
      <c r="B2352" t="s">
        <v>90</v>
      </c>
      <c r="D2352" t="s">
        <v>66</v>
      </c>
      <c r="E2352" t="s">
        <v>114</v>
      </c>
      <c r="F2352" t="s">
        <v>61</v>
      </c>
      <c r="G2352" t="s">
        <v>128</v>
      </c>
      <c r="H2352" t="s">
        <v>55</v>
      </c>
      <c r="I2352" t="s">
        <v>130</v>
      </c>
      <c r="J2352" t="s">
        <v>56</v>
      </c>
      <c r="K2352" t="s">
        <v>57</v>
      </c>
      <c r="M2352" s="11">
        <v>109.2</v>
      </c>
      <c r="N2352" s="11">
        <v>3.6401961017930757</v>
      </c>
      <c r="P2352" s="11">
        <v>109.2</v>
      </c>
      <c r="Q2352" s="11">
        <v>3.6401961017930757</v>
      </c>
      <c r="R2352" s="11">
        <f t="array" ref="R2352">INDEX(Reformat[School-age FT],MATCH(1,(Reformat[Zone]=B2352)*(Reformat[Provider Type]=E2352)*(Reformat[Provider Rating]=I2352),0))</f>
        <v>28.8</v>
      </c>
      <c r="S2352" s="11">
        <f t="shared" si="36"/>
        <v>144</v>
      </c>
    </row>
    <row r="2353" spans="1:19" x14ac:dyDescent="0.25">
      <c r="A2353" t="s">
        <v>51</v>
      </c>
      <c r="B2353" t="s">
        <v>90</v>
      </c>
      <c r="D2353" t="s">
        <v>66</v>
      </c>
      <c r="E2353" t="s">
        <v>114</v>
      </c>
      <c r="F2353" t="s">
        <v>61</v>
      </c>
      <c r="G2353" t="s">
        <v>129</v>
      </c>
      <c r="H2353" t="s">
        <v>55</v>
      </c>
      <c r="I2353" t="s">
        <v>130</v>
      </c>
      <c r="J2353" t="s">
        <v>58</v>
      </c>
      <c r="K2353" t="s">
        <v>57</v>
      </c>
      <c r="M2353" s="11">
        <v>89.600000000000009</v>
      </c>
      <c r="N2353" s="11">
        <v>2.9868275707020109</v>
      </c>
      <c r="P2353" s="11">
        <v>89.600000000000009</v>
      </c>
      <c r="Q2353" s="11">
        <v>2.9868275707020109</v>
      </c>
      <c r="R2353" s="11">
        <f t="array" ref="R2353">INDEX(Reformat[School-age PT],MATCH(1,(Reformat[Zone]=B2353)*(Reformat[Provider Type]=E2353)*(Reformat[Provider Rating]=I2353),0))</f>
        <v>24.2</v>
      </c>
      <c r="S2353" s="11">
        <f t="shared" si="36"/>
        <v>121</v>
      </c>
    </row>
    <row r="2354" spans="1:19" x14ac:dyDescent="0.25">
      <c r="A2354" t="s">
        <v>51</v>
      </c>
      <c r="B2354" t="s">
        <v>90</v>
      </c>
      <c r="D2354" t="s">
        <v>66</v>
      </c>
      <c r="E2354" t="s">
        <v>114</v>
      </c>
      <c r="F2354" t="s">
        <v>54</v>
      </c>
      <c r="G2354" t="s">
        <v>122</v>
      </c>
      <c r="H2354" t="s">
        <v>62</v>
      </c>
      <c r="I2354" t="s">
        <v>131</v>
      </c>
      <c r="J2354" t="s">
        <v>56</v>
      </c>
      <c r="K2354" t="s">
        <v>57</v>
      </c>
      <c r="M2354" s="11">
        <v>153.30000000000001</v>
      </c>
      <c r="N2354" s="11">
        <v>5.1102752967479717</v>
      </c>
      <c r="P2354" s="11">
        <v>153.30000000000001</v>
      </c>
      <c r="Q2354" s="11">
        <v>5.1102752967479717</v>
      </c>
      <c r="R2354" s="11">
        <f t="array" ref="R2354">INDEX(Reformat[Infant FT],MATCH(1,(Reformat[Zone]=B2354)*(Reformat[Provider Type]=E2354)*(Reformat[Provider Rating]=I2354),0))</f>
        <v>40.74</v>
      </c>
      <c r="S2354" s="11">
        <f t="shared" si="36"/>
        <v>203.70000000000002</v>
      </c>
    </row>
    <row r="2355" spans="1:19" x14ac:dyDescent="0.25">
      <c r="A2355" t="s">
        <v>51</v>
      </c>
      <c r="B2355" t="s">
        <v>90</v>
      </c>
      <c r="D2355" t="s">
        <v>66</v>
      </c>
      <c r="E2355" t="s">
        <v>114</v>
      </c>
      <c r="F2355" t="s">
        <v>54</v>
      </c>
      <c r="G2355" t="s">
        <v>123</v>
      </c>
      <c r="H2355" t="s">
        <v>62</v>
      </c>
      <c r="I2355" t="s">
        <v>131</v>
      </c>
      <c r="J2355" t="s">
        <v>58</v>
      </c>
      <c r="K2355" t="s">
        <v>57</v>
      </c>
      <c r="M2355" s="11">
        <v>137.44999999999999</v>
      </c>
      <c r="N2355" s="11">
        <v>4.5819134999217779</v>
      </c>
      <c r="P2355" s="11">
        <v>137.44999999999999</v>
      </c>
      <c r="Q2355" s="11">
        <v>4.5819134999217779</v>
      </c>
      <c r="R2355" s="11">
        <f t="array" ref="R2355">INDEX(Reformat[Infant PT],MATCH(1,(Reformat[Zone]=B2355)*(Reformat[Provider Type]=E2355)*(Reformat[Provider Rating]=I2355),0))</f>
        <v>36.33</v>
      </c>
      <c r="S2355" s="11">
        <f t="shared" si="36"/>
        <v>181.64999999999998</v>
      </c>
    </row>
    <row r="2356" spans="1:19" x14ac:dyDescent="0.25">
      <c r="A2356" t="s">
        <v>51</v>
      </c>
      <c r="B2356" t="s">
        <v>90</v>
      </c>
      <c r="D2356" t="s">
        <v>66</v>
      </c>
      <c r="E2356" t="s">
        <v>114</v>
      </c>
      <c r="F2356" t="s">
        <v>59</v>
      </c>
      <c r="G2356" t="s">
        <v>124</v>
      </c>
      <c r="H2356" t="s">
        <v>62</v>
      </c>
      <c r="I2356" t="s">
        <v>131</v>
      </c>
      <c r="J2356" t="s">
        <v>56</v>
      </c>
      <c r="K2356" t="s">
        <v>57</v>
      </c>
      <c r="M2356" s="11">
        <v>145.15</v>
      </c>
      <c r="N2356" s="11">
        <v>4.8385939942789831</v>
      </c>
      <c r="P2356" s="11">
        <v>145.15</v>
      </c>
      <c r="Q2356" s="11">
        <v>4.8385939942789831</v>
      </c>
      <c r="R2356" s="11">
        <f t="array" ref="R2356">INDEX(Reformat[Toddler FT],MATCH(1,(Reformat[Zone]=B2356)*(Reformat[Provider Type]=E2356)*(Reformat[Provider Rating]=I2356),0))</f>
        <v>37.17</v>
      </c>
      <c r="S2356" s="11">
        <f t="shared" si="36"/>
        <v>185.85000000000002</v>
      </c>
    </row>
    <row r="2357" spans="1:19" x14ac:dyDescent="0.25">
      <c r="A2357" t="s">
        <v>51</v>
      </c>
      <c r="B2357" t="s">
        <v>90</v>
      </c>
      <c r="D2357" t="s">
        <v>66</v>
      </c>
      <c r="E2357" t="s">
        <v>114</v>
      </c>
      <c r="F2357" t="s">
        <v>59</v>
      </c>
      <c r="G2357" t="s">
        <v>125</v>
      </c>
      <c r="H2357" t="s">
        <v>62</v>
      </c>
      <c r="I2357" t="s">
        <v>131</v>
      </c>
      <c r="J2357" t="s">
        <v>58</v>
      </c>
      <c r="K2357" t="s">
        <v>57</v>
      </c>
      <c r="M2357" s="11">
        <v>134.44999999999999</v>
      </c>
      <c r="N2357" s="11">
        <v>4.4819081125098803</v>
      </c>
      <c r="P2357" s="11">
        <v>134.44999999999999</v>
      </c>
      <c r="Q2357" s="11">
        <v>4.4819081125098803</v>
      </c>
      <c r="R2357" s="11">
        <f t="array" ref="R2357">INDEX(Reformat[Toddler PT],MATCH(1,(Reformat[Zone]=B2357)*(Reformat[Provider Type]=E2357)*(Reformat[Provider Rating]=I2357),0))</f>
        <v>32.76</v>
      </c>
      <c r="S2357" s="11">
        <f t="shared" si="36"/>
        <v>163.79999999999998</v>
      </c>
    </row>
    <row r="2358" spans="1:19" x14ac:dyDescent="0.25">
      <c r="A2358" t="s">
        <v>51</v>
      </c>
      <c r="B2358" t="s">
        <v>90</v>
      </c>
      <c r="D2358" t="s">
        <v>66</v>
      </c>
      <c r="E2358" t="s">
        <v>114</v>
      </c>
      <c r="F2358" t="s">
        <v>60</v>
      </c>
      <c r="G2358" t="s">
        <v>126</v>
      </c>
      <c r="H2358" t="s">
        <v>62</v>
      </c>
      <c r="I2358" t="s">
        <v>131</v>
      </c>
      <c r="J2358" t="s">
        <v>56</v>
      </c>
      <c r="K2358" t="s">
        <v>57</v>
      </c>
      <c r="M2358" s="11">
        <v>140.95000000000002</v>
      </c>
      <c r="N2358" s="11">
        <v>4.6985864519023268</v>
      </c>
      <c r="P2358" s="11">
        <v>140.95000000000002</v>
      </c>
      <c r="Q2358" s="11">
        <v>4.6985864519023268</v>
      </c>
      <c r="R2358" s="11">
        <f t="array" ref="R2358">INDEX(Reformat[Preschool FT],MATCH(1,(Reformat[Zone]=B2358)*(Reformat[Provider Type]=E2358)*(Reformat[Provider Rating]=I2358),0))</f>
        <v>34.229999999999997</v>
      </c>
      <c r="S2358" s="11">
        <f t="shared" si="36"/>
        <v>171.14999999999998</v>
      </c>
    </row>
    <row r="2359" spans="1:19" x14ac:dyDescent="0.25">
      <c r="A2359" t="s">
        <v>51</v>
      </c>
      <c r="B2359" t="s">
        <v>90</v>
      </c>
      <c r="D2359" t="s">
        <v>66</v>
      </c>
      <c r="E2359" t="s">
        <v>114</v>
      </c>
      <c r="F2359" t="s">
        <v>60</v>
      </c>
      <c r="G2359" t="s">
        <v>127</v>
      </c>
      <c r="H2359" t="s">
        <v>62</v>
      </c>
      <c r="I2359" t="s">
        <v>131</v>
      </c>
      <c r="J2359" t="s">
        <v>58</v>
      </c>
      <c r="K2359" t="s">
        <v>57</v>
      </c>
      <c r="M2359" s="11">
        <v>117.6</v>
      </c>
      <c r="N2359" s="11">
        <v>3.9202111865463887</v>
      </c>
      <c r="P2359" s="11">
        <v>117.6</v>
      </c>
      <c r="Q2359" s="11">
        <v>3.9202111865463887</v>
      </c>
      <c r="R2359" s="11">
        <f t="array" ref="R2359">INDEX(Reformat[Preschool PT],MATCH(1,(Reformat[Zone]=B2359)*(Reformat[Provider Type]=E2359)*(Reformat[Provider Rating]=I2359),0))</f>
        <v>27.72</v>
      </c>
      <c r="S2359" s="11">
        <f t="shared" si="36"/>
        <v>138.6</v>
      </c>
    </row>
    <row r="2360" spans="1:19" x14ac:dyDescent="0.25">
      <c r="A2360" t="s">
        <v>51</v>
      </c>
      <c r="B2360" t="s">
        <v>90</v>
      </c>
      <c r="D2360" t="s">
        <v>66</v>
      </c>
      <c r="E2360" t="s">
        <v>114</v>
      </c>
      <c r="F2360" t="s">
        <v>61</v>
      </c>
      <c r="G2360" t="s">
        <v>128</v>
      </c>
      <c r="H2360" t="s">
        <v>62</v>
      </c>
      <c r="I2360" t="s">
        <v>131</v>
      </c>
      <c r="J2360" t="s">
        <v>56</v>
      </c>
      <c r="K2360" t="s">
        <v>57</v>
      </c>
      <c r="M2360" s="11">
        <v>125.1</v>
      </c>
      <c r="N2360" s="11">
        <v>4.170224655076133</v>
      </c>
      <c r="P2360" s="11">
        <v>125.1</v>
      </c>
      <c r="Q2360" s="11">
        <v>4.170224655076133</v>
      </c>
      <c r="R2360" s="11">
        <f t="array" ref="R2360">INDEX(Reformat[School-age FT],MATCH(1,(Reformat[Zone]=B2360)*(Reformat[Provider Type]=E2360)*(Reformat[Provider Rating]=I2360),0))</f>
        <v>30.24</v>
      </c>
      <c r="S2360" s="11">
        <f t="shared" si="36"/>
        <v>151.19999999999999</v>
      </c>
    </row>
    <row r="2361" spans="1:19" x14ac:dyDescent="0.25">
      <c r="A2361" t="s">
        <v>51</v>
      </c>
      <c r="B2361" t="s">
        <v>90</v>
      </c>
      <c r="D2361" t="s">
        <v>66</v>
      </c>
      <c r="E2361" t="s">
        <v>114</v>
      </c>
      <c r="F2361" t="s">
        <v>61</v>
      </c>
      <c r="G2361" t="s">
        <v>129</v>
      </c>
      <c r="H2361" t="s">
        <v>62</v>
      </c>
      <c r="I2361" t="s">
        <v>131</v>
      </c>
      <c r="J2361" t="s">
        <v>58</v>
      </c>
      <c r="K2361" t="s">
        <v>57</v>
      </c>
      <c r="M2361" s="11">
        <v>106.05000000000001</v>
      </c>
      <c r="N2361" s="11">
        <v>3.5351904450105831</v>
      </c>
      <c r="P2361" s="11">
        <v>106.05000000000001</v>
      </c>
      <c r="Q2361" s="11">
        <v>3.5351904450105831</v>
      </c>
      <c r="R2361" s="11">
        <f t="array" ref="R2361">INDEX(Reformat[School-age PT],MATCH(1,(Reformat[Zone]=B2361)*(Reformat[Provider Type]=E2361)*(Reformat[Provider Rating]=I2361),0))</f>
        <v>25.41</v>
      </c>
      <c r="S2361" s="11">
        <f t="shared" si="36"/>
        <v>127.05</v>
      </c>
    </row>
    <row r="2362" spans="1:19" x14ac:dyDescent="0.25">
      <c r="A2362" t="s">
        <v>51</v>
      </c>
      <c r="B2362" t="s">
        <v>90</v>
      </c>
      <c r="D2362" t="s">
        <v>66</v>
      </c>
      <c r="E2362" t="s">
        <v>114</v>
      </c>
      <c r="F2362" t="s">
        <v>54</v>
      </c>
      <c r="G2362" t="s">
        <v>122</v>
      </c>
      <c r="H2362" t="s">
        <v>63</v>
      </c>
      <c r="I2362" t="s">
        <v>132</v>
      </c>
      <c r="J2362" t="s">
        <v>56</v>
      </c>
      <c r="K2362" t="s">
        <v>57</v>
      </c>
      <c r="M2362" s="11">
        <v>170.35</v>
      </c>
      <c r="N2362" s="11">
        <v>5.6786392485389232</v>
      </c>
      <c r="P2362" s="11">
        <v>170.35</v>
      </c>
      <c r="Q2362" s="11">
        <v>5.6786392485389232</v>
      </c>
      <c r="R2362" s="11">
        <f t="array" ref="R2362">INDEX(Reformat[Infant FT],MATCH(1,(Reformat[Zone]=B2362)*(Reformat[Provider Type]=E2362)*(Reformat[Provider Rating]=I2362),0))</f>
        <v>42.66</v>
      </c>
      <c r="S2362" s="11">
        <f t="shared" si="36"/>
        <v>213.29999999999998</v>
      </c>
    </row>
    <row r="2363" spans="1:19" x14ac:dyDescent="0.25">
      <c r="A2363" t="s">
        <v>51</v>
      </c>
      <c r="B2363" t="s">
        <v>90</v>
      </c>
      <c r="D2363" t="s">
        <v>66</v>
      </c>
      <c r="E2363" t="s">
        <v>114</v>
      </c>
      <c r="F2363" t="s">
        <v>54</v>
      </c>
      <c r="G2363" t="s">
        <v>123</v>
      </c>
      <c r="H2363" t="s">
        <v>63</v>
      </c>
      <c r="I2363" t="s">
        <v>132</v>
      </c>
      <c r="J2363" t="s">
        <v>58</v>
      </c>
      <c r="K2363" t="s">
        <v>57</v>
      </c>
      <c r="M2363" s="11">
        <v>152.69999999999999</v>
      </c>
      <c r="N2363" s="11">
        <v>5.0902742192655914</v>
      </c>
      <c r="P2363" s="11">
        <v>152.69999999999999</v>
      </c>
      <c r="Q2363" s="11">
        <v>5.0902742192655914</v>
      </c>
      <c r="R2363" s="11">
        <f t="array" ref="R2363">INDEX(Reformat[Infant PT],MATCH(1,(Reformat[Zone]=B2363)*(Reformat[Provider Type]=E2363)*(Reformat[Provider Rating]=I2363),0))</f>
        <v>38.520000000000003</v>
      </c>
      <c r="S2363" s="11">
        <f t="shared" si="36"/>
        <v>192.60000000000002</v>
      </c>
    </row>
    <row r="2364" spans="1:19" x14ac:dyDescent="0.25">
      <c r="A2364" t="s">
        <v>51</v>
      </c>
      <c r="B2364" t="s">
        <v>90</v>
      </c>
      <c r="D2364" t="s">
        <v>66</v>
      </c>
      <c r="E2364" t="s">
        <v>114</v>
      </c>
      <c r="F2364" t="s">
        <v>59</v>
      </c>
      <c r="G2364" t="s">
        <v>124</v>
      </c>
      <c r="H2364" t="s">
        <v>63</v>
      </c>
      <c r="I2364" t="s">
        <v>132</v>
      </c>
      <c r="J2364" t="s">
        <v>56</v>
      </c>
      <c r="K2364" t="s">
        <v>57</v>
      </c>
      <c r="M2364" s="11">
        <v>161.25</v>
      </c>
      <c r="N2364" s="11">
        <v>5.3752895733894999</v>
      </c>
      <c r="P2364" s="11">
        <v>161.25</v>
      </c>
      <c r="Q2364" s="11">
        <v>5.3752895733894999</v>
      </c>
      <c r="R2364" s="11">
        <f t="array" ref="R2364">INDEX(Reformat[Toddler FT],MATCH(1,(Reformat[Zone]=B2364)*(Reformat[Provider Type]=E2364)*(Reformat[Provider Rating]=I2364),0))</f>
        <v>38.700000000000003</v>
      </c>
      <c r="S2364" s="11">
        <f t="shared" si="36"/>
        <v>193.5</v>
      </c>
    </row>
    <row r="2365" spans="1:19" x14ac:dyDescent="0.25">
      <c r="A2365" t="s">
        <v>51</v>
      </c>
      <c r="B2365" t="s">
        <v>90</v>
      </c>
      <c r="D2365" t="s">
        <v>66</v>
      </c>
      <c r="E2365" t="s">
        <v>114</v>
      </c>
      <c r="F2365" t="s">
        <v>59</v>
      </c>
      <c r="G2365" t="s">
        <v>125</v>
      </c>
      <c r="H2365" t="s">
        <v>63</v>
      </c>
      <c r="I2365" t="s">
        <v>132</v>
      </c>
      <c r="J2365" t="s">
        <v>58</v>
      </c>
      <c r="K2365" t="s">
        <v>57</v>
      </c>
      <c r="M2365" s="11">
        <v>149.4</v>
      </c>
      <c r="N2365" s="11">
        <v>4.9802682931125046</v>
      </c>
      <c r="P2365" s="11">
        <v>149.4</v>
      </c>
      <c r="Q2365" s="11">
        <v>4.9802682931125046</v>
      </c>
      <c r="R2365" s="11">
        <f t="array" ref="R2365">INDEX(Reformat[Toddler PT],MATCH(1,(Reformat[Zone]=B2365)*(Reformat[Provider Type]=E2365)*(Reformat[Provider Rating]=I2365),0))</f>
        <v>34.380000000000003</v>
      </c>
      <c r="S2365" s="11">
        <f t="shared" si="36"/>
        <v>171.9</v>
      </c>
    </row>
    <row r="2366" spans="1:19" x14ac:dyDescent="0.25">
      <c r="A2366" t="s">
        <v>51</v>
      </c>
      <c r="B2366" t="s">
        <v>90</v>
      </c>
      <c r="D2366" t="s">
        <v>66</v>
      </c>
      <c r="E2366" t="s">
        <v>114</v>
      </c>
      <c r="F2366" t="s">
        <v>60</v>
      </c>
      <c r="G2366" t="s">
        <v>126</v>
      </c>
      <c r="H2366" t="s">
        <v>63</v>
      </c>
      <c r="I2366" t="s">
        <v>132</v>
      </c>
      <c r="J2366" t="s">
        <v>56</v>
      </c>
      <c r="K2366" t="s">
        <v>57</v>
      </c>
      <c r="M2366" s="11">
        <v>156.6</v>
      </c>
      <c r="N2366" s="11">
        <v>5.2202812229010584</v>
      </c>
      <c r="P2366" s="11">
        <v>156.6</v>
      </c>
      <c r="Q2366" s="11">
        <v>5.2202812229010584</v>
      </c>
      <c r="R2366" s="11">
        <f t="array" ref="R2366">INDEX(Reformat[Preschool FT],MATCH(1,(Reformat[Zone]=B2366)*(Reformat[Provider Type]=E2366)*(Reformat[Provider Rating]=I2366),0))</f>
        <v>35.28</v>
      </c>
      <c r="S2366" s="11">
        <f t="shared" si="36"/>
        <v>176.4</v>
      </c>
    </row>
    <row r="2367" spans="1:19" x14ac:dyDescent="0.25">
      <c r="A2367" t="s">
        <v>51</v>
      </c>
      <c r="B2367" t="s">
        <v>90</v>
      </c>
      <c r="D2367" t="s">
        <v>66</v>
      </c>
      <c r="E2367" t="s">
        <v>114</v>
      </c>
      <c r="F2367" t="s">
        <v>60</v>
      </c>
      <c r="G2367" t="s">
        <v>127</v>
      </c>
      <c r="H2367" t="s">
        <v>63</v>
      </c>
      <c r="I2367" t="s">
        <v>132</v>
      </c>
      <c r="J2367" t="s">
        <v>58</v>
      </c>
      <c r="K2367" t="s">
        <v>57</v>
      </c>
      <c r="M2367" s="11">
        <v>130.65</v>
      </c>
      <c r="N2367" s="11">
        <v>4.3552346217881439</v>
      </c>
      <c r="P2367" s="11">
        <v>130.65</v>
      </c>
      <c r="Q2367" s="11">
        <v>4.3552346217881439</v>
      </c>
      <c r="R2367" s="11">
        <f t="array" ref="R2367">INDEX(Reformat[Preschool PT],MATCH(1,(Reformat[Zone]=B2367)*(Reformat[Provider Type]=E2367)*(Reformat[Provider Rating]=I2367),0))</f>
        <v>29.16</v>
      </c>
      <c r="S2367" s="11">
        <f t="shared" si="36"/>
        <v>145.80000000000001</v>
      </c>
    </row>
    <row r="2368" spans="1:19" x14ac:dyDescent="0.25">
      <c r="A2368" t="s">
        <v>51</v>
      </c>
      <c r="B2368" t="s">
        <v>90</v>
      </c>
      <c r="D2368" t="s">
        <v>66</v>
      </c>
      <c r="E2368" t="s">
        <v>114</v>
      </c>
      <c r="F2368" t="s">
        <v>61</v>
      </c>
      <c r="G2368" t="s">
        <v>128</v>
      </c>
      <c r="H2368" t="s">
        <v>63</v>
      </c>
      <c r="I2368" t="s">
        <v>132</v>
      </c>
      <c r="J2368" t="s">
        <v>56</v>
      </c>
      <c r="K2368" t="s">
        <v>57</v>
      </c>
      <c r="M2368" s="11">
        <v>139</v>
      </c>
      <c r="N2368" s="11">
        <v>4.633582950084592</v>
      </c>
      <c r="P2368" s="11">
        <v>139</v>
      </c>
      <c r="Q2368" s="11">
        <v>4.633582950084592</v>
      </c>
      <c r="R2368" s="11">
        <f t="array" ref="R2368">INDEX(Reformat[School-age FT],MATCH(1,(Reformat[Zone]=B2368)*(Reformat[Provider Type]=E2368)*(Reformat[Provider Rating]=I2368),0))</f>
        <v>31.68</v>
      </c>
      <c r="S2368" s="11">
        <f t="shared" si="36"/>
        <v>158.4</v>
      </c>
    </row>
    <row r="2369" spans="1:19" x14ac:dyDescent="0.25">
      <c r="A2369" t="s">
        <v>51</v>
      </c>
      <c r="B2369" t="s">
        <v>90</v>
      </c>
      <c r="D2369" t="s">
        <v>66</v>
      </c>
      <c r="E2369" t="s">
        <v>114</v>
      </c>
      <c r="F2369" t="s">
        <v>61</v>
      </c>
      <c r="G2369" t="s">
        <v>129</v>
      </c>
      <c r="H2369" t="s">
        <v>63</v>
      </c>
      <c r="I2369" t="s">
        <v>132</v>
      </c>
      <c r="J2369" t="s">
        <v>58</v>
      </c>
      <c r="K2369" t="s">
        <v>57</v>
      </c>
      <c r="M2369" s="11">
        <v>117.85</v>
      </c>
      <c r="N2369" s="11">
        <v>3.9285449688307135</v>
      </c>
      <c r="P2369" s="11">
        <v>117.85</v>
      </c>
      <c r="Q2369" s="11">
        <v>3.9285449688307135</v>
      </c>
      <c r="R2369" s="11">
        <f t="array" ref="R2369">INDEX(Reformat[School-age PT],MATCH(1,(Reformat[Zone]=B2369)*(Reformat[Provider Type]=E2369)*(Reformat[Provider Rating]=I2369),0))</f>
        <v>27</v>
      </c>
      <c r="S2369" s="11">
        <f t="shared" si="36"/>
        <v>135</v>
      </c>
    </row>
    <row r="2370" spans="1:19" x14ac:dyDescent="0.25">
      <c r="A2370" t="s">
        <v>51</v>
      </c>
      <c r="B2370" t="s">
        <v>90</v>
      </c>
      <c r="D2370" t="s">
        <v>66</v>
      </c>
      <c r="E2370" t="s">
        <v>114</v>
      </c>
      <c r="F2370" t="s">
        <v>54</v>
      </c>
      <c r="G2370" t="s">
        <v>122</v>
      </c>
      <c r="H2370" t="s">
        <v>64</v>
      </c>
      <c r="I2370" t="s">
        <v>133</v>
      </c>
      <c r="J2370" t="s">
        <v>56</v>
      </c>
      <c r="K2370" t="s">
        <v>57</v>
      </c>
      <c r="M2370" s="11">
        <v>189.3</v>
      </c>
      <c r="N2370" s="11">
        <v>6.3103399456907434</v>
      </c>
      <c r="P2370" s="11">
        <v>189.3</v>
      </c>
      <c r="Q2370" s="11">
        <v>6.3103399456907434</v>
      </c>
      <c r="R2370" s="11">
        <f t="array" ref="R2370">INDEX(Reformat[Infant FT],MATCH(1,(Reformat[Zone]=B2370)*(Reformat[Provider Type]=E2370)*(Reformat[Provider Rating]=I2370),0))</f>
        <v>47.4</v>
      </c>
      <c r="S2370" s="11">
        <f t="shared" si="36"/>
        <v>237</v>
      </c>
    </row>
    <row r="2371" spans="1:19" x14ac:dyDescent="0.25">
      <c r="A2371" t="s">
        <v>51</v>
      </c>
      <c r="B2371" t="s">
        <v>90</v>
      </c>
      <c r="D2371" t="s">
        <v>66</v>
      </c>
      <c r="E2371" t="s">
        <v>114</v>
      </c>
      <c r="F2371" t="s">
        <v>54</v>
      </c>
      <c r="G2371" t="s">
        <v>123</v>
      </c>
      <c r="H2371" t="s">
        <v>64</v>
      </c>
      <c r="I2371" t="s">
        <v>133</v>
      </c>
      <c r="J2371" t="s">
        <v>58</v>
      </c>
      <c r="K2371" t="s">
        <v>57</v>
      </c>
      <c r="M2371" s="11">
        <v>169.65</v>
      </c>
      <c r="N2371" s="11">
        <v>5.6553046581428141</v>
      </c>
      <c r="P2371" s="11">
        <v>169.65</v>
      </c>
      <c r="Q2371" s="11">
        <v>5.6553046581428141</v>
      </c>
      <c r="R2371" s="11">
        <f t="array" ref="R2371">INDEX(Reformat[Infant PT],MATCH(1,(Reformat[Zone]=B2371)*(Reformat[Provider Type]=E2371)*(Reformat[Provider Rating]=I2371),0))</f>
        <v>42.8</v>
      </c>
      <c r="S2371" s="11">
        <f t="shared" ref="S2371:S2434" si="37">R2371*5</f>
        <v>214</v>
      </c>
    </row>
    <row r="2372" spans="1:19" x14ac:dyDescent="0.25">
      <c r="A2372" t="s">
        <v>51</v>
      </c>
      <c r="B2372" t="s">
        <v>90</v>
      </c>
      <c r="D2372" t="s">
        <v>66</v>
      </c>
      <c r="E2372" t="s">
        <v>114</v>
      </c>
      <c r="F2372" t="s">
        <v>59</v>
      </c>
      <c r="G2372" t="s">
        <v>124</v>
      </c>
      <c r="H2372" t="s">
        <v>64</v>
      </c>
      <c r="I2372" t="s">
        <v>133</v>
      </c>
      <c r="J2372" t="s">
        <v>56</v>
      </c>
      <c r="K2372" t="s">
        <v>57</v>
      </c>
      <c r="M2372" s="11">
        <v>179.14999999999998</v>
      </c>
      <c r="N2372" s="11">
        <v>5.9719883849471556</v>
      </c>
      <c r="P2372" s="11">
        <v>179.14999999999998</v>
      </c>
      <c r="Q2372" s="11">
        <v>5.9719883849471556</v>
      </c>
      <c r="R2372" s="11">
        <f t="array" ref="R2372">INDEX(Reformat[Toddler FT],MATCH(1,(Reformat[Zone]=B2372)*(Reformat[Provider Type]=E2372)*(Reformat[Provider Rating]=I2372),0))</f>
        <v>43</v>
      </c>
      <c r="S2372" s="11">
        <f t="shared" si="37"/>
        <v>215</v>
      </c>
    </row>
    <row r="2373" spans="1:19" x14ac:dyDescent="0.25">
      <c r="A2373" t="s">
        <v>51</v>
      </c>
      <c r="B2373" t="s">
        <v>90</v>
      </c>
      <c r="D2373" t="s">
        <v>66</v>
      </c>
      <c r="E2373" t="s">
        <v>114</v>
      </c>
      <c r="F2373" t="s">
        <v>59</v>
      </c>
      <c r="G2373" t="s">
        <v>125</v>
      </c>
      <c r="H2373" t="s">
        <v>64</v>
      </c>
      <c r="I2373" t="s">
        <v>133</v>
      </c>
      <c r="J2373" t="s">
        <v>58</v>
      </c>
      <c r="K2373" t="s">
        <v>57</v>
      </c>
      <c r="M2373" s="11">
        <v>166</v>
      </c>
      <c r="N2373" s="11">
        <v>5.533631436791671</v>
      </c>
      <c r="P2373" s="11">
        <v>166</v>
      </c>
      <c r="Q2373" s="11">
        <v>5.533631436791671</v>
      </c>
      <c r="R2373" s="11">
        <f t="array" ref="R2373">INDEX(Reformat[Toddler PT],MATCH(1,(Reformat[Zone]=B2373)*(Reformat[Provider Type]=E2373)*(Reformat[Provider Rating]=I2373),0))</f>
        <v>38.200000000000003</v>
      </c>
      <c r="S2373" s="11">
        <f t="shared" si="37"/>
        <v>191</v>
      </c>
    </row>
    <row r="2374" spans="1:19" x14ac:dyDescent="0.25">
      <c r="A2374" t="s">
        <v>51</v>
      </c>
      <c r="B2374" t="s">
        <v>90</v>
      </c>
      <c r="D2374" t="s">
        <v>66</v>
      </c>
      <c r="E2374" t="s">
        <v>114</v>
      </c>
      <c r="F2374" t="s">
        <v>60</v>
      </c>
      <c r="G2374" t="s">
        <v>126</v>
      </c>
      <c r="H2374" t="s">
        <v>64</v>
      </c>
      <c r="I2374" t="s">
        <v>133</v>
      </c>
      <c r="J2374" t="s">
        <v>56</v>
      </c>
      <c r="K2374" t="s">
        <v>57</v>
      </c>
      <c r="M2374" s="11">
        <v>174</v>
      </c>
      <c r="N2374" s="11">
        <v>5.8003124698900654</v>
      </c>
      <c r="P2374" s="11">
        <v>174</v>
      </c>
      <c r="Q2374" s="11">
        <v>5.8003124698900654</v>
      </c>
      <c r="R2374" s="11">
        <f t="array" ref="R2374">INDEX(Reformat[Preschool FT],MATCH(1,(Reformat[Zone]=B2374)*(Reformat[Provider Type]=E2374)*(Reformat[Provider Rating]=I2374),0))</f>
        <v>39.200000000000003</v>
      </c>
      <c r="S2374" s="11">
        <f t="shared" si="37"/>
        <v>196</v>
      </c>
    </row>
    <row r="2375" spans="1:19" x14ac:dyDescent="0.25">
      <c r="A2375" t="s">
        <v>51</v>
      </c>
      <c r="B2375" t="s">
        <v>90</v>
      </c>
      <c r="D2375" t="s">
        <v>66</v>
      </c>
      <c r="E2375" t="s">
        <v>114</v>
      </c>
      <c r="F2375" t="s">
        <v>60</v>
      </c>
      <c r="G2375" t="s">
        <v>127</v>
      </c>
      <c r="H2375" t="s">
        <v>64</v>
      </c>
      <c r="I2375" t="s">
        <v>133</v>
      </c>
      <c r="J2375" t="s">
        <v>58</v>
      </c>
      <c r="K2375" t="s">
        <v>57</v>
      </c>
      <c r="M2375" s="11">
        <v>145.15</v>
      </c>
      <c r="N2375" s="11">
        <v>4.8385939942789831</v>
      </c>
      <c r="P2375" s="11">
        <v>145.15</v>
      </c>
      <c r="Q2375" s="11">
        <v>4.8385939942789831</v>
      </c>
      <c r="R2375" s="11">
        <f t="array" ref="R2375">INDEX(Reformat[Preschool PT],MATCH(1,(Reformat[Zone]=B2375)*(Reformat[Provider Type]=E2375)*(Reformat[Provider Rating]=I2375),0))</f>
        <v>32.4</v>
      </c>
      <c r="S2375" s="11">
        <f t="shared" si="37"/>
        <v>162</v>
      </c>
    </row>
    <row r="2376" spans="1:19" x14ac:dyDescent="0.25">
      <c r="A2376" t="s">
        <v>51</v>
      </c>
      <c r="B2376" t="s">
        <v>90</v>
      </c>
      <c r="D2376" t="s">
        <v>66</v>
      </c>
      <c r="E2376" t="s">
        <v>114</v>
      </c>
      <c r="F2376" t="s">
        <v>61</v>
      </c>
      <c r="G2376" t="s">
        <v>128</v>
      </c>
      <c r="H2376" t="s">
        <v>64</v>
      </c>
      <c r="I2376" t="s">
        <v>133</v>
      </c>
      <c r="J2376" t="s">
        <v>56</v>
      </c>
      <c r="K2376" t="s">
        <v>57</v>
      </c>
      <c r="M2376" s="11">
        <v>154.4</v>
      </c>
      <c r="N2376" s="11">
        <v>5.1469439387990006</v>
      </c>
      <c r="P2376" s="11">
        <v>154.4</v>
      </c>
      <c r="Q2376" s="11">
        <v>5.1469439387990006</v>
      </c>
      <c r="R2376" s="11">
        <f t="array" ref="R2376">INDEX(Reformat[School-age FT],MATCH(1,(Reformat[Zone]=B2376)*(Reformat[Provider Type]=E2376)*(Reformat[Provider Rating]=I2376),0))</f>
        <v>35.200000000000003</v>
      </c>
      <c r="S2376" s="11">
        <f t="shared" si="37"/>
        <v>176</v>
      </c>
    </row>
    <row r="2377" spans="1:19" x14ac:dyDescent="0.25">
      <c r="A2377" t="s">
        <v>51</v>
      </c>
      <c r="B2377" t="s">
        <v>90</v>
      </c>
      <c r="D2377" t="s">
        <v>66</v>
      </c>
      <c r="E2377" t="s">
        <v>114</v>
      </c>
      <c r="F2377" t="s">
        <v>61</v>
      </c>
      <c r="G2377" t="s">
        <v>129</v>
      </c>
      <c r="H2377" t="s">
        <v>64</v>
      </c>
      <c r="I2377" t="s">
        <v>133</v>
      </c>
      <c r="J2377" t="s">
        <v>58</v>
      </c>
      <c r="K2377" t="s">
        <v>57</v>
      </c>
      <c r="M2377" s="11">
        <v>130.9</v>
      </c>
      <c r="N2377" s="11">
        <v>4.3635684040724687</v>
      </c>
      <c r="P2377" s="11">
        <v>130.9</v>
      </c>
      <c r="Q2377" s="11">
        <v>4.3635684040724687</v>
      </c>
      <c r="R2377" s="11">
        <f t="array" ref="R2377">INDEX(Reformat[School-age PT],MATCH(1,(Reformat[Zone]=B2377)*(Reformat[Provider Type]=E2377)*(Reformat[Provider Rating]=I2377),0))</f>
        <v>30</v>
      </c>
      <c r="S2377" s="11">
        <f t="shared" si="37"/>
        <v>150</v>
      </c>
    </row>
    <row r="2378" spans="1:19" x14ac:dyDescent="0.25">
      <c r="A2378" t="s">
        <v>51</v>
      </c>
      <c r="B2378" t="s">
        <v>90</v>
      </c>
      <c r="D2378" t="s">
        <v>66</v>
      </c>
      <c r="E2378" t="s">
        <v>114</v>
      </c>
      <c r="F2378" t="s">
        <v>60</v>
      </c>
      <c r="G2378" t="s">
        <v>126</v>
      </c>
      <c r="H2378" t="s">
        <v>65</v>
      </c>
      <c r="I2378" t="s">
        <v>134</v>
      </c>
      <c r="J2378" t="s">
        <v>56</v>
      </c>
      <c r="K2378" t="s">
        <v>57</v>
      </c>
      <c r="M2378" s="11">
        <v>128.80000000000001</v>
      </c>
      <c r="N2378" s="11">
        <v>4.2935646328841406</v>
      </c>
      <c r="P2378" s="11">
        <v>128.80000000000001</v>
      </c>
      <c r="Q2378" s="11">
        <v>4.2935646328841406</v>
      </c>
      <c r="R2378" s="11">
        <f t="array" ref="R2378">INDEX(Reformat[Preschool FT],MATCH(1,(Reformat[Zone]=B2378)*(Reformat[Provider Type]=E2378)*(Reformat[Provider Rating]=I2378),0))</f>
        <v>34.229999999999997</v>
      </c>
      <c r="S2378" s="11">
        <f t="shared" si="37"/>
        <v>171.14999999999998</v>
      </c>
    </row>
    <row r="2379" spans="1:19" x14ac:dyDescent="0.25">
      <c r="A2379" t="s">
        <v>51</v>
      </c>
      <c r="B2379" t="s">
        <v>90</v>
      </c>
      <c r="D2379" t="s">
        <v>66</v>
      </c>
      <c r="E2379" t="s">
        <v>114</v>
      </c>
      <c r="F2379" t="s">
        <v>60</v>
      </c>
      <c r="G2379" t="s">
        <v>127</v>
      </c>
      <c r="H2379" t="s">
        <v>65</v>
      </c>
      <c r="I2379" t="s">
        <v>134</v>
      </c>
      <c r="J2379" t="s">
        <v>58</v>
      </c>
      <c r="K2379" t="s">
        <v>57</v>
      </c>
      <c r="M2379" s="11">
        <v>106.55</v>
      </c>
      <c r="N2379" s="11">
        <v>3.5518580095792323</v>
      </c>
      <c r="P2379" s="11">
        <v>106.55</v>
      </c>
      <c r="Q2379" s="11">
        <v>3.5518580095792323</v>
      </c>
      <c r="R2379" s="11">
        <f t="array" ref="R2379">INDEX(Reformat[Preschool PT],MATCH(1,(Reformat[Zone]=B2379)*(Reformat[Provider Type]=E2379)*(Reformat[Provider Rating]=I2379),0))</f>
        <v>27.72</v>
      </c>
      <c r="S2379" s="11">
        <f t="shared" si="37"/>
        <v>138.6</v>
      </c>
    </row>
    <row r="2380" spans="1:19" x14ac:dyDescent="0.25">
      <c r="A2380" t="s">
        <v>51</v>
      </c>
      <c r="B2380" t="s">
        <v>90</v>
      </c>
      <c r="D2380" t="s">
        <v>67</v>
      </c>
      <c r="E2380" t="s">
        <v>115</v>
      </c>
      <c r="F2380" t="s">
        <v>54</v>
      </c>
      <c r="G2380" t="s">
        <v>122</v>
      </c>
      <c r="H2380" t="s">
        <v>55</v>
      </c>
      <c r="I2380" t="s">
        <v>130</v>
      </c>
      <c r="J2380" t="s">
        <v>56</v>
      </c>
      <c r="K2380" t="s">
        <v>57</v>
      </c>
      <c r="M2380" s="11">
        <v>133.25</v>
      </c>
      <c r="N2380" s="11">
        <v>4.4419059575451216</v>
      </c>
      <c r="P2380" s="11">
        <v>133.25</v>
      </c>
      <c r="Q2380" s="11">
        <v>4.4419059575451216</v>
      </c>
      <c r="R2380" s="11">
        <f t="array" ref="R2380">INDEX(Reformat[Infant FT],MATCH(1,(Reformat[Zone]=B2380)*(Reformat[Provider Type]=E2380)*(Reformat[Provider Rating]=I2380),0))</f>
        <v>37</v>
      </c>
      <c r="S2380" s="11">
        <f t="shared" si="37"/>
        <v>185</v>
      </c>
    </row>
    <row r="2381" spans="1:19" x14ac:dyDescent="0.25">
      <c r="A2381" t="s">
        <v>51</v>
      </c>
      <c r="B2381" t="s">
        <v>90</v>
      </c>
      <c r="D2381" t="s">
        <v>67</v>
      </c>
      <c r="E2381" t="s">
        <v>115</v>
      </c>
      <c r="F2381" t="s">
        <v>54</v>
      </c>
      <c r="G2381" t="s">
        <v>123</v>
      </c>
      <c r="H2381" t="s">
        <v>55</v>
      </c>
      <c r="I2381" t="s">
        <v>130</v>
      </c>
      <c r="J2381" t="s">
        <v>58</v>
      </c>
      <c r="K2381" t="s">
        <v>57</v>
      </c>
      <c r="M2381" s="11">
        <v>113.45</v>
      </c>
      <c r="N2381" s="11">
        <v>3.7818704006265973</v>
      </c>
      <c r="P2381" s="11">
        <v>113.45</v>
      </c>
      <c r="Q2381" s="11">
        <v>3.7818704006265973</v>
      </c>
      <c r="R2381" s="11">
        <f t="array" ref="R2381">INDEX(Reformat[Infant PT],MATCH(1,(Reformat[Zone]=B2381)*(Reformat[Provider Type]=E2381)*(Reformat[Provider Rating]=I2381),0))</f>
        <v>32</v>
      </c>
      <c r="S2381" s="11">
        <f t="shared" si="37"/>
        <v>160</v>
      </c>
    </row>
    <row r="2382" spans="1:19" x14ac:dyDescent="0.25">
      <c r="A2382" t="s">
        <v>51</v>
      </c>
      <c r="B2382" t="s">
        <v>90</v>
      </c>
      <c r="D2382" t="s">
        <v>67</v>
      </c>
      <c r="E2382" t="s">
        <v>115</v>
      </c>
      <c r="F2382" t="s">
        <v>59</v>
      </c>
      <c r="G2382" t="s">
        <v>124</v>
      </c>
      <c r="H2382" t="s">
        <v>55</v>
      </c>
      <c r="I2382" t="s">
        <v>130</v>
      </c>
      <c r="J2382" t="s">
        <v>56</v>
      </c>
      <c r="K2382" t="s">
        <v>57</v>
      </c>
      <c r="M2382" s="11">
        <v>125.75</v>
      </c>
      <c r="N2382" s="11">
        <v>4.1918924890153777</v>
      </c>
      <c r="P2382" s="11">
        <v>125.75</v>
      </c>
      <c r="Q2382" s="11">
        <v>4.1918924890153777</v>
      </c>
      <c r="R2382" s="11">
        <f t="array" ref="R2382">INDEX(Reformat[Toddler FT],MATCH(1,(Reformat[Zone]=B2382)*(Reformat[Provider Type]=E2382)*(Reformat[Provider Rating]=I2382),0))</f>
        <v>33.6</v>
      </c>
      <c r="S2382" s="11">
        <f t="shared" si="37"/>
        <v>168</v>
      </c>
    </row>
    <row r="2383" spans="1:19" x14ac:dyDescent="0.25">
      <c r="A2383" t="s">
        <v>51</v>
      </c>
      <c r="B2383" t="s">
        <v>90</v>
      </c>
      <c r="D2383" t="s">
        <v>67</v>
      </c>
      <c r="E2383" t="s">
        <v>115</v>
      </c>
      <c r="F2383" t="s">
        <v>59</v>
      </c>
      <c r="G2383" t="s">
        <v>125</v>
      </c>
      <c r="H2383" t="s">
        <v>55</v>
      </c>
      <c r="I2383" t="s">
        <v>130</v>
      </c>
      <c r="J2383" t="s">
        <v>58</v>
      </c>
      <c r="K2383" t="s">
        <v>57</v>
      </c>
      <c r="M2383" s="11">
        <v>104.45</v>
      </c>
      <c r="N2383" s="11">
        <v>3.4818542383909041</v>
      </c>
      <c r="P2383" s="11">
        <v>104.45</v>
      </c>
      <c r="Q2383" s="11">
        <v>3.4818542383909041</v>
      </c>
      <c r="R2383" s="11">
        <f t="array" ref="R2383">INDEX(Reformat[Toddler PT],MATCH(1,(Reformat[Zone]=B2383)*(Reformat[Provider Type]=E2383)*(Reformat[Provider Rating]=I2383),0))</f>
        <v>28.4</v>
      </c>
      <c r="S2383" s="11">
        <f t="shared" si="37"/>
        <v>142</v>
      </c>
    </row>
    <row r="2384" spans="1:19" x14ac:dyDescent="0.25">
      <c r="A2384" t="s">
        <v>51</v>
      </c>
      <c r="B2384" t="s">
        <v>90</v>
      </c>
      <c r="D2384" t="s">
        <v>67</v>
      </c>
      <c r="E2384" t="s">
        <v>115</v>
      </c>
      <c r="F2384" t="s">
        <v>60</v>
      </c>
      <c r="G2384" t="s">
        <v>126</v>
      </c>
      <c r="H2384" t="s">
        <v>55</v>
      </c>
      <c r="I2384" t="s">
        <v>130</v>
      </c>
      <c r="J2384" t="s">
        <v>56</v>
      </c>
      <c r="K2384" t="s">
        <v>57</v>
      </c>
      <c r="M2384" s="11">
        <v>115.25</v>
      </c>
      <c r="N2384" s="11">
        <v>3.8418736330737357</v>
      </c>
      <c r="P2384" s="11">
        <v>115.25</v>
      </c>
      <c r="Q2384" s="11">
        <v>3.8418736330737357</v>
      </c>
      <c r="R2384" s="11">
        <f t="array" ref="R2384">INDEX(Reformat[Preschool FT],MATCH(1,(Reformat[Zone]=B2384)*(Reformat[Provider Type]=E2384)*(Reformat[Provider Rating]=I2384),0))</f>
        <v>29.6</v>
      </c>
      <c r="S2384" s="11">
        <f t="shared" si="37"/>
        <v>148</v>
      </c>
    </row>
    <row r="2385" spans="1:19" x14ac:dyDescent="0.25">
      <c r="A2385" t="s">
        <v>51</v>
      </c>
      <c r="B2385" t="s">
        <v>90</v>
      </c>
      <c r="D2385" t="s">
        <v>67</v>
      </c>
      <c r="E2385" t="s">
        <v>115</v>
      </c>
      <c r="F2385" t="s">
        <v>60</v>
      </c>
      <c r="G2385" t="s">
        <v>127</v>
      </c>
      <c r="H2385" t="s">
        <v>55</v>
      </c>
      <c r="I2385" t="s">
        <v>130</v>
      </c>
      <c r="J2385" t="s">
        <v>58</v>
      </c>
      <c r="K2385" t="s">
        <v>57</v>
      </c>
      <c r="M2385" s="11">
        <v>93.05</v>
      </c>
      <c r="N2385" s="11">
        <v>3.1018337662256927</v>
      </c>
      <c r="P2385" s="11">
        <v>93.05</v>
      </c>
      <c r="Q2385" s="11">
        <v>3.1018337662256927</v>
      </c>
      <c r="R2385" s="11">
        <f t="array" ref="R2385">INDEX(Reformat[Preschool PT],MATCH(1,(Reformat[Zone]=B2385)*(Reformat[Provider Type]=E2385)*(Reformat[Provider Rating]=I2385),0))</f>
        <v>23</v>
      </c>
      <c r="S2385" s="11">
        <f t="shared" si="37"/>
        <v>115</v>
      </c>
    </row>
    <row r="2386" spans="1:19" x14ac:dyDescent="0.25">
      <c r="A2386" t="s">
        <v>51</v>
      </c>
      <c r="B2386" t="s">
        <v>90</v>
      </c>
      <c r="D2386" t="s">
        <v>67</v>
      </c>
      <c r="E2386" t="s">
        <v>115</v>
      </c>
      <c r="F2386" t="s">
        <v>61</v>
      </c>
      <c r="G2386" t="s">
        <v>128</v>
      </c>
      <c r="H2386" t="s">
        <v>55</v>
      </c>
      <c r="I2386" t="s">
        <v>130</v>
      </c>
      <c r="J2386" t="s">
        <v>56</v>
      </c>
      <c r="K2386" t="s">
        <v>57</v>
      </c>
      <c r="M2386" s="11">
        <v>99.350000000000009</v>
      </c>
      <c r="N2386" s="11">
        <v>3.3118450797906784</v>
      </c>
      <c r="P2386" s="11">
        <v>99.350000000000009</v>
      </c>
      <c r="Q2386" s="11">
        <v>3.3118450797906784</v>
      </c>
      <c r="R2386" s="11">
        <f t="array" ref="R2386">INDEX(Reformat[School-age FT],MATCH(1,(Reformat[Zone]=B2386)*(Reformat[Provider Type]=E2386)*(Reformat[Provider Rating]=I2386),0))</f>
        <v>25.4</v>
      </c>
      <c r="S2386" s="11">
        <f t="shared" si="37"/>
        <v>127</v>
      </c>
    </row>
    <row r="2387" spans="1:19" x14ac:dyDescent="0.25">
      <c r="A2387" t="s">
        <v>51</v>
      </c>
      <c r="B2387" t="s">
        <v>90</v>
      </c>
      <c r="D2387" t="s">
        <v>67</v>
      </c>
      <c r="E2387" t="s">
        <v>115</v>
      </c>
      <c r="F2387" t="s">
        <v>61</v>
      </c>
      <c r="G2387" t="s">
        <v>129</v>
      </c>
      <c r="H2387" t="s">
        <v>55</v>
      </c>
      <c r="I2387" t="s">
        <v>130</v>
      </c>
      <c r="J2387" t="s">
        <v>58</v>
      </c>
      <c r="K2387" t="s">
        <v>57</v>
      </c>
      <c r="M2387" s="11">
        <v>76.349999999999994</v>
      </c>
      <c r="N2387" s="11">
        <v>2.5451371096327957</v>
      </c>
      <c r="P2387" s="11">
        <v>76.349999999999994</v>
      </c>
      <c r="Q2387" s="11">
        <v>2.5451371096327957</v>
      </c>
      <c r="R2387" s="11">
        <f t="array" ref="R2387">INDEX(Reformat[School-age PT],MATCH(1,(Reformat[Zone]=B2387)*(Reformat[Provider Type]=E2387)*(Reformat[Provider Rating]=I2387),0))</f>
        <v>20.399999999999999</v>
      </c>
      <c r="S2387" s="11">
        <f t="shared" si="37"/>
        <v>102</v>
      </c>
    </row>
    <row r="2388" spans="1:19" x14ac:dyDescent="0.25">
      <c r="A2388" t="s">
        <v>51</v>
      </c>
      <c r="B2388" t="s">
        <v>90</v>
      </c>
      <c r="D2388" t="s">
        <v>67</v>
      </c>
      <c r="E2388" t="s">
        <v>115</v>
      </c>
      <c r="F2388" t="s">
        <v>54</v>
      </c>
      <c r="G2388" t="s">
        <v>122</v>
      </c>
      <c r="H2388" t="s">
        <v>62</v>
      </c>
      <c r="I2388" t="s">
        <v>131</v>
      </c>
      <c r="J2388" t="s">
        <v>56</v>
      </c>
      <c r="K2388" t="s">
        <v>57</v>
      </c>
      <c r="M2388" s="11">
        <v>148.05000000000001</v>
      </c>
      <c r="N2388" s="11">
        <v>4.9352658687771509</v>
      </c>
      <c r="P2388" s="11">
        <v>148.05000000000001</v>
      </c>
      <c r="Q2388" s="11">
        <v>4.9352658687771509</v>
      </c>
      <c r="R2388" s="11">
        <f t="array" ref="R2388">INDEX(Reformat[Infant FT],MATCH(1,(Reformat[Zone]=B2388)*(Reformat[Provider Type]=E2388)*(Reformat[Provider Rating]=I2388),0))</f>
        <v>38.85</v>
      </c>
      <c r="S2388" s="11">
        <f t="shared" si="37"/>
        <v>194.25</v>
      </c>
    </row>
    <row r="2389" spans="1:19" x14ac:dyDescent="0.25">
      <c r="A2389" t="s">
        <v>51</v>
      </c>
      <c r="B2389" t="s">
        <v>90</v>
      </c>
      <c r="D2389" t="s">
        <v>67</v>
      </c>
      <c r="E2389" t="s">
        <v>115</v>
      </c>
      <c r="F2389" t="s">
        <v>54</v>
      </c>
      <c r="G2389" t="s">
        <v>123</v>
      </c>
      <c r="H2389" t="s">
        <v>62</v>
      </c>
      <c r="I2389" t="s">
        <v>131</v>
      </c>
      <c r="J2389" t="s">
        <v>58</v>
      </c>
      <c r="K2389" t="s">
        <v>57</v>
      </c>
      <c r="M2389" s="11">
        <v>133.4</v>
      </c>
      <c r="N2389" s="11">
        <v>4.4469062269157167</v>
      </c>
      <c r="P2389" s="11">
        <v>133.4</v>
      </c>
      <c r="Q2389" s="11">
        <v>4.4469062269157167</v>
      </c>
      <c r="R2389" s="11">
        <f t="array" ref="R2389">INDEX(Reformat[Infant PT],MATCH(1,(Reformat[Zone]=B2389)*(Reformat[Provider Type]=E2389)*(Reformat[Provider Rating]=I2389),0))</f>
        <v>33.6</v>
      </c>
      <c r="S2389" s="11">
        <f t="shared" si="37"/>
        <v>168</v>
      </c>
    </row>
    <row r="2390" spans="1:19" x14ac:dyDescent="0.25">
      <c r="A2390" t="s">
        <v>51</v>
      </c>
      <c r="B2390" t="s">
        <v>90</v>
      </c>
      <c r="D2390" t="s">
        <v>67</v>
      </c>
      <c r="E2390" t="s">
        <v>115</v>
      </c>
      <c r="F2390" t="s">
        <v>59</v>
      </c>
      <c r="G2390" t="s">
        <v>124</v>
      </c>
      <c r="H2390" t="s">
        <v>62</v>
      </c>
      <c r="I2390" t="s">
        <v>131</v>
      </c>
      <c r="J2390" t="s">
        <v>56</v>
      </c>
      <c r="K2390" t="s">
        <v>57</v>
      </c>
      <c r="M2390" s="11">
        <v>140.9</v>
      </c>
      <c r="N2390" s="11">
        <v>4.6969196954454615</v>
      </c>
      <c r="P2390" s="11">
        <v>140.9</v>
      </c>
      <c r="Q2390" s="11">
        <v>4.6969196954454615</v>
      </c>
      <c r="R2390" s="11">
        <f t="array" ref="R2390">INDEX(Reformat[Toddler FT],MATCH(1,(Reformat[Zone]=B2390)*(Reformat[Provider Type]=E2390)*(Reformat[Provider Rating]=I2390),0))</f>
        <v>35.28</v>
      </c>
      <c r="S2390" s="11">
        <f t="shared" si="37"/>
        <v>176.4</v>
      </c>
    </row>
    <row r="2391" spans="1:19" x14ac:dyDescent="0.25">
      <c r="A2391" t="s">
        <v>51</v>
      </c>
      <c r="B2391" t="s">
        <v>90</v>
      </c>
      <c r="D2391" t="s">
        <v>67</v>
      </c>
      <c r="E2391" t="s">
        <v>115</v>
      </c>
      <c r="F2391" t="s">
        <v>59</v>
      </c>
      <c r="G2391" t="s">
        <v>125</v>
      </c>
      <c r="H2391" t="s">
        <v>62</v>
      </c>
      <c r="I2391" t="s">
        <v>131</v>
      </c>
      <c r="J2391" t="s">
        <v>58</v>
      </c>
      <c r="K2391" t="s">
        <v>57</v>
      </c>
      <c r="M2391" s="11">
        <v>124.65</v>
      </c>
      <c r="N2391" s="11">
        <v>4.1552238469643488</v>
      </c>
      <c r="P2391" s="11">
        <v>124.65</v>
      </c>
      <c r="Q2391" s="11">
        <v>4.1552238469643488</v>
      </c>
      <c r="R2391" s="11">
        <f t="array" ref="R2391">INDEX(Reformat[Toddler PT],MATCH(1,(Reformat[Zone]=B2391)*(Reformat[Provider Type]=E2391)*(Reformat[Provider Rating]=I2391),0))</f>
        <v>29.82</v>
      </c>
      <c r="S2391" s="11">
        <f t="shared" si="37"/>
        <v>149.1</v>
      </c>
    </row>
    <row r="2392" spans="1:19" x14ac:dyDescent="0.25">
      <c r="A2392" t="s">
        <v>51</v>
      </c>
      <c r="B2392" t="s">
        <v>90</v>
      </c>
      <c r="D2392" t="s">
        <v>67</v>
      </c>
      <c r="E2392" t="s">
        <v>115</v>
      </c>
      <c r="F2392" t="s">
        <v>60</v>
      </c>
      <c r="G2392" t="s">
        <v>126</v>
      </c>
      <c r="H2392" t="s">
        <v>62</v>
      </c>
      <c r="I2392" t="s">
        <v>131</v>
      </c>
      <c r="J2392" t="s">
        <v>56</v>
      </c>
      <c r="K2392" t="s">
        <v>57</v>
      </c>
      <c r="M2392" s="11">
        <v>133.9</v>
      </c>
      <c r="N2392" s="11">
        <v>4.4635737914843663</v>
      </c>
      <c r="P2392" s="11">
        <v>133.9</v>
      </c>
      <c r="Q2392" s="11">
        <v>4.4635737914843663</v>
      </c>
      <c r="R2392" s="11">
        <f t="array" ref="R2392">INDEX(Reformat[Preschool FT],MATCH(1,(Reformat[Zone]=B2392)*(Reformat[Provider Type]=E2392)*(Reformat[Provider Rating]=I2392),0))</f>
        <v>31.08</v>
      </c>
      <c r="S2392" s="11">
        <f t="shared" si="37"/>
        <v>155.39999999999998</v>
      </c>
    </row>
    <row r="2393" spans="1:19" x14ac:dyDescent="0.25">
      <c r="A2393" t="s">
        <v>51</v>
      </c>
      <c r="B2393" t="s">
        <v>90</v>
      </c>
      <c r="D2393" t="s">
        <v>67</v>
      </c>
      <c r="E2393" t="s">
        <v>115</v>
      </c>
      <c r="F2393" t="s">
        <v>60</v>
      </c>
      <c r="G2393" t="s">
        <v>127</v>
      </c>
      <c r="H2393" t="s">
        <v>62</v>
      </c>
      <c r="I2393" t="s">
        <v>131</v>
      </c>
      <c r="J2393" t="s">
        <v>58</v>
      </c>
      <c r="K2393" t="s">
        <v>57</v>
      </c>
      <c r="M2393" s="11">
        <v>105.8</v>
      </c>
      <c r="N2393" s="11">
        <v>3.5268566627262579</v>
      </c>
      <c r="P2393" s="11">
        <v>105.8</v>
      </c>
      <c r="Q2393" s="11">
        <v>3.5268566627262579</v>
      </c>
      <c r="R2393" s="11">
        <f t="array" ref="R2393">INDEX(Reformat[Preschool PT],MATCH(1,(Reformat[Zone]=B2393)*(Reformat[Provider Type]=E2393)*(Reformat[Provider Rating]=I2393),0))</f>
        <v>24.15</v>
      </c>
      <c r="S2393" s="11">
        <f t="shared" si="37"/>
        <v>120.75</v>
      </c>
    </row>
    <row r="2394" spans="1:19" x14ac:dyDescent="0.25">
      <c r="A2394" t="s">
        <v>51</v>
      </c>
      <c r="B2394" t="s">
        <v>90</v>
      </c>
      <c r="D2394" t="s">
        <v>67</v>
      </c>
      <c r="E2394" t="s">
        <v>115</v>
      </c>
      <c r="F2394" t="s">
        <v>61</v>
      </c>
      <c r="G2394" t="s">
        <v>128</v>
      </c>
      <c r="H2394" t="s">
        <v>62</v>
      </c>
      <c r="I2394" t="s">
        <v>131</v>
      </c>
      <c r="J2394" t="s">
        <v>56</v>
      </c>
      <c r="K2394" t="s">
        <v>57</v>
      </c>
      <c r="M2394" s="11">
        <v>115.55</v>
      </c>
      <c r="N2394" s="11">
        <v>3.8518741718149254</v>
      </c>
      <c r="P2394" s="11">
        <v>115.55</v>
      </c>
      <c r="Q2394" s="11">
        <v>3.8518741718149254</v>
      </c>
      <c r="R2394" s="11">
        <f t="array" ref="R2394">INDEX(Reformat[School-age FT],MATCH(1,(Reformat[Zone]=B2394)*(Reformat[Provider Type]=E2394)*(Reformat[Provider Rating]=I2394),0))</f>
        <v>26.67</v>
      </c>
      <c r="S2394" s="11">
        <f t="shared" si="37"/>
        <v>133.35000000000002</v>
      </c>
    </row>
    <row r="2395" spans="1:19" x14ac:dyDescent="0.25">
      <c r="A2395" t="s">
        <v>51</v>
      </c>
      <c r="B2395" t="s">
        <v>90</v>
      </c>
      <c r="D2395" t="s">
        <v>67</v>
      </c>
      <c r="E2395" t="s">
        <v>115</v>
      </c>
      <c r="F2395" t="s">
        <v>61</v>
      </c>
      <c r="G2395" t="s">
        <v>129</v>
      </c>
      <c r="H2395" t="s">
        <v>62</v>
      </c>
      <c r="I2395" t="s">
        <v>131</v>
      </c>
      <c r="J2395" t="s">
        <v>58</v>
      </c>
      <c r="K2395" t="s">
        <v>57</v>
      </c>
      <c r="M2395" s="11">
        <v>93</v>
      </c>
      <c r="N2395" s="11">
        <v>3.1001670097688279</v>
      </c>
      <c r="P2395" s="11">
        <v>93</v>
      </c>
      <c r="Q2395" s="11">
        <v>3.1001670097688279</v>
      </c>
      <c r="R2395" s="11">
        <f t="array" ref="R2395">INDEX(Reformat[School-age PT],MATCH(1,(Reformat[Zone]=B2395)*(Reformat[Provider Type]=E2395)*(Reformat[Provider Rating]=I2395),0))</f>
        <v>21.42</v>
      </c>
      <c r="S2395" s="11">
        <f t="shared" si="37"/>
        <v>107.10000000000001</v>
      </c>
    </row>
    <row r="2396" spans="1:19" x14ac:dyDescent="0.25">
      <c r="A2396" t="s">
        <v>51</v>
      </c>
      <c r="B2396" t="s">
        <v>90</v>
      </c>
      <c r="D2396" t="s">
        <v>67</v>
      </c>
      <c r="E2396" t="s">
        <v>115</v>
      </c>
      <c r="F2396" t="s">
        <v>54</v>
      </c>
      <c r="G2396" t="s">
        <v>122</v>
      </c>
      <c r="H2396" t="s">
        <v>63</v>
      </c>
      <c r="I2396" t="s">
        <v>132</v>
      </c>
      <c r="J2396" t="s">
        <v>56</v>
      </c>
      <c r="K2396" t="s">
        <v>57</v>
      </c>
      <c r="M2396" s="11">
        <v>164.5</v>
      </c>
      <c r="N2396" s="11">
        <v>5.4836287430857222</v>
      </c>
      <c r="P2396" s="11">
        <v>164.5</v>
      </c>
      <c r="Q2396" s="11">
        <v>5.4836287430857222</v>
      </c>
      <c r="R2396" s="11">
        <f t="array" ref="R2396">INDEX(Reformat[Infant FT],MATCH(1,(Reformat[Zone]=B2396)*(Reformat[Provider Type]=E2396)*(Reformat[Provider Rating]=I2396),0))</f>
        <v>40.86</v>
      </c>
      <c r="S2396" s="11">
        <f t="shared" si="37"/>
        <v>204.3</v>
      </c>
    </row>
    <row r="2397" spans="1:19" x14ac:dyDescent="0.25">
      <c r="A2397" t="s">
        <v>51</v>
      </c>
      <c r="B2397" t="s">
        <v>90</v>
      </c>
      <c r="D2397" t="s">
        <v>67</v>
      </c>
      <c r="E2397" t="s">
        <v>115</v>
      </c>
      <c r="F2397" t="s">
        <v>54</v>
      </c>
      <c r="G2397" t="s">
        <v>123</v>
      </c>
      <c r="H2397" t="s">
        <v>63</v>
      </c>
      <c r="I2397" t="s">
        <v>132</v>
      </c>
      <c r="J2397" t="s">
        <v>58</v>
      </c>
      <c r="K2397" t="s">
        <v>57</v>
      </c>
      <c r="M2397" s="11">
        <v>148.19999999999999</v>
      </c>
      <c r="N2397" s="11">
        <v>4.9402661381477451</v>
      </c>
      <c r="P2397" s="11">
        <v>148.19999999999999</v>
      </c>
      <c r="Q2397" s="11">
        <v>4.9402661381477451</v>
      </c>
      <c r="R2397" s="11">
        <f t="array" ref="R2397">INDEX(Reformat[Infant PT],MATCH(1,(Reformat[Zone]=B2397)*(Reformat[Provider Type]=E2397)*(Reformat[Provider Rating]=I2397),0))</f>
        <v>35.82</v>
      </c>
      <c r="S2397" s="11">
        <f t="shared" si="37"/>
        <v>179.1</v>
      </c>
    </row>
    <row r="2398" spans="1:19" x14ac:dyDescent="0.25">
      <c r="A2398" t="s">
        <v>51</v>
      </c>
      <c r="B2398" t="s">
        <v>90</v>
      </c>
      <c r="D2398" t="s">
        <v>67</v>
      </c>
      <c r="E2398" t="s">
        <v>115</v>
      </c>
      <c r="F2398" t="s">
        <v>59</v>
      </c>
      <c r="G2398" t="s">
        <v>124</v>
      </c>
      <c r="H2398" t="s">
        <v>63</v>
      </c>
      <c r="I2398" t="s">
        <v>132</v>
      </c>
      <c r="J2398" t="s">
        <v>56</v>
      </c>
      <c r="K2398" t="s">
        <v>57</v>
      </c>
      <c r="M2398" s="11">
        <v>156.6</v>
      </c>
      <c r="N2398" s="11">
        <v>5.2202812229010584</v>
      </c>
      <c r="P2398" s="11">
        <v>156.6</v>
      </c>
      <c r="Q2398" s="11">
        <v>5.2202812229010584</v>
      </c>
      <c r="R2398" s="11">
        <f t="array" ref="R2398">INDEX(Reformat[Toddler FT],MATCH(1,(Reformat[Zone]=B2398)*(Reformat[Provider Type]=E2398)*(Reformat[Provider Rating]=I2398),0))</f>
        <v>36.9</v>
      </c>
      <c r="S2398" s="11">
        <f t="shared" si="37"/>
        <v>184.5</v>
      </c>
    </row>
    <row r="2399" spans="1:19" x14ac:dyDescent="0.25">
      <c r="A2399" t="s">
        <v>51</v>
      </c>
      <c r="B2399" t="s">
        <v>90</v>
      </c>
      <c r="D2399" t="s">
        <v>67</v>
      </c>
      <c r="E2399" t="s">
        <v>115</v>
      </c>
      <c r="F2399" t="s">
        <v>59</v>
      </c>
      <c r="G2399" t="s">
        <v>125</v>
      </c>
      <c r="H2399" t="s">
        <v>63</v>
      </c>
      <c r="I2399" t="s">
        <v>132</v>
      </c>
      <c r="J2399" t="s">
        <v>58</v>
      </c>
      <c r="K2399" t="s">
        <v>57</v>
      </c>
      <c r="M2399" s="11">
        <v>138.5</v>
      </c>
      <c r="N2399" s="11">
        <v>4.6169153855159424</v>
      </c>
      <c r="P2399" s="11">
        <v>138.5</v>
      </c>
      <c r="Q2399" s="11">
        <v>4.6169153855159424</v>
      </c>
      <c r="R2399" s="11">
        <f t="array" ref="R2399">INDEX(Reformat[Toddler PT],MATCH(1,(Reformat[Zone]=B2399)*(Reformat[Provider Type]=E2399)*(Reformat[Provider Rating]=I2399),0))</f>
        <v>31.68</v>
      </c>
      <c r="S2399" s="11">
        <f t="shared" si="37"/>
        <v>158.4</v>
      </c>
    </row>
    <row r="2400" spans="1:19" x14ac:dyDescent="0.25">
      <c r="A2400" t="s">
        <v>51</v>
      </c>
      <c r="B2400" t="s">
        <v>90</v>
      </c>
      <c r="D2400" t="s">
        <v>67</v>
      </c>
      <c r="E2400" t="s">
        <v>115</v>
      </c>
      <c r="F2400" t="s">
        <v>60</v>
      </c>
      <c r="G2400" t="s">
        <v>126</v>
      </c>
      <c r="H2400" t="s">
        <v>63</v>
      </c>
      <c r="I2400" t="s">
        <v>132</v>
      </c>
      <c r="J2400" t="s">
        <v>56</v>
      </c>
      <c r="K2400" t="s">
        <v>57</v>
      </c>
      <c r="M2400" s="11">
        <v>148.75</v>
      </c>
      <c r="N2400" s="11">
        <v>4.95860045917326</v>
      </c>
      <c r="P2400" s="11">
        <v>148.75</v>
      </c>
      <c r="Q2400" s="11">
        <v>4.95860045917326</v>
      </c>
      <c r="R2400" s="11">
        <f t="array" ref="R2400">INDEX(Reformat[Preschool FT],MATCH(1,(Reformat[Zone]=B2400)*(Reformat[Provider Type]=E2400)*(Reformat[Provider Rating]=I2400),0))</f>
        <v>32.4</v>
      </c>
      <c r="S2400" s="11">
        <f t="shared" si="37"/>
        <v>162</v>
      </c>
    </row>
    <row r="2401" spans="1:19" x14ac:dyDescent="0.25">
      <c r="A2401" t="s">
        <v>51</v>
      </c>
      <c r="B2401" t="s">
        <v>90</v>
      </c>
      <c r="D2401" t="s">
        <v>67</v>
      </c>
      <c r="E2401" t="s">
        <v>115</v>
      </c>
      <c r="F2401" t="s">
        <v>60</v>
      </c>
      <c r="G2401" t="s">
        <v>127</v>
      </c>
      <c r="H2401" t="s">
        <v>63</v>
      </c>
      <c r="I2401" t="s">
        <v>132</v>
      </c>
      <c r="J2401" t="s">
        <v>58</v>
      </c>
      <c r="K2401" t="s">
        <v>57</v>
      </c>
      <c r="M2401" s="11">
        <v>117.55000000000001</v>
      </c>
      <c r="N2401" s="11">
        <v>3.9185444300895242</v>
      </c>
      <c r="P2401" s="11">
        <v>117.55000000000001</v>
      </c>
      <c r="Q2401" s="11">
        <v>3.9185444300895242</v>
      </c>
      <c r="R2401" s="11">
        <f t="array" ref="R2401">INDEX(Reformat[Preschool PT],MATCH(1,(Reformat[Zone]=B2401)*(Reformat[Provider Type]=E2401)*(Reformat[Provider Rating]=I2401),0))</f>
        <v>25.92</v>
      </c>
      <c r="S2401" s="11">
        <f t="shared" si="37"/>
        <v>129.60000000000002</v>
      </c>
    </row>
    <row r="2402" spans="1:19" x14ac:dyDescent="0.25">
      <c r="A2402" t="s">
        <v>51</v>
      </c>
      <c r="B2402" t="s">
        <v>90</v>
      </c>
      <c r="D2402" t="s">
        <v>67</v>
      </c>
      <c r="E2402" t="s">
        <v>115</v>
      </c>
      <c r="F2402" t="s">
        <v>61</v>
      </c>
      <c r="G2402" t="s">
        <v>128</v>
      </c>
      <c r="H2402" t="s">
        <v>63</v>
      </c>
      <c r="I2402" t="s">
        <v>132</v>
      </c>
      <c r="J2402" t="s">
        <v>56</v>
      </c>
      <c r="K2402" t="s">
        <v>57</v>
      </c>
      <c r="M2402" s="11">
        <v>128.4</v>
      </c>
      <c r="N2402" s="11">
        <v>4.2802305812292207</v>
      </c>
      <c r="P2402" s="11">
        <v>128.4</v>
      </c>
      <c r="Q2402" s="11">
        <v>4.2802305812292207</v>
      </c>
      <c r="R2402" s="11">
        <f t="array" ref="R2402">INDEX(Reformat[School-age FT],MATCH(1,(Reformat[Zone]=B2402)*(Reformat[Provider Type]=E2402)*(Reformat[Provider Rating]=I2402),0))</f>
        <v>28.44</v>
      </c>
      <c r="S2402" s="11">
        <f t="shared" si="37"/>
        <v>142.20000000000002</v>
      </c>
    </row>
    <row r="2403" spans="1:19" x14ac:dyDescent="0.25">
      <c r="A2403" t="s">
        <v>51</v>
      </c>
      <c r="B2403" t="s">
        <v>90</v>
      </c>
      <c r="D2403" t="s">
        <v>67</v>
      </c>
      <c r="E2403" t="s">
        <v>115</v>
      </c>
      <c r="F2403" t="s">
        <v>61</v>
      </c>
      <c r="G2403" t="s">
        <v>129</v>
      </c>
      <c r="H2403" t="s">
        <v>63</v>
      </c>
      <c r="I2403" t="s">
        <v>132</v>
      </c>
      <c r="J2403" t="s">
        <v>58</v>
      </c>
      <c r="K2403" t="s">
        <v>57</v>
      </c>
      <c r="M2403" s="11">
        <v>103.35000000000001</v>
      </c>
      <c r="N2403" s="11">
        <v>3.4451855963398752</v>
      </c>
      <c r="P2403" s="11">
        <v>103.35000000000001</v>
      </c>
      <c r="Q2403" s="11">
        <v>3.4451855963398752</v>
      </c>
      <c r="R2403" s="11">
        <f t="array" ref="R2403">INDEX(Reformat[School-age PT],MATCH(1,(Reformat[Zone]=B2403)*(Reformat[Provider Type]=E2403)*(Reformat[Provider Rating]=I2403),0))</f>
        <v>23.22</v>
      </c>
      <c r="S2403" s="11">
        <f t="shared" si="37"/>
        <v>116.1</v>
      </c>
    </row>
    <row r="2404" spans="1:19" x14ac:dyDescent="0.25">
      <c r="A2404" t="s">
        <v>51</v>
      </c>
      <c r="B2404" t="s">
        <v>90</v>
      </c>
      <c r="D2404" t="s">
        <v>67</v>
      </c>
      <c r="E2404" t="s">
        <v>115</v>
      </c>
      <c r="F2404" t="s">
        <v>54</v>
      </c>
      <c r="G2404" t="s">
        <v>122</v>
      </c>
      <c r="H2404" t="s">
        <v>64</v>
      </c>
      <c r="I2404" t="s">
        <v>133</v>
      </c>
      <c r="J2404" t="s">
        <v>56</v>
      </c>
      <c r="K2404" t="s">
        <v>57</v>
      </c>
      <c r="M2404" s="11">
        <v>182.75</v>
      </c>
      <c r="N2404" s="11">
        <v>6.0919948498414334</v>
      </c>
      <c r="P2404" s="11">
        <v>182.75</v>
      </c>
      <c r="Q2404" s="11">
        <v>6.0919948498414334</v>
      </c>
      <c r="R2404" s="11">
        <f t="array" ref="R2404">INDEX(Reformat[Infant FT],MATCH(1,(Reformat[Zone]=B2404)*(Reformat[Provider Type]=E2404)*(Reformat[Provider Rating]=I2404),0))</f>
        <v>45.4</v>
      </c>
      <c r="S2404" s="11">
        <f t="shared" si="37"/>
        <v>227</v>
      </c>
    </row>
    <row r="2405" spans="1:19" x14ac:dyDescent="0.25">
      <c r="A2405" t="s">
        <v>51</v>
      </c>
      <c r="B2405" t="s">
        <v>90</v>
      </c>
      <c r="D2405" t="s">
        <v>67</v>
      </c>
      <c r="E2405" t="s">
        <v>115</v>
      </c>
      <c r="F2405" t="s">
        <v>54</v>
      </c>
      <c r="G2405" t="s">
        <v>123</v>
      </c>
      <c r="H2405" t="s">
        <v>64</v>
      </c>
      <c r="I2405" t="s">
        <v>133</v>
      </c>
      <c r="J2405" t="s">
        <v>58</v>
      </c>
      <c r="K2405" t="s">
        <v>57</v>
      </c>
      <c r="M2405" s="11">
        <v>164.65</v>
      </c>
      <c r="N2405" s="11">
        <v>5.4886290124563173</v>
      </c>
      <c r="P2405" s="11">
        <v>164.65</v>
      </c>
      <c r="Q2405" s="11">
        <v>5.4886290124563173</v>
      </c>
      <c r="R2405" s="11">
        <f t="array" ref="R2405">INDEX(Reformat[Infant PT],MATCH(1,(Reformat[Zone]=B2405)*(Reformat[Provider Type]=E2405)*(Reformat[Provider Rating]=I2405),0))</f>
        <v>39.799999999999997</v>
      </c>
      <c r="S2405" s="11">
        <f t="shared" si="37"/>
        <v>199</v>
      </c>
    </row>
    <row r="2406" spans="1:19" x14ac:dyDescent="0.25">
      <c r="A2406" t="s">
        <v>51</v>
      </c>
      <c r="B2406" t="s">
        <v>90</v>
      </c>
      <c r="D2406" t="s">
        <v>67</v>
      </c>
      <c r="E2406" t="s">
        <v>115</v>
      </c>
      <c r="F2406" t="s">
        <v>59</v>
      </c>
      <c r="G2406" t="s">
        <v>124</v>
      </c>
      <c r="H2406" t="s">
        <v>64</v>
      </c>
      <c r="I2406" t="s">
        <v>133</v>
      </c>
      <c r="J2406" t="s">
        <v>56</v>
      </c>
      <c r="K2406" t="s">
        <v>57</v>
      </c>
      <c r="M2406" s="11">
        <v>173.95</v>
      </c>
      <c r="N2406" s="11">
        <v>5.7986457134332001</v>
      </c>
      <c r="P2406" s="11">
        <v>173.95</v>
      </c>
      <c r="Q2406" s="11">
        <v>5.7986457134332001</v>
      </c>
      <c r="R2406" s="11">
        <f t="array" ref="R2406">INDEX(Reformat[Toddler FT],MATCH(1,(Reformat[Zone]=B2406)*(Reformat[Provider Type]=E2406)*(Reformat[Provider Rating]=I2406),0))</f>
        <v>41</v>
      </c>
      <c r="S2406" s="11">
        <f t="shared" si="37"/>
        <v>205</v>
      </c>
    </row>
    <row r="2407" spans="1:19" x14ac:dyDescent="0.25">
      <c r="A2407" t="s">
        <v>51</v>
      </c>
      <c r="B2407" t="s">
        <v>90</v>
      </c>
      <c r="D2407" t="s">
        <v>67</v>
      </c>
      <c r="E2407" t="s">
        <v>115</v>
      </c>
      <c r="F2407" t="s">
        <v>59</v>
      </c>
      <c r="G2407" t="s">
        <v>125</v>
      </c>
      <c r="H2407" t="s">
        <v>64</v>
      </c>
      <c r="I2407" t="s">
        <v>133</v>
      </c>
      <c r="J2407" t="s">
        <v>58</v>
      </c>
      <c r="K2407" t="s">
        <v>57</v>
      </c>
      <c r="M2407" s="11">
        <v>153.9</v>
      </c>
      <c r="N2407" s="11">
        <v>5.130276374230351</v>
      </c>
      <c r="P2407" s="11">
        <v>153.9</v>
      </c>
      <c r="Q2407" s="11">
        <v>5.130276374230351</v>
      </c>
      <c r="R2407" s="11">
        <f t="array" ref="R2407">INDEX(Reformat[Toddler PT],MATCH(1,(Reformat[Zone]=B2407)*(Reformat[Provider Type]=E2407)*(Reformat[Provider Rating]=I2407),0))</f>
        <v>35.200000000000003</v>
      </c>
      <c r="S2407" s="11">
        <f t="shared" si="37"/>
        <v>176</v>
      </c>
    </row>
    <row r="2408" spans="1:19" x14ac:dyDescent="0.25">
      <c r="A2408" t="s">
        <v>51</v>
      </c>
      <c r="B2408" t="s">
        <v>90</v>
      </c>
      <c r="D2408" t="s">
        <v>67</v>
      </c>
      <c r="E2408" t="s">
        <v>115</v>
      </c>
      <c r="F2408" t="s">
        <v>60</v>
      </c>
      <c r="G2408" t="s">
        <v>126</v>
      </c>
      <c r="H2408" t="s">
        <v>64</v>
      </c>
      <c r="I2408" t="s">
        <v>133</v>
      </c>
      <c r="J2408" t="s">
        <v>56</v>
      </c>
      <c r="K2408" t="s">
        <v>57</v>
      </c>
      <c r="M2408" s="11">
        <v>165.3</v>
      </c>
      <c r="N2408" s="11">
        <v>5.5102968463955619</v>
      </c>
      <c r="P2408" s="11">
        <v>165.3</v>
      </c>
      <c r="Q2408" s="11">
        <v>5.5102968463955619</v>
      </c>
      <c r="R2408" s="11">
        <f t="array" ref="R2408">INDEX(Reformat[Preschool FT],MATCH(1,(Reformat[Zone]=B2408)*(Reformat[Provider Type]=E2408)*(Reformat[Provider Rating]=I2408),0))</f>
        <v>36</v>
      </c>
      <c r="S2408" s="11">
        <f t="shared" si="37"/>
        <v>180</v>
      </c>
    </row>
    <row r="2409" spans="1:19" x14ac:dyDescent="0.25">
      <c r="A2409" t="s">
        <v>51</v>
      </c>
      <c r="B2409" t="s">
        <v>90</v>
      </c>
      <c r="D2409" t="s">
        <v>67</v>
      </c>
      <c r="E2409" t="s">
        <v>115</v>
      </c>
      <c r="F2409" t="s">
        <v>60</v>
      </c>
      <c r="G2409" t="s">
        <v>127</v>
      </c>
      <c r="H2409" t="s">
        <v>64</v>
      </c>
      <c r="I2409" t="s">
        <v>133</v>
      </c>
      <c r="J2409" t="s">
        <v>58</v>
      </c>
      <c r="K2409" t="s">
        <v>57</v>
      </c>
      <c r="M2409" s="11">
        <v>130.6</v>
      </c>
      <c r="N2409" s="11">
        <v>4.3535678653312786</v>
      </c>
      <c r="P2409" s="11">
        <v>130.6</v>
      </c>
      <c r="Q2409" s="11">
        <v>4.3535678653312786</v>
      </c>
      <c r="R2409" s="11">
        <f t="array" ref="R2409">INDEX(Reformat[Preschool PT],MATCH(1,(Reformat[Zone]=B2409)*(Reformat[Provider Type]=E2409)*(Reformat[Provider Rating]=I2409),0))</f>
        <v>28.8</v>
      </c>
      <c r="S2409" s="11">
        <f t="shared" si="37"/>
        <v>144</v>
      </c>
    </row>
    <row r="2410" spans="1:19" x14ac:dyDescent="0.25">
      <c r="A2410" t="s">
        <v>51</v>
      </c>
      <c r="B2410" t="s">
        <v>90</v>
      </c>
      <c r="D2410" t="s">
        <v>67</v>
      </c>
      <c r="E2410" t="s">
        <v>115</v>
      </c>
      <c r="F2410" t="s">
        <v>61</v>
      </c>
      <c r="G2410" t="s">
        <v>128</v>
      </c>
      <c r="H2410" t="s">
        <v>64</v>
      </c>
      <c r="I2410" t="s">
        <v>133</v>
      </c>
      <c r="J2410" t="s">
        <v>56</v>
      </c>
      <c r="K2410" t="s">
        <v>57</v>
      </c>
      <c r="M2410" s="11">
        <v>142.65</v>
      </c>
      <c r="N2410" s="11">
        <v>4.7552561714357351</v>
      </c>
      <c r="P2410" s="11">
        <v>142.65</v>
      </c>
      <c r="Q2410" s="11">
        <v>4.7552561714357351</v>
      </c>
      <c r="R2410" s="11">
        <f t="array" ref="R2410">INDEX(Reformat[School-age FT],MATCH(1,(Reformat[Zone]=B2410)*(Reformat[Provider Type]=E2410)*(Reformat[Provider Rating]=I2410),0))</f>
        <v>31.6</v>
      </c>
      <c r="S2410" s="11">
        <f t="shared" si="37"/>
        <v>158</v>
      </c>
    </row>
    <row r="2411" spans="1:19" x14ac:dyDescent="0.25">
      <c r="A2411" t="s">
        <v>51</v>
      </c>
      <c r="B2411" t="s">
        <v>90</v>
      </c>
      <c r="D2411" t="s">
        <v>67</v>
      </c>
      <c r="E2411" t="s">
        <v>115</v>
      </c>
      <c r="F2411" t="s">
        <v>61</v>
      </c>
      <c r="G2411" t="s">
        <v>129</v>
      </c>
      <c r="H2411" t="s">
        <v>64</v>
      </c>
      <c r="I2411" t="s">
        <v>133</v>
      </c>
      <c r="J2411" t="s">
        <v>58</v>
      </c>
      <c r="K2411" t="s">
        <v>57</v>
      </c>
      <c r="M2411" s="11">
        <v>114.80000000000001</v>
      </c>
      <c r="N2411" s="11">
        <v>3.8268728249619515</v>
      </c>
      <c r="P2411" s="11">
        <v>114.80000000000001</v>
      </c>
      <c r="Q2411" s="11">
        <v>3.8268728249619515</v>
      </c>
      <c r="R2411" s="11">
        <f t="array" ref="R2411">INDEX(Reformat[School-age PT],MATCH(1,(Reformat[Zone]=B2411)*(Reformat[Provider Type]=E2411)*(Reformat[Provider Rating]=I2411),0))</f>
        <v>25.8</v>
      </c>
      <c r="S2411" s="11">
        <f t="shared" si="37"/>
        <v>129</v>
      </c>
    </row>
    <row r="2412" spans="1:19" x14ac:dyDescent="0.25">
      <c r="A2412" t="s">
        <v>51</v>
      </c>
      <c r="B2412" t="s">
        <v>90</v>
      </c>
      <c r="D2412" t="s">
        <v>67</v>
      </c>
      <c r="E2412" t="s">
        <v>115</v>
      </c>
      <c r="F2412" t="s">
        <v>60</v>
      </c>
      <c r="G2412" t="s">
        <v>126</v>
      </c>
      <c r="H2412" t="s">
        <v>65</v>
      </c>
      <c r="I2412" t="s">
        <v>134</v>
      </c>
      <c r="J2412" t="s">
        <v>56</v>
      </c>
      <c r="K2412" t="s">
        <v>57</v>
      </c>
      <c r="M2412" s="11">
        <v>121.05000000000001</v>
      </c>
      <c r="N2412" s="11">
        <v>4.0352173820700719</v>
      </c>
      <c r="P2412" s="11">
        <v>121.05000000000001</v>
      </c>
      <c r="Q2412" s="11">
        <v>4.0352173820700719</v>
      </c>
      <c r="R2412" s="11">
        <f t="array" ref="R2412">INDEX(Reformat[Preschool FT],MATCH(1,(Reformat[Zone]=B2412)*(Reformat[Provider Type]=E2412)*(Reformat[Provider Rating]=I2412),0))</f>
        <v>31.08</v>
      </c>
      <c r="S2412" s="11">
        <f t="shared" si="37"/>
        <v>155.39999999999998</v>
      </c>
    </row>
    <row r="2413" spans="1:19" x14ac:dyDescent="0.25">
      <c r="A2413" t="s">
        <v>51</v>
      </c>
      <c r="B2413" t="s">
        <v>90</v>
      </c>
      <c r="D2413" t="s">
        <v>67</v>
      </c>
      <c r="E2413" t="s">
        <v>115</v>
      </c>
      <c r="F2413" t="s">
        <v>60</v>
      </c>
      <c r="G2413" t="s">
        <v>127</v>
      </c>
      <c r="H2413" t="s">
        <v>65</v>
      </c>
      <c r="I2413" t="s">
        <v>134</v>
      </c>
      <c r="J2413" t="s">
        <v>58</v>
      </c>
      <c r="K2413" t="s">
        <v>57</v>
      </c>
      <c r="M2413" s="11">
        <v>97.75</v>
      </c>
      <c r="N2413" s="11">
        <v>3.2585088731709995</v>
      </c>
      <c r="P2413" s="11">
        <v>97.75</v>
      </c>
      <c r="Q2413" s="11">
        <v>3.2585088731709995</v>
      </c>
      <c r="R2413" s="11">
        <f t="array" ref="R2413">INDEX(Reformat[Preschool PT],MATCH(1,(Reformat[Zone]=B2413)*(Reformat[Provider Type]=E2413)*(Reformat[Provider Rating]=I2413),0))</f>
        <v>24.15</v>
      </c>
      <c r="S2413" s="11">
        <f t="shared" si="37"/>
        <v>120.75</v>
      </c>
    </row>
    <row r="2414" spans="1:19" x14ac:dyDescent="0.25">
      <c r="A2414" t="s">
        <v>51</v>
      </c>
      <c r="B2414" t="s">
        <v>90</v>
      </c>
      <c r="D2414" t="s">
        <v>68</v>
      </c>
      <c r="E2414" t="s">
        <v>68</v>
      </c>
      <c r="F2414" t="s">
        <v>54</v>
      </c>
      <c r="G2414" t="s">
        <v>122</v>
      </c>
      <c r="H2414" t="s">
        <v>69</v>
      </c>
      <c r="I2414" t="s">
        <v>69</v>
      </c>
      <c r="J2414" t="s">
        <v>56</v>
      </c>
      <c r="K2414" t="s">
        <v>57</v>
      </c>
      <c r="M2414" s="11">
        <v>50</v>
      </c>
      <c r="N2414" s="11">
        <v>1.6667564568649613</v>
      </c>
      <c r="P2414" s="11">
        <v>50</v>
      </c>
      <c r="Q2414" s="11">
        <v>1.6667564568649613</v>
      </c>
      <c r="R2414" s="11">
        <f t="array" ref="R2414">INDEX(Reformat[Infant FT],MATCH(1,(Reformat[Zone]=B2414)*(Reformat[Provider Type]=E2414)*(Reformat[Provider Rating]=I2414),0))</f>
        <v>10</v>
      </c>
      <c r="S2414" s="11">
        <f t="shared" si="37"/>
        <v>50</v>
      </c>
    </row>
    <row r="2415" spans="1:19" x14ac:dyDescent="0.25">
      <c r="A2415" t="s">
        <v>51</v>
      </c>
      <c r="B2415" t="s">
        <v>90</v>
      </c>
      <c r="D2415" t="s">
        <v>68</v>
      </c>
      <c r="E2415" t="s">
        <v>68</v>
      </c>
      <c r="F2415" t="s">
        <v>54</v>
      </c>
      <c r="G2415" t="s">
        <v>123</v>
      </c>
      <c r="H2415" t="s">
        <v>69</v>
      </c>
      <c r="I2415" t="s">
        <v>69</v>
      </c>
      <c r="J2415" t="s">
        <v>58</v>
      </c>
      <c r="K2415" t="s">
        <v>57</v>
      </c>
      <c r="M2415" s="11">
        <v>40</v>
      </c>
      <c r="N2415" s="11">
        <v>1.333405165491969</v>
      </c>
      <c r="P2415" s="11">
        <v>40</v>
      </c>
      <c r="Q2415" s="11">
        <v>1.333405165491969</v>
      </c>
      <c r="R2415" s="11">
        <f t="array" ref="R2415">INDEX(Reformat[Infant PT],MATCH(1,(Reformat[Zone]=B2415)*(Reformat[Provider Type]=E2415)*(Reformat[Provider Rating]=I2415),0))</f>
        <v>8</v>
      </c>
      <c r="S2415" s="11">
        <f t="shared" si="37"/>
        <v>40</v>
      </c>
    </row>
    <row r="2416" spans="1:19" x14ac:dyDescent="0.25">
      <c r="A2416" t="s">
        <v>51</v>
      </c>
      <c r="B2416" t="s">
        <v>90</v>
      </c>
      <c r="D2416" t="s">
        <v>68</v>
      </c>
      <c r="E2416" t="s">
        <v>68</v>
      </c>
      <c r="F2416" t="s">
        <v>59</v>
      </c>
      <c r="G2416" t="s">
        <v>124</v>
      </c>
      <c r="H2416" t="s">
        <v>69</v>
      </c>
      <c r="I2416" t="s">
        <v>69</v>
      </c>
      <c r="J2416" t="s">
        <v>56</v>
      </c>
      <c r="K2416" t="s">
        <v>57</v>
      </c>
      <c r="M2416" s="11">
        <v>50</v>
      </c>
      <c r="N2416" s="11">
        <v>1.6667564568649613</v>
      </c>
      <c r="P2416" s="11">
        <v>50</v>
      </c>
      <c r="Q2416" s="11">
        <v>1.6667564568649613</v>
      </c>
      <c r="R2416" s="11">
        <f t="array" ref="R2416">INDEX(Reformat[Toddler FT],MATCH(1,(Reformat[Zone]=B2416)*(Reformat[Provider Type]=E2416)*(Reformat[Provider Rating]=I2416),0))</f>
        <v>10</v>
      </c>
      <c r="S2416" s="11">
        <f t="shared" si="37"/>
        <v>50</v>
      </c>
    </row>
    <row r="2417" spans="1:19" x14ac:dyDescent="0.25">
      <c r="A2417" t="s">
        <v>51</v>
      </c>
      <c r="B2417" t="s">
        <v>90</v>
      </c>
      <c r="D2417" t="s">
        <v>68</v>
      </c>
      <c r="E2417" t="s">
        <v>68</v>
      </c>
      <c r="F2417" t="s">
        <v>59</v>
      </c>
      <c r="G2417" t="s">
        <v>125</v>
      </c>
      <c r="H2417" t="s">
        <v>69</v>
      </c>
      <c r="I2417" t="s">
        <v>69</v>
      </c>
      <c r="J2417" t="s">
        <v>58</v>
      </c>
      <c r="K2417" t="s">
        <v>57</v>
      </c>
      <c r="M2417" s="11">
        <v>40</v>
      </c>
      <c r="N2417" s="11">
        <v>1.333405165491969</v>
      </c>
      <c r="P2417" s="11">
        <v>40</v>
      </c>
      <c r="Q2417" s="11">
        <v>1.333405165491969</v>
      </c>
      <c r="R2417" s="11">
        <f t="array" ref="R2417">INDEX(Reformat[Toddler PT],MATCH(1,(Reformat[Zone]=B2417)*(Reformat[Provider Type]=E2417)*(Reformat[Provider Rating]=I2417),0))</f>
        <v>8</v>
      </c>
      <c r="S2417" s="11">
        <f t="shared" si="37"/>
        <v>40</v>
      </c>
    </row>
    <row r="2418" spans="1:19" x14ac:dyDescent="0.25">
      <c r="A2418" t="s">
        <v>51</v>
      </c>
      <c r="B2418" t="s">
        <v>90</v>
      </c>
      <c r="D2418" t="s">
        <v>68</v>
      </c>
      <c r="E2418" t="s">
        <v>68</v>
      </c>
      <c r="F2418" t="s">
        <v>60</v>
      </c>
      <c r="G2418" t="s">
        <v>126</v>
      </c>
      <c r="H2418" t="s">
        <v>69</v>
      </c>
      <c r="I2418" t="s">
        <v>69</v>
      </c>
      <c r="J2418" t="s">
        <v>56</v>
      </c>
      <c r="K2418" t="s">
        <v>57</v>
      </c>
      <c r="M2418" s="11">
        <v>50</v>
      </c>
      <c r="N2418" s="11">
        <v>1.6667564568649613</v>
      </c>
      <c r="P2418" s="11">
        <v>50</v>
      </c>
      <c r="Q2418" s="11">
        <v>1.6667564568649613</v>
      </c>
      <c r="R2418" s="11">
        <f t="array" ref="R2418">INDEX(Reformat[Preschool FT],MATCH(1,(Reformat[Zone]=B2418)*(Reformat[Provider Type]=E2418)*(Reformat[Provider Rating]=I2418),0))</f>
        <v>10</v>
      </c>
      <c r="S2418" s="11">
        <f t="shared" si="37"/>
        <v>50</v>
      </c>
    </row>
    <row r="2419" spans="1:19" x14ac:dyDescent="0.25">
      <c r="A2419" t="s">
        <v>51</v>
      </c>
      <c r="B2419" t="s">
        <v>90</v>
      </c>
      <c r="D2419" t="s">
        <v>68</v>
      </c>
      <c r="E2419" t="s">
        <v>68</v>
      </c>
      <c r="F2419" t="s">
        <v>60</v>
      </c>
      <c r="G2419" t="s">
        <v>127</v>
      </c>
      <c r="H2419" t="s">
        <v>69</v>
      </c>
      <c r="I2419" t="s">
        <v>69</v>
      </c>
      <c r="J2419" t="s">
        <v>58</v>
      </c>
      <c r="K2419" t="s">
        <v>57</v>
      </c>
      <c r="M2419" s="11">
        <v>40</v>
      </c>
      <c r="N2419" s="11">
        <v>1.333405165491969</v>
      </c>
      <c r="P2419" s="11">
        <v>40</v>
      </c>
      <c r="Q2419" s="11">
        <v>1.333405165491969</v>
      </c>
      <c r="R2419" s="11">
        <f t="array" ref="R2419">INDEX(Reformat[Preschool PT],MATCH(1,(Reformat[Zone]=B2419)*(Reformat[Provider Type]=E2419)*(Reformat[Provider Rating]=I2419),0))</f>
        <v>8</v>
      </c>
      <c r="S2419" s="11">
        <f t="shared" si="37"/>
        <v>40</v>
      </c>
    </row>
    <row r="2420" spans="1:19" x14ac:dyDescent="0.25">
      <c r="A2420" t="s">
        <v>51</v>
      </c>
      <c r="B2420" t="s">
        <v>90</v>
      </c>
      <c r="D2420" t="s">
        <v>68</v>
      </c>
      <c r="E2420" t="s">
        <v>68</v>
      </c>
      <c r="F2420" t="s">
        <v>61</v>
      </c>
      <c r="G2420" t="s">
        <v>128</v>
      </c>
      <c r="H2420" t="s">
        <v>69</v>
      </c>
      <c r="I2420" t="s">
        <v>69</v>
      </c>
      <c r="J2420" t="s">
        <v>56</v>
      </c>
      <c r="K2420" t="s">
        <v>57</v>
      </c>
      <c r="M2420" s="11">
        <v>50</v>
      </c>
      <c r="N2420" s="11">
        <v>1.6667564568649613</v>
      </c>
      <c r="P2420" s="11">
        <v>50</v>
      </c>
      <c r="Q2420" s="11">
        <v>1.6667564568649613</v>
      </c>
      <c r="R2420" s="11">
        <f t="array" ref="R2420">INDEX(Reformat[School-age FT],MATCH(1,(Reformat[Zone]=B2420)*(Reformat[Provider Type]=E2420)*(Reformat[Provider Rating]=I2420),0))</f>
        <v>10</v>
      </c>
      <c r="S2420" s="11">
        <f t="shared" si="37"/>
        <v>50</v>
      </c>
    </row>
    <row r="2421" spans="1:19" x14ac:dyDescent="0.25">
      <c r="A2421" t="s">
        <v>51</v>
      </c>
      <c r="B2421" t="s">
        <v>90</v>
      </c>
      <c r="D2421" t="s">
        <v>68</v>
      </c>
      <c r="E2421" t="s">
        <v>68</v>
      </c>
      <c r="F2421" t="s">
        <v>61</v>
      </c>
      <c r="G2421" t="s">
        <v>129</v>
      </c>
      <c r="H2421" t="s">
        <v>69</v>
      </c>
      <c r="I2421" t="s">
        <v>69</v>
      </c>
      <c r="J2421" t="s">
        <v>58</v>
      </c>
      <c r="K2421" t="s">
        <v>57</v>
      </c>
      <c r="M2421" s="11">
        <v>40</v>
      </c>
      <c r="N2421" s="11">
        <v>1.333405165491969</v>
      </c>
      <c r="P2421" s="11">
        <v>40</v>
      </c>
      <c r="Q2421" s="11">
        <v>1.333405165491969</v>
      </c>
      <c r="R2421" s="11">
        <f t="array" ref="R2421">INDEX(Reformat[School-age PT],MATCH(1,(Reformat[Zone]=B2421)*(Reformat[Provider Type]=E2421)*(Reformat[Provider Rating]=I2421),0))</f>
        <v>8</v>
      </c>
      <c r="S2421" s="11">
        <f t="shared" si="37"/>
        <v>40</v>
      </c>
    </row>
    <row r="2422" spans="1:19" x14ac:dyDescent="0.25">
      <c r="A2422" t="s">
        <v>51</v>
      </c>
      <c r="B2422" t="s">
        <v>91</v>
      </c>
      <c r="D2422" t="s">
        <v>53</v>
      </c>
      <c r="E2422" t="s">
        <v>113</v>
      </c>
      <c r="F2422" t="s">
        <v>54</v>
      </c>
      <c r="G2422" t="s">
        <v>122</v>
      </c>
      <c r="H2422" t="s">
        <v>55</v>
      </c>
      <c r="I2422" t="s">
        <v>130</v>
      </c>
      <c r="J2422" t="s">
        <v>56</v>
      </c>
      <c r="K2422" t="s">
        <v>57</v>
      </c>
      <c r="M2422" s="11">
        <v>117.69999999999999</v>
      </c>
      <c r="N2422" s="11">
        <v>1.7270238451685447</v>
      </c>
      <c r="P2422" s="11">
        <v>117.69999999999999</v>
      </c>
      <c r="Q2422" s="11">
        <v>1.7270238451685447</v>
      </c>
      <c r="R2422" s="11">
        <f t="array" ref="R2422">INDEX(Reformat[Infant FT],MATCH(1,(Reformat[Zone]=B2422)*(Reformat[Provider Type]=E2422)*(Reformat[Provider Rating]=I2422),0))</f>
        <v>32.200000000000003</v>
      </c>
      <c r="S2422" s="11">
        <f t="shared" si="37"/>
        <v>161</v>
      </c>
    </row>
    <row r="2423" spans="1:19" x14ac:dyDescent="0.25">
      <c r="A2423" t="s">
        <v>51</v>
      </c>
      <c r="B2423" t="s">
        <v>91</v>
      </c>
      <c r="D2423" t="s">
        <v>53</v>
      </c>
      <c r="E2423" t="s">
        <v>113</v>
      </c>
      <c r="F2423" t="s">
        <v>54</v>
      </c>
      <c r="G2423" t="s">
        <v>123</v>
      </c>
      <c r="H2423" t="s">
        <v>55</v>
      </c>
      <c r="I2423" t="s">
        <v>130</v>
      </c>
      <c r="J2423" t="s">
        <v>58</v>
      </c>
      <c r="K2423" t="s">
        <v>57</v>
      </c>
      <c r="M2423" s="11">
        <v>103.94999999999999</v>
      </c>
      <c r="N2423" s="11">
        <v>1.5252687230694157</v>
      </c>
      <c r="P2423" s="11">
        <v>103.94999999999999</v>
      </c>
      <c r="Q2423" s="11">
        <v>1.5252687230694157</v>
      </c>
      <c r="R2423" s="11">
        <f t="array" ref="R2423">INDEX(Reformat[Infant PT],MATCH(1,(Reformat[Zone]=B2423)*(Reformat[Provider Type]=E2423)*(Reformat[Provider Rating]=I2423),0))</f>
        <v>29</v>
      </c>
      <c r="S2423" s="11">
        <f t="shared" si="37"/>
        <v>145</v>
      </c>
    </row>
    <row r="2424" spans="1:19" x14ac:dyDescent="0.25">
      <c r="A2424" t="s">
        <v>51</v>
      </c>
      <c r="B2424" t="s">
        <v>91</v>
      </c>
      <c r="D2424" t="s">
        <v>53</v>
      </c>
      <c r="E2424" t="s">
        <v>113</v>
      </c>
      <c r="F2424" t="s">
        <v>59</v>
      </c>
      <c r="G2424" t="s">
        <v>124</v>
      </c>
      <c r="H2424" t="s">
        <v>55</v>
      </c>
      <c r="I2424" t="s">
        <v>130</v>
      </c>
      <c r="J2424" t="s">
        <v>56</v>
      </c>
      <c r="K2424" t="s">
        <v>57</v>
      </c>
      <c r="M2424" s="11">
        <v>108.45</v>
      </c>
      <c r="N2424" s="11">
        <v>1.59129767212004</v>
      </c>
      <c r="P2424" s="11">
        <v>108.45</v>
      </c>
      <c r="Q2424" s="11">
        <v>1.59129767212004</v>
      </c>
      <c r="R2424" s="11">
        <f t="array" ref="R2424">INDEX(Reformat[Toddler FT],MATCH(1,(Reformat[Zone]=B2424)*(Reformat[Provider Type]=E2424)*(Reformat[Provider Rating]=I2424),0))</f>
        <v>29.2</v>
      </c>
      <c r="S2424" s="11">
        <f t="shared" si="37"/>
        <v>146</v>
      </c>
    </row>
    <row r="2425" spans="1:19" x14ac:dyDescent="0.25">
      <c r="A2425" t="s">
        <v>51</v>
      </c>
      <c r="B2425" t="s">
        <v>91</v>
      </c>
      <c r="D2425" t="s">
        <v>53</v>
      </c>
      <c r="E2425" t="s">
        <v>113</v>
      </c>
      <c r="F2425" t="s">
        <v>59</v>
      </c>
      <c r="G2425" t="s">
        <v>125</v>
      </c>
      <c r="H2425" t="s">
        <v>55</v>
      </c>
      <c r="I2425" t="s">
        <v>130</v>
      </c>
      <c r="J2425" t="s">
        <v>58</v>
      </c>
      <c r="K2425" t="s">
        <v>57</v>
      </c>
      <c r="M2425" s="11">
        <v>95.35</v>
      </c>
      <c r="N2425" s="11">
        <v>1.3990800648837787</v>
      </c>
      <c r="P2425" s="11">
        <v>95.35</v>
      </c>
      <c r="Q2425" s="11">
        <v>1.3990800648837787</v>
      </c>
      <c r="R2425" s="11">
        <f t="array" ref="R2425">INDEX(Reformat[Toddler PT],MATCH(1,(Reformat[Zone]=B2425)*(Reformat[Provider Type]=E2425)*(Reformat[Provider Rating]=I2425),0))</f>
        <v>26.2</v>
      </c>
      <c r="S2425" s="11">
        <f t="shared" si="37"/>
        <v>131</v>
      </c>
    </row>
    <row r="2426" spans="1:19" x14ac:dyDescent="0.25">
      <c r="A2426" t="s">
        <v>51</v>
      </c>
      <c r="B2426" t="s">
        <v>91</v>
      </c>
      <c r="D2426" t="s">
        <v>53</v>
      </c>
      <c r="E2426" t="s">
        <v>113</v>
      </c>
      <c r="F2426" t="s">
        <v>60</v>
      </c>
      <c r="G2426" t="s">
        <v>126</v>
      </c>
      <c r="H2426" t="s">
        <v>55</v>
      </c>
      <c r="I2426" t="s">
        <v>130</v>
      </c>
      <c r="J2426" t="s">
        <v>56</v>
      </c>
      <c r="K2426" t="s">
        <v>57</v>
      </c>
      <c r="M2426" s="11">
        <v>100.75</v>
      </c>
      <c r="N2426" s="11">
        <v>1.4783148037445275</v>
      </c>
      <c r="P2426" s="11">
        <v>100.75</v>
      </c>
      <c r="Q2426" s="11">
        <v>1.4783148037445275</v>
      </c>
      <c r="R2426" s="11">
        <f t="array" ref="R2426">INDEX(Reformat[Preschool FT],MATCH(1,(Reformat[Zone]=B2426)*(Reformat[Provider Type]=E2426)*(Reformat[Provider Rating]=I2426),0))</f>
        <v>26.8</v>
      </c>
      <c r="S2426" s="11">
        <f t="shared" si="37"/>
        <v>134</v>
      </c>
    </row>
    <row r="2427" spans="1:19" x14ac:dyDescent="0.25">
      <c r="A2427" t="s">
        <v>51</v>
      </c>
      <c r="B2427" t="s">
        <v>91</v>
      </c>
      <c r="D2427" t="s">
        <v>53</v>
      </c>
      <c r="E2427" t="s">
        <v>113</v>
      </c>
      <c r="F2427" t="s">
        <v>60</v>
      </c>
      <c r="G2427" t="s">
        <v>127</v>
      </c>
      <c r="H2427" t="s">
        <v>55</v>
      </c>
      <c r="I2427" t="s">
        <v>130</v>
      </c>
      <c r="J2427" t="s">
        <v>58</v>
      </c>
      <c r="K2427" t="s">
        <v>57</v>
      </c>
      <c r="M2427" s="11">
        <v>76.849999999999994</v>
      </c>
      <c r="N2427" s="11">
        <v>1.1276277187867687</v>
      </c>
      <c r="P2427" s="11">
        <v>76.849999999999994</v>
      </c>
      <c r="Q2427" s="11">
        <v>1.1276277187867687</v>
      </c>
      <c r="R2427" s="11">
        <f t="array" ref="R2427">INDEX(Reformat[Preschool PT],MATCH(1,(Reformat[Zone]=B2427)*(Reformat[Provider Type]=E2427)*(Reformat[Provider Rating]=I2427),0))</f>
        <v>21.2</v>
      </c>
      <c r="S2427" s="11">
        <f t="shared" si="37"/>
        <v>106</v>
      </c>
    </row>
    <row r="2428" spans="1:19" x14ac:dyDescent="0.25">
      <c r="A2428" t="s">
        <v>51</v>
      </c>
      <c r="B2428" t="s">
        <v>91</v>
      </c>
      <c r="D2428" t="s">
        <v>53</v>
      </c>
      <c r="E2428" t="s">
        <v>113</v>
      </c>
      <c r="F2428" t="s">
        <v>61</v>
      </c>
      <c r="G2428" t="s">
        <v>128</v>
      </c>
      <c r="H2428" t="s">
        <v>55</v>
      </c>
      <c r="I2428" t="s">
        <v>130</v>
      </c>
      <c r="J2428" t="s">
        <v>56</v>
      </c>
      <c r="K2428" t="s">
        <v>57</v>
      </c>
      <c r="M2428" s="11">
        <v>95.3</v>
      </c>
      <c r="N2428" s="11">
        <v>1.3983464098943272</v>
      </c>
      <c r="P2428" s="11">
        <v>95.3</v>
      </c>
      <c r="Q2428" s="11">
        <v>1.3983464098943272</v>
      </c>
      <c r="R2428" s="11">
        <f t="array" ref="R2428">INDEX(Reformat[School-age FT],MATCH(1,(Reformat[Zone]=B2428)*(Reformat[Provider Type]=E2428)*(Reformat[Provider Rating]=I2428),0))</f>
        <v>25.4</v>
      </c>
      <c r="S2428" s="11">
        <f t="shared" si="37"/>
        <v>127</v>
      </c>
    </row>
    <row r="2429" spans="1:19" x14ac:dyDescent="0.25">
      <c r="A2429" t="s">
        <v>51</v>
      </c>
      <c r="B2429" t="s">
        <v>91</v>
      </c>
      <c r="D2429" t="s">
        <v>53</v>
      </c>
      <c r="E2429" t="s">
        <v>113</v>
      </c>
      <c r="F2429" t="s">
        <v>61</v>
      </c>
      <c r="G2429" t="s">
        <v>129</v>
      </c>
      <c r="H2429" t="s">
        <v>55</v>
      </c>
      <c r="I2429" t="s">
        <v>130</v>
      </c>
      <c r="J2429" t="s">
        <v>58</v>
      </c>
      <c r="K2429" t="s">
        <v>57</v>
      </c>
      <c r="M2429" s="11">
        <v>70.099999999999994</v>
      </c>
      <c r="N2429" s="11">
        <v>1.0285842952108326</v>
      </c>
      <c r="P2429" s="11">
        <v>70.099999999999994</v>
      </c>
      <c r="Q2429" s="11">
        <v>1.0285842952108326</v>
      </c>
      <c r="R2429" s="11">
        <f t="array" ref="R2429">INDEX(Reformat[School-age PT],MATCH(1,(Reformat[Zone]=B2429)*(Reformat[Provider Type]=E2429)*(Reformat[Provider Rating]=I2429),0))</f>
        <v>19.600000000000001</v>
      </c>
      <c r="S2429" s="11">
        <f t="shared" si="37"/>
        <v>98</v>
      </c>
    </row>
    <row r="2430" spans="1:19" x14ac:dyDescent="0.25">
      <c r="A2430" t="s">
        <v>51</v>
      </c>
      <c r="B2430" t="s">
        <v>91</v>
      </c>
      <c r="D2430" t="s">
        <v>53</v>
      </c>
      <c r="E2430" t="s">
        <v>113</v>
      </c>
      <c r="F2430" t="s">
        <v>54</v>
      </c>
      <c r="G2430" t="s">
        <v>122</v>
      </c>
      <c r="H2430" t="s">
        <v>62</v>
      </c>
      <c r="I2430" t="s">
        <v>131</v>
      </c>
      <c r="J2430" t="s">
        <v>56</v>
      </c>
      <c r="K2430" t="s">
        <v>57</v>
      </c>
      <c r="M2430" s="11">
        <v>124.45</v>
      </c>
      <c r="N2430" s="11">
        <v>1.826067268744481</v>
      </c>
      <c r="P2430" s="11">
        <v>124.45</v>
      </c>
      <c r="Q2430" s="11">
        <v>1.826067268744481</v>
      </c>
      <c r="R2430" s="11">
        <f t="array" ref="R2430">INDEX(Reformat[Infant FT],MATCH(1,(Reformat[Zone]=B2430)*(Reformat[Provider Type]=E2430)*(Reformat[Provider Rating]=I2430),0))</f>
        <v>33.81</v>
      </c>
      <c r="S2430" s="11">
        <f t="shared" si="37"/>
        <v>169.05</v>
      </c>
    </row>
    <row r="2431" spans="1:19" x14ac:dyDescent="0.25">
      <c r="A2431" t="s">
        <v>51</v>
      </c>
      <c r="B2431" t="s">
        <v>91</v>
      </c>
      <c r="D2431" t="s">
        <v>53</v>
      </c>
      <c r="E2431" t="s">
        <v>113</v>
      </c>
      <c r="F2431" t="s">
        <v>54</v>
      </c>
      <c r="G2431" t="s">
        <v>123</v>
      </c>
      <c r="H2431" t="s">
        <v>62</v>
      </c>
      <c r="I2431" t="s">
        <v>131</v>
      </c>
      <c r="J2431" t="s">
        <v>58</v>
      </c>
      <c r="K2431" t="s">
        <v>57</v>
      </c>
      <c r="M2431" s="11">
        <v>111.64999999999999</v>
      </c>
      <c r="N2431" s="11">
        <v>1.638251591444928</v>
      </c>
      <c r="P2431" s="11">
        <v>111.64999999999999</v>
      </c>
      <c r="Q2431" s="11">
        <v>1.638251591444928</v>
      </c>
      <c r="R2431" s="11">
        <f t="array" ref="R2431">INDEX(Reformat[Infant PT],MATCH(1,(Reformat[Zone]=B2431)*(Reformat[Provider Type]=E2431)*(Reformat[Provider Rating]=I2431),0))</f>
        <v>30.45</v>
      </c>
      <c r="S2431" s="11">
        <f t="shared" si="37"/>
        <v>152.25</v>
      </c>
    </row>
    <row r="2432" spans="1:19" x14ac:dyDescent="0.25">
      <c r="A2432" t="s">
        <v>51</v>
      </c>
      <c r="B2432" t="s">
        <v>91</v>
      </c>
      <c r="D2432" t="s">
        <v>53</v>
      </c>
      <c r="E2432" t="s">
        <v>113</v>
      </c>
      <c r="F2432" t="s">
        <v>59</v>
      </c>
      <c r="G2432" t="s">
        <v>124</v>
      </c>
      <c r="H2432" t="s">
        <v>62</v>
      </c>
      <c r="I2432" t="s">
        <v>131</v>
      </c>
      <c r="J2432" t="s">
        <v>56</v>
      </c>
      <c r="K2432" t="s">
        <v>57</v>
      </c>
      <c r="M2432" s="11">
        <v>115.85000000000001</v>
      </c>
      <c r="N2432" s="11">
        <v>1.6998786105588439</v>
      </c>
      <c r="P2432" s="11">
        <v>115.85000000000001</v>
      </c>
      <c r="Q2432" s="11">
        <v>1.6998786105588439</v>
      </c>
      <c r="R2432" s="11">
        <f t="array" ref="R2432">INDEX(Reformat[Toddler FT],MATCH(1,(Reformat[Zone]=B2432)*(Reformat[Provider Type]=E2432)*(Reformat[Provider Rating]=I2432),0))</f>
        <v>30.66</v>
      </c>
      <c r="S2432" s="11">
        <f t="shared" si="37"/>
        <v>153.30000000000001</v>
      </c>
    </row>
    <row r="2433" spans="1:19" x14ac:dyDescent="0.25">
      <c r="A2433" t="s">
        <v>51</v>
      </c>
      <c r="B2433" t="s">
        <v>91</v>
      </c>
      <c r="D2433" t="s">
        <v>53</v>
      </c>
      <c r="E2433" t="s">
        <v>113</v>
      </c>
      <c r="F2433" t="s">
        <v>59</v>
      </c>
      <c r="G2433" t="s">
        <v>125</v>
      </c>
      <c r="H2433" t="s">
        <v>62</v>
      </c>
      <c r="I2433" t="s">
        <v>131</v>
      </c>
      <c r="J2433" t="s">
        <v>58</v>
      </c>
      <c r="K2433" t="s">
        <v>57</v>
      </c>
      <c r="M2433" s="11">
        <v>103.6</v>
      </c>
      <c r="N2433" s="11">
        <v>1.5201331381432561</v>
      </c>
      <c r="P2433" s="11">
        <v>103.6</v>
      </c>
      <c r="Q2433" s="11">
        <v>1.5201331381432561</v>
      </c>
      <c r="R2433" s="11">
        <f t="array" ref="R2433">INDEX(Reformat[Toddler PT],MATCH(1,(Reformat[Zone]=B2433)*(Reformat[Provider Type]=E2433)*(Reformat[Provider Rating]=I2433),0))</f>
        <v>27.51</v>
      </c>
      <c r="S2433" s="11">
        <f t="shared" si="37"/>
        <v>137.55000000000001</v>
      </c>
    </row>
    <row r="2434" spans="1:19" x14ac:dyDescent="0.25">
      <c r="A2434" t="s">
        <v>51</v>
      </c>
      <c r="B2434" t="s">
        <v>91</v>
      </c>
      <c r="D2434" t="s">
        <v>53</v>
      </c>
      <c r="E2434" t="s">
        <v>113</v>
      </c>
      <c r="F2434" t="s">
        <v>60</v>
      </c>
      <c r="G2434" t="s">
        <v>126</v>
      </c>
      <c r="H2434" t="s">
        <v>62</v>
      </c>
      <c r="I2434" t="s">
        <v>131</v>
      </c>
      <c r="J2434" t="s">
        <v>56</v>
      </c>
      <c r="K2434" t="s">
        <v>57</v>
      </c>
      <c r="M2434" s="11">
        <v>108.69999999999999</v>
      </c>
      <c r="N2434" s="11">
        <v>1.5949659470672966</v>
      </c>
      <c r="P2434" s="11">
        <v>108.69999999999999</v>
      </c>
      <c r="Q2434" s="11">
        <v>1.5949659470672966</v>
      </c>
      <c r="R2434" s="11">
        <f t="array" ref="R2434">INDEX(Reformat[Preschool FT],MATCH(1,(Reformat[Zone]=B2434)*(Reformat[Provider Type]=E2434)*(Reformat[Provider Rating]=I2434),0))</f>
        <v>28.14</v>
      </c>
      <c r="S2434" s="11">
        <f t="shared" si="37"/>
        <v>140.69999999999999</v>
      </c>
    </row>
    <row r="2435" spans="1:19" x14ac:dyDescent="0.25">
      <c r="A2435" t="s">
        <v>51</v>
      </c>
      <c r="B2435" t="s">
        <v>91</v>
      </c>
      <c r="D2435" t="s">
        <v>53</v>
      </c>
      <c r="E2435" t="s">
        <v>113</v>
      </c>
      <c r="F2435" t="s">
        <v>60</v>
      </c>
      <c r="G2435" t="s">
        <v>127</v>
      </c>
      <c r="H2435" t="s">
        <v>62</v>
      </c>
      <c r="I2435" t="s">
        <v>131</v>
      </c>
      <c r="J2435" t="s">
        <v>58</v>
      </c>
      <c r="K2435" t="s">
        <v>57</v>
      </c>
      <c r="M2435" s="11">
        <v>86.15</v>
      </c>
      <c r="N2435" s="11">
        <v>1.2640875468247252</v>
      </c>
      <c r="P2435" s="11">
        <v>86.15</v>
      </c>
      <c r="Q2435" s="11">
        <v>1.2640875468247252</v>
      </c>
      <c r="R2435" s="11">
        <f t="array" ref="R2435">INDEX(Reformat[Preschool PT],MATCH(1,(Reformat[Zone]=B2435)*(Reformat[Provider Type]=E2435)*(Reformat[Provider Rating]=I2435),0))</f>
        <v>22.26</v>
      </c>
      <c r="S2435" s="11">
        <f t="shared" ref="S2435:S2498" si="38">R2435*5</f>
        <v>111.30000000000001</v>
      </c>
    </row>
    <row r="2436" spans="1:19" x14ac:dyDescent="0.25">
      <c r="A2436" t="s">
        <v>51</v>
      </c>
      <c r="B2436" t="s">
        <v>91</v>
      </c>
      <c r="D2436" t="s">
        <v>53</v>
      </c>
      <c r="E2436" t="s">
        <v>113</v>
      </c>
      <c r="F2436" t="s">
        <v>61</v>
      </c>
      <c r="G2436" t="s">
        <v>128</v>
      </c>
      <c r="H2436" t="s">
        <v>62</v>
      </c>
      <c r="I2436" t="s">
        <v>131</v>
      </c>
      <c r="J2436" t="s">
        <v>56</v>
      </c>
      <c r="K2436" t="s">
        <v>57</v>
      </c>
      <c r="M2436" s="11">
        <v>103.6</v>
      </c>
      <c r="N2436" s="11">
        <v>1.5201331381432561</v>
      </c>
      <c r="P2436" s="11">
        <v>103.6</v>
      </c>
      <c r="Q2436" s="11">
        <v>1.5201331381432561</v>
      </c>
      <c r="R2436" s="11">
        <f t="array" ref="R2436">INDEX(Reformat[School-age FT],MATCH(1,(Reformat[Zone]=B2436)*(Reformat[Provider Type]=E2436)*(Reformat[Provider Rating]=I2436),0))</f>
        <v>26.67</v>
      </c>
      <c r="S2436" s="11">
        <f t="shared" si="38"/>
        <v>133.35000000000002</v>
      </c>
    </row>
    <row r="2437" spans="1:19" x14ac:dyDescent="0.25">
      <c r="A2437" t="s">
        <v>51</v>
      </c>
      <c r="B2437" t="s">
        <v>91</v>
      </c>
      <c r="D2437" t="s">
        <v>53</v>
      </c>
      <c r="E2437" t="s">
        <v>113</v>
      </c>
      <c r="F2437" t="s">
        <v>61</v>
      </c>
      <c r="G2437" t="s">
        <v>129</v>
      </c>
      <c r="H2437" t="s">
        <v>62</v>
      </c>
      <c r="I2437" t="s">
        <v>131</v>
      </c>
      <c r="J2437" t="s">
        <v>58</v>
      </c>
      <c r="K2437" t="s">
        <v>57</v>
      </c>
      <c r="M2437" s="11">
        <v>79.7</v>
      </c>
      <c r="N2437" s="11">
        <v>1.1694460531854973</v>
      </c>
      <c r="P2437" s="11">
        <v>79.7</v>
      </c>
      <c r="Q2437" s="11">
        <v>1.1694460531854973</v>
      </c>
      <c r="R2437" s="11">
        <f t="array" ref="R2437">INDEX(Reformat[School-age PT],MATCH(1,(Reformat[Zone]=B2437)*(Reformat[Provider Type]=E2437)*(Reformat[Provider Rating]=I2437),0))</f>
        <v>20.58</v>
      </c>
      <c r="S2437" s="11">
        <f t="shared" si="38"/>
        <v>102.89999999999999</v>
      </c>
    </row>
    <row r="2438" spans="1:19" x14ac:dyDescent="0.25">
      <c r="A2438" t="s">
        <v>51</v>
      </c>
      <c r="B2438" t="s">
        <v>91</v>
      </c>
      <c r="D2438" t="s">
        <v>53</v>
      </c>
      <c r="E2438" t="s">
        <v>113</v>
      </c>
      <c r="F2438" t="s">
        <v>54</v>
      </c>
      <c r="G2438" t="s">
        <v>122</v>
      </c>
      <c r="H2438" t="s">
        <v>63</v>
      </c>
      <c r="I2438" t="s">
        <v>132</v>
      </c>
      <c r="J2438" t="s">
        <v>56</v>
      </c>
      <c r="K2438" t="s">
        <v>57</v>
      </c>
      <c r="M2438" s="11">
        <v>138.25</v>
      </c>
      <c r="N2438" s="11">
        <v>2.0285560458330614</v>
      </c>
      <c r="P2438" s="11">
        <v>138.25</v>
      </c>
      <c r="Q2438" s="11">
        <v>2.0285560458330614</v>
      </c>
      <c r="R2438" s="11">
        <f t="array" ref="R2438">INDEX(Reformat[Infant FT],MATCH(1,(Reformat[Zone]=B2438)*(Reformat[Provider Type]=E2438)*(Reformat[Provider Rating]=I2438),0))</f>
        <v>34.46</v>
      </c>
      <c r="S2438" s="11">
        <f t="shared" si="38"/>
        <v>172.3</v>
      </c>
    </row>
    <row r="2439" spans="1:19" x14ac:dyDescent="0.25">
      <c r="A2439" t="s">
        <v>51</v>
      </c>
      <c r="B2439" t="s">
        <v>91</v>
      </c>
      <c r="D2439" t="s">
        <v>53</v>
      </c>
      <c r="E2439" t="s">
        <v>113</v>
      </c>
      <c r="F2439" t="s">
        <v>54</v>
      </c>
      <c r="G2439" t="s">
        <v>123</v>
      </c>
      <c r="H2439" t="s">
        <v>63</v>
      </c>
      <c r="I2439" t="s">
        <v>132</v>
      </c>
      <c r="J2439" t="s">
        <v>58</v>
      </c>
      <c r="K2439" t="s">
        <v>57</v>
      </c>
      <c r="M2439" s="11">
        <v>124.05</v>
      </c>
      <c r="N2439" s="11">
        <v>1.8201980288288699</v>
      </c>
      <c r="P2439" s="11">
        <v>124.05</v>
      </c>
      <c r="Q2439" s="11">
        <v>1.8201980288288699</v>
      </c>
      <c r="R2439" s="11">
        <f t="array" ref="R2439">INDEX(Reformat[Infant PT],MATCH(1,(Reformat[Zone]=B2439)*(Reformat[Provider Type]=E2439)*(Reformat[Provider Rating]=I2439),0))</f>
        <v>31.03</v>
      </c>
      <c r="S2439" s="11">
        <f t="shared" si="38"/>
        <v>155.15</v>
      </c>
    </row>
    <row r="2440" spans="1:19" x14ac:dyDescent="0.25">
      <c r="A2440" t="s">
        <v>51</v>
      </c>
      <c r="B2440" t="s">
        <v>91</v>
      </c>
      <c r="D2440" t="s">
        <v>53</v>
      </c>
      <c r="E2440" t="s">
        <v>113</v>
      </c>
      <c r="F2440" t="s">
        <v>59</v>
      </c>
      <c r="G2440" t="s">
        <v>124</v>
      </c>
      <c r="H2440" t="s">
        <v>63</v>
      </c>
      <c r="I2440" t="s">
        <v>132</v>
      </c>
      <c r="J2440" t="s">
        <v>56</v>
      </c>
      <c r="K2440" t="s">
        <v>57</v>
      </c>
      <c r="M2440" s="11">
        <v>128.69999999999999</v>
      </c>
      <c r="N2440" s="11">
        <v>1.8884279428478481</v>
      </c>
      <c r="P2440" s="11">
        <v>128.69999999999999</v>
      </c>
      <c r="Q2440" s="11">
        <v>1.8884279428478481</v>
      </c>
      <c r="R2440" s="11">
        <f t="array" ref="R2440">INDEX(Reformat[Toddler FT],MATCH(1,(Reformat[Zone]=B2440)*(Reformat[Provider Type]=E2440)*(Reformat[Provider Rating]=I2440),0))</f>
        <v>31.25</v>
      </c>
      <c r="S2440" s="11">
        <f t="shared" si="38"/>
        <v>156.25</v>
      </c>
    </row>
    <row r="2441" spans="1:19" x14ac:dyDescent="0.25">
      <c r="A2441" t="s">
        <v>51</v>
      </c>
      <c r="B2441" t="s">
        <v>91</v>
      </c>
      <c r="D2441" t="s">
        <v>53</v>
      </c>
      <c r="E2441" t="s">
        <v>113</v>
      </c>
      <c r="F2441" t="s">
        <v>59</v>
      </c>
      <c r="G2441" t="s">
        <v>125</v>
      </c>
      <c r="H2441" t="s">
        <v>63</v>
      </c>
      <c r="I2441" t="s">
        <v>132</v>
      </c>
      <c r="J2441" t="s">
        <v>58</v>
      </c>
      <c r="K2441" t="s">
        <v>57</v>
      </c>
      <c r="M2441" s="11">
        <v>115.15</v>
      </c>
      <c r="N2441" s="11">
        <v>1.6896074407065247</v>
      </c>
      <c r="P2441" s="11">
        <v>115.15</v>
      </c>
      <c r="Q2441" s="11">
        <v>1.6896074407065247</v>
      </c>
      <c r="R2441" s="11">
        <f t="array" ref="R2441">INDEX(Reformat[Toddler PT],MATCH(1,(Reformat[Zone]=B2441)*(Reformat[Provider Type]=E2441)*(Reformat[Provider Rating]=I2441),0))</f>
        <v>28.04</v>
      </c>
      <c r="S2441" s="11">
        <f t="shared" si="38"/>
        <v>140.19999999999999</v>
      </c>
    </row>
    <row r="2442" spans="1:19" x14ac:dyDescent="0.25">
      <c r="A2442" t="s">
        <v>51</v>
      </c>
      <c r="B2442" t="s">
        <v>91</v>
      </c>
      <c r="D2442" t="s">
        <v>53</v>
      </c>
      <c r="E2442" t="s">
        <v>113</v>
      </c>
      <c r="F2442" t="s">
        <v>60</v>
      </c>
      <c r="G2442" t="s">
        <v>126</v>
      </c>
      <c r="H2442" t="s">
        <v>63</v>
      </c>
      <c r="I2442" t="s">
        <v>132</v>
      </c>
      <c r="J2442" t="s">
        <v>56</v>
      </c>
      <c r="K2442" t="s">
        <v>57</v>
      </c>
      <c r="M2442" s="11">
        <v>120.75</v>
      </c>
      <c r="N2442" s="11">
        <v>1.771776799525079</v>
      </c>
      <c r="P2442" s="11">
        <v>120.75</v>
      </c>
      <c r="Q2442" s="11">
        <v>1.771776799525079</v>
      </c>
      <c r="R2442" s="11">
        <f t="array" ref="R2442">INDEX(Reformat[Preschool FT],MATCH(1,(Reformat[Zone]=B2442)*(Reformat[Provider Type]=E2442)*(Reformat[Provider Rating]=I2442),0))</f>
        <v>28.68</v>
      </c>
      <c r="S2442" s="11">
        <f t="shared" si="38"/>
        <v>143.4</v>
      </c>
    </row>
    <row r="2443" spans="1:19" x14ac:dyDescent="0.25">
      <c r="A2443" t="s">
        <v>51</v>
      </c>
      <c r="B2443" t="s">
        <v>91</v>
      </c>
      <c r="D2443" t="s">
        <v>53</v>
      </c>
      <c r="E2443" t="s">
        <v>113</v>
      </c>
      <c r="F2443" t="s">
        <v>60</v>
      </c>
      <c r="G2443" t="s">
        <v>127</v>
      </c>
      <c r="H2443" t="s">
        <v>63</v>
      </c>
      <c r="I2443" t="s">
        <v>132</v>
      </c>
      <c r="J2443" t="s">
        <v>58</v>
      </c>
      <c r="K2443" t="s">
        <v>57</v>
      </c>
      <c r="M2443" s="11">
        <v>95.75</v>
      </c>
      <c r="N2443" s="11">
        <v>1.4049493047993897</v>
      </c>
      <c r="P2443" s="11">
        <v>95.75</v>
      </c>
      <c r="Q2443" s="11">
        <v>1.4049493047993897</v>
      </c>
      <c r="R2443" s="11">
        <f t="array" ref="R2443">INDEX(Reformat[Preschool PT],MATCH(1,(Reformat[Zone]=B2443)*(Reformat[Provider Type]=E2443)*(Reformat[Provider Rating]=I2443),0))</f>
        <v>22.69</v>
      </c>
      <c r="S2443" s="11">
        <f t="shared" si="38"/>
        <v>113.45</v>
      </c>
    </row>
    <row r="2444" spans="1:19" x14ac:dyDescent="0.25">
      <c r="A2444" t="s">
        <v>51</v>
      </c>
      <c r="B2444" t="s">
        <v>91</v>
      </c>
      <c r="D2444" t="s">
        <v>53</v>
      </c>
      <c r="E2444" t="s">
        <v>113</v>
      </c>
      <c r="F2444" t="s">
        <v>61</v>
      </c>
      <c r="G2444" t="s">
        <v>128</v>
      </c>
      <c r="H2444" t="s">
        <v>63</v>
      </c>
      <c r="I2444" t="s">
        <v>132</v>
      </c>
      <c r="J2444" t="s">
        <v>56</v>
      </c>
      <c r="K2444" t="s">
        <v>57</v>
      </c>
      <c r="M2444" s="11">
        <v>115.1</v>
      </c>
      <c r="N2444" s="11">
        <v>1.688873785717073</v>
      </c>
      <c r="P2444" s="11">
        <v>115.1</v>
      </c>
      <c r="Q2444" s="11">
        <v>1.688873785717073</v>
      </c>
      <c r="R2444" s="11">
        <f t="array" ref="R2444">INDEX(Reformat[School-age FT],MATCH(1,(Reformat[Zone]=B2444)*(Reformat[Provider Type]=E2444)*(Reformat[Provider Rating]=I2444),0))</f>
        <v>27.18</v>
      </c>
      <c r="S2444" s="11">
        <f t="shared" si="38"/>
        <v>135.9</v>
      </c>
    </row>
    <row r="2445" spans="1:19" x14ac:dyDescent="0.25">
      <c r="A2445" t="s">
        <v>51</v>
      </c>
      <c r="B2445" t="s">
        <v>91</v>
      </c>
      <c r="D2445" t="s">
        <v>53</v>
      </c>
      <c r="E2445" t="s">
        <v>113</v>
      </c>
      <c r="F2445" t="s">
        <v>61</v>
      </c>
      <c r="G2445" t="s">
        <v>129</v>
      </c>
      <c r="H2445" t="s">
        <v>63</v>
      </c>
      <c r="I2445" t="s">
        <v>132</v>
      </c>
      <c r="J2445" t="s">
        <v>58</v>
      </c>
      <c r="K2445" t="s">
        <v>57</v>
      </c>
      <c r="M2445" s="11">
        <v>88.550000000000011</v>
      </c>
      <c r="N2445" s="11">
        <v>1.2993029863183914</v>
      </c>
      <c r="P2445" s="11">
        <v>88.550000000000011</v>
      </c>
      <c r="Q2445" s="11">
        <v>1.2993029863183914</v>
      </c>
      <c r="R2445" s="11">
        <f t="array" ref="R2445">INDEX(Reformat[School-age PT],MATCH(1,(Reformat[Zone]=B2445)*(Reformat[Provider Type]=E2445)*(Reformat[Provider Rating]=I2445),0))</f>
        <v>21.06</v>
      </c>
      <c r="S2445" s="11">
        <f t="shared" si="38"/>
        <v>105.3</v>
      </c>
    </row>
    <row r="2446" spans="1:19" x14ac:dyDescent="0.25">
      <c r="A2446" t="s">
        <v>51</v>
      </c>
      <c r="B2446" t="s">
        <v>91</v>
      </c>
      <c r="D2446" t="s">
        <v>53</v>
      </c>
      <c r="E2446" t="s">
        <v>113</v>
      </c>
      <c r="F2446" t="s">
        <v>54</v>
      </c>
      <c r="G2446" t="s">
        <v>122</v>
      </c>
      <c r="H2446" t="s">
        <v>64</v>
      </c>
      <c r="I2446" t="s">
        <v>133</v>
      </c>
      <c r="J2446" t="s">
        <v>56</v>
      </c>
      <c r="K2446" t="s">
        <v>57</v>
      </c>
      <c r="M2446" s="11">
        <v>153.6</v>
      </c>
      <c r="N2446" s="11">
        <v>2.2537881275946345</v>
      </c>
      <c r="P2446" s="11">
        <v>153.6</v>
      </c>
      <c r="Q2446" s="11">
        <v>2.2537881275946345</v>
      </c>
      <c r="R2446" s="11">
        <f t="array" ref="R2446">INDEX(Reformat[Infant FT],MATCH(1,(Reformat[Zone]=B2446)*(Reformat[Provider Type]=E2446)*(Reformat[Provider Rating]=I2446),0))</f>
        <v>37.799999999999997</v>
      </c>
      <c r="S2446" s="11">
        <f t="shared" si="38"/>
        <v>189</v>
      </c>
    </row>
    <row r="2447" spans="1:19" x14ac:dyDescent="0.25">
      <c r="A2447" t="s">
        <v>51</v>
      </c>
      <c r="B2447" t="s">
        <v>91</v>
      </c>
      <c r="D2447" t="s">
        <v>53</v>
      </c>
      <c r="E2447" t="s">
        <v>113</v>
      </c>
      <c r="F2447" t="s">
        <v>54</v>
      </c>
      <c r="G2447" t="s">
        <v>123</v>
      </c>
      <c r="H2447" t="s">
        <v>64</v>
      </c>
      <c r="I2447" t="s">
        <v>133</v>
      </c>
      <c r="J2447" t="s">
        <v>58</v>
      </c>
      <c r="K2447" t="s">
        <v>57</v>
      </c>
      <c r="M2447" s="11">
        <v>137.79999999999998</v>
      </c>
      <c r="N2447" s="11">
        <v>2.0219531509279989</v>
      </c>
      <c r="P2447" s="11">
        <v>137.79999999999998</v>
      </c>
      <c r="Q2447" s="11">
        <v>2.0219531509279989</v>
      </c>
      <c r="R2447" s="11">
        <f t="array" ref="R2447">INDEX(Reformat[Infant PT],MATCH(1,(Reformat[Zone]=B2447)*(Reformat[Provider Type]=E2447)*(Reformat[Provider Rating]=I2447),0))</f>
        <v>34.200000000000003</v>
      </c>
      <c r="S2447" s="11">
        <f t="shared" si="38"/>
        <v>171</v>
      </c>
    </row>
    <row r="2448" spans="1:19" x14ac:dyDescent="0.25">
      <c r="A2448" t="s">
        <v>51</v>
      </c>
      <c r="B2448" t="s">
        <v>91</v>
      </c>
      <c r="D2448" t="s">
        <v>53</v>
      </c>
      <c r="E2448" t="s">
        <v>113</v>
      </c>
      <c r="F2448" t="s">
        <v>59</v>
      </c>
      <c r="G2448" t="s">
        <v>124</v>
      </c>
      <c r="H2448" t="s">
        <v>64</v>
      </c>
      <c r="I2448" t="s">
        <v>133</v>
      </c>
      <c r="J2448" t="s">
        <v>56</v>
      </c>
      <c r="K2448" t="s">
        <v>57</v>
      </c>
      <c r="M2448" s="11">
        <v>143</v>
      </c>
      <c r="N2448" s="11">
        <v>2.0982532698309422</v>
      </c>
      <c r="P2448" s="11">
        <v>143</v>
      </c>
      <c r="Q2448" s="11">
        <v>2.0982532698309422</v>
      </c>
      <c r="R2448" s="11">
        <f t="array" ref="R2448">INDEX(Reformat[Toddler FT],MATCH(1,(Reformat[Zone]=B2448)*(Reformat[Provider Type]=E2448)*(Reformat[Provider Rating]=I2448),0))</f>
        <v>34</v>
      </c>
      <c r="S2448" s="11">
        <f t="shared" si="38"/>
        <v>170</v>
      </c>
    </row>
    <row r="2449" spans="1:19" x14ac:dyDescent="0.25">
      <c r="A2449" t="s">
        <v>51</v>
      </c>
      <c r="B2449" t="s">
        <v>91</v>
      </c>
      <c r="D2449" t="s">
        <v>53</v>
      </c>
      <c r="E2449" t="s">
        <v>113</v>
      </c>
      <c r="F2449" t="s">
        <v>59</v>
      </c>
      <c r="G2449" t="s">
        <v>125</v>
      </c>
      <c r="H2449" t="s">
        <v>64</v>
      </c>
      <c r="I2449" t="s">
        <v>133</v>
      </c>
      <c r="J2449" t="s">
        <v>58</v>
      </c>
      <c r="K2449" t="s">
        <v>57</v>
      </c>
      <c r="M2449" s="11">
        <v>127.89999999999999</v>
      </c>
      <c r="N2449" s="11">
        <v>1.876689463016626</v>
      </c>
      <c r="P2449" s="11">
        <v>127.89999999999999</v>
      </c>
      <c r="Q2449" s="11">
        <v>1.876689463016626</v>
      </c>
      <c r="R2449" s="11">
        <f t="array" ref="R2449">INDEX(Reformat[Toddler PT],MATCH(1,(Reformat[Zone]=B2449)*(Reformat[Provider Type]=E2449)*(Reformat[Provider Rating]=I2449),0))</f>
        <v>30.8</v>
      </c>
      <c r="S2449" s="11">
        <f t="shared" si="38"/>
        <v>154</v>
      </c>
    </row>
    <row r="2450" spans="1:19" x14ac:dyDescent="0.25">
      <c r="A2450" t="s">
        <v>51</v>
      </c>
      <c r="B2450" t="s">
        <v>91</v>
      </c>
      <c r="D2450" t="s">
        <v>53</v>
      </c>
      <c r="E2450" t="s">
        <v>113</v>
      </c>
      <c r="F2450" t="s">
        <v>60</v>
      </c>
      <c r="G2450" t="s">
        <v>126</v>
      </c>
      <c r="H2450" t="s">
        <v>64</v>
      </c>
      <c r="I2450" t="s">
        <v>133</v>
      </c>
      <c r="J2450" t="s">
        <v>56</v>
      </c>
      <c r="K2450" t="s">
        <v>57</v>
      </c>
      <c r="M2450" s="11">
        <v>134.14999999999998</v>
      </c>
      <c r="N2450" s="11">
        <v>1.9683963366980481</v>
      </c>
      <c r="P2450" s="11">
        <v>134.14999999999998</v>
      </c>
      <c r="Q2450" s="11">
        <v>1.9683963366980481</v>
      </c>
      <c r="R2450" s="11">
        <f t="array" ref="R2450">INDEX(Reformat[Preschool FT],MATCH(1,(Reformat[Zone]=B2450)*(Reformat[Provider Type]=E2450)*(Reformat[Provider Rating]=I2450),0))</f>
        <v>31</v>
      </c>
      <c r="S2450" s="11">
        <f t="shared" si="38"/>
        <v>155</v>
      </c>
    </row>
    <row r="2451" spans="1:19" x14ac:dyDescent="0.25">
      <c r="A2451" t="s">
        <v>51</v>
      </c>
      <c r="B2451" t="s">
        <v>91</v>
      </c>
      <c r="D2451" t="s">
        <v>53</v>
      </c>
      <c r="E2451" t="s">
        <v>113</v>
      </c>
      <c r="F2451" t="s">
        <v>60</v>
      </c>
      <c r="G2451" t="s">
        <v>127</v>
      </c>
      <c r="H2451" t="s">
        <v>64</v>
      </c>
      <c r="I2451" t="s">
        <v>133</v>
      </c>
      <c r="J2451" t="s">
        <v>58</v>
      </c>
      <c r="K2451" t="s">
        <v>57</v>
      </c>
      <c r="M2451" s="11">
        <v>106.35</v>
      </c>
      <c r="N2451" s="11">
        <v>1.5604841625630819</v>
      </c>
      <c r="P2451" s="11">
        <v>106.35</v>
      </c>
      <c r="Q2451" s="11">
        <v>1.5604841625630819</v>
      </c>
      <c r="R2451" s="11">
        <f t="array" ref="R2451">INDEX(Reformat[Preschool PT],MATCH(1,(Reformat[Zone]=B2451)*(Reformat[Provider Type]=E2451)*(Reformat[Provider Rating]=I2451),0))</f>
        <v>25.2</v>
      </c>
      <c r="S2451" s="11">
        <f t="shared" si="38"/>
        <v>126</v>
      </c>
    </row>
    <row r="2452" spans="1:19" x14ac:dyDescent="0.25">
      <c r="A2452" t="s">
        <v>51</v>
      </c>
      <c r="B2452" t="s">
        <v>91</v>
      </c>
      <c r="D2452" t="s">
        <v>53</v>
      </c>
      <c r="E2452" t="s">
        <v>113</v>
      </c>
      <c r="F2452" t="s">
        <v>61</v>
      </c>
      <c r="G2452" t="s">
        <v>128</v>
      </c>
      <c r="H2452" t="s">
        <v>64</v>
      </c>
      <c r="I2452" t="s">
        <v>133</v>
      </c>
      <c r="J2452" t="s">
        <v>56</v>
      </c>
      <c r="K2452" t="s">
        <v>57</v>
      </c>
      <c r="M2452" s="11">
        <v>127.85</v>
      </c>
      <c r="N2452" s="11">
        <v>1.8759558080271745</v>
      </c>
      <c r="P2452" s="11">
        <v>127.85</v>
      </c>
      <c r="Q2452" s="11">
        <v>1.8759558080271745</v>
      </c>
      <c r="R2452" s="11">
        <f t="array" ref="R2452">INDEX(Reformat[School-age FT],MATCH(1,(Reformat[Zone]=B2452)*(Reformat[Provider Type]=E2452)*(Reformat[Provider Rating]=I2452),0))</f>
        <v>29.6</v>
      </c>
      <c r="S2452" s="11">
        <f t="shared" si="38"/>
        <v>148</v>
      </c>
    </row>
    <row r="2453" spans="1:19" x14ac:dyDescent="0.25">
      <c r="A2453" t="s">
        <v>51</v>
      </c>
      <c r="B2453" t="s">
        <v>91</v>
      </c>
      <c r="D2453" t="s">
        <v>53</v>
      </c>
      <c r="E2453" t="s">
        <v>113</v>
      </c>
      <c r="F2453" t="s">
        <v>61</v>
      </c>
      <c r="G2453" t="s">
        <v>129</v>
      </c>
      <c r="H2453" t="s">
        <v>64</v>
      </c>
      <c r="I2453" t="s">
        <v>133</v>
      </c>
      <c r="J2453" t="s">
        <v>58</v>
      </c>
      <c r="K2453" t="s">
        <v>57</v>
      </c>
      <c r="M2453" s="11">
        <v>98.350000000000009</v>
      </c>
      <c r="N2453" s="11">
        <v>1.4430993642508616</v>
      </c>
      <c r="P2453" s="11">
        <v>98.350000000000009</v>
      </c>
      <c r="Q2453" s="11">
        <v>1.4430993642508616</v>
      </c>
      <c r="R2453" s="11">
        <f t="array" ref="R2453">INDEX(Reformat[School-age PT],MATCH(1,(Reformat[Zone]=B2453)*(Reformat[Provider Type]=E2453)*(Reformat[Provider Rating]=I2453),0))</f>
        <v>23.4</v>
      </c>
      <c r="S2453" s="11">
        <f t="shared" si="38"/>
        <v>117</v>
      </c>
    </row>
    <row r="2454" spans="1:19" x14ac:dyDescent="0.25">
      <c r="A2454" t="s">
        <v>51</v>
      </c>
      <c r="B2454" t="s">
        <v>91</v>
      </c>
      <c r="D2454" t="s">
        <v>53</v>
      </c>
      <c r="E2454" t="s">
        <v>113</v>
      </c>
      <c r="F2454" t="s">
        <v>60</v>
      </c>
      <c r="G2454" t="s">
        <v>126</v>
      </c>
      <c r="H2454" t="s">
        <v>65</v>
      </c>
      <c r="I2454" t="s">
        <v>134</v>
      </c>
      <c r="J2454" t="s">
        <v>56</v>
      </c>
      <c r="K2454" t="s">
        <v>57</v>
      </c>
      <c r="M2454" s="11">
        <v>105.8</v>
      </c>
      <c r="N2454" s="11">
        <v>1.5524139576791167</v>
      </c>
      <c r="P2454" s="11">
        <v>105.8</v>
      </c>
      <c r="Q2454" s="11">
        <v>1.5524139576791167</v>
      </c>
      <c r="R2454" s="11">
        <f t="array" ref="R2454">INDEX(Reformat[Preschool FT],MATCH(1,(Reformat[Zone]=B2454)*(Reformat[Provider Type]=E2454)*(Reformat[Provider Rating]=I2454),0))</f>
        <v>28.14</v>
      </c>
      <c r="S2454" s="11">
        <f t="shared" si="38"/>
        <v>140.69999999999999</v>
      </c>
    </row>
    <row r="2455" spans="1:19" x14ac:dyDescent="0.25">
      <c r="A2455" t="s">
        <v>51</v>
      </c>
      <c r="B2455" t="s">
        <v>91</v>
      </c>
      <c r="D2455" t="s">
        <v>53</v>
      </c>
      <c r="E2455" t="s">
        <v>113</v>
      </c>
      <c r="F2455" t="s">
        <v>60</v>
      </c>
      <c r="G2455" t="s">
        <v>127</v>
      </c>
      <c r="H2455" t="s">
        <v>65</v>
      </c>
      <c r="I2455" t="s">
        <v>134</v>
      </c>
      <c r="J2455" t="s">
        <v>58</v>
      </c>
      <c r="K2455" t="s">
        <v>57</v>
      </c>
      <c r="M2455" s="11">
        <v>80.7</v>
      </c>
      <c r="N2455" s="11">
        <v>1.184119152974525</v>
      </c>
      <c r="P2455" s="11">
        <v>80.7</v>
      </c>
      <c r="Q2455" s="11">
        <v>1.184119152974525</v>
      </c>
      <c r="R2455" s="11">
        <f t="array" ref="R2455">INDEX(Reformat[Preschool PT],MATCH(1,(Reformat[Zone]=B2455)*(Reformat[Provider Type]=E2455)*(Reformat[Provider Rating]=I2455),0))</f>
        <v>22.26</v>
      </c>
      <c r="S2455" s="11">
        <f t="shared" si="38"/>
        <v>111.30000000000001</v>
      </c>
    </row>
    <row r="2456" spans="1:19" x14ac:dyDescent="0.25">
      <c r="A2456" t="s">
        <v>51</v>
      </c>
      <c r="B2456" t="s">
        <v>91</v>
      </c>
      <c r="D2456" t="s">
        <v>66</v>
      </c>
      <c r="E2456" t="s">
        <v>114</v>
      </c>
      <c r="F2456" t="s">
        <v>54</v>
      </c>
      <c r="G2456" t="s">
        <v>122</v>
      </c>
      <c r="H2456" t="s">
        <v>55</v>
      </c>
      <c r="I2456" t="s">
        <v>130</v>
      </c>
      <c r="J2456" t="s">
        <v>56</v>
      </c>
      <c r="K2456" t="s">
        <v>57</v>
      </c>
      <c r="M2456" s="11">
        <v>103.6</v>
      </c>
      <c r="N2456" s="11">
        <v>1.5201331381432561</v>
      </c>
      <c r="P2456" s="11">
        <v>103.6</v>
      </c>
      <c r="Q2456" s="11">
        <v>1.5201331381432561</v>
      </c>
      <c r="R2456" s="11">
        <f t="array" ref="R2456">INDEX(Reformat[Infant FT],MATCH(1,(Reformat[Zone]=B2456)*(Reformat[Provider Type]=E2456)*(Reformat[Provider Rating]=I2456),0))</f>
        <v>28.8</v>
      </c>
      <c r="S2456" s="11">
        <f t="shared" si="38"/>
        <v>144</v>
      </c>
    </row>
    <row r="2457" spans="1:19" x14ac:dyDescent="0.25">
      <c r="A2457" t="s">
        <v>51</v>
      </c>
      <c r="B2457" t="s">
        <v>91</v>
      </c>
      <c r="D2457" t="s">
        <v>66</v>
      </c>
      <c r="E2457" t="s">
        <v>114</v>
      </c>
      <c r="F2457" t="s">
        <v>54</v>
      </c>
      <c r="G2457" t="s">
        <v>123</v>
      </c>
      <c r="H2457" t="s">
        <v>55</v>
      </c>
      <c r="I2457" t="s">
        <v>130</v>
      </c>
      <c r="J2457" t="s">
        <v>58</v>
      </c>
      <c r="K2457" t="s">
        <v>57</v>
      </c>
      <c r="M2457" s="11">
        <v>93.100000000000009</v>
      </c>
      <c r="N2457" s="11">
        <v>1.3660655903584669</v>
      </c>
      <c r="P2457" s="11">
        <v>93.100000000000009</v>
      </c>
      <c r="Q2457" s="11">
        <v>1.3660655903584669</v>
      </c>
      <c r="R2457" s="11">
        <f t="array" ref="R2457">INDEX(Reformat[Infant PT],MATCH(1,(Reformat[Zone]=B2457)*(Reformat[Provider Type]=E2457)*(Reformat[Provider Rating]=I2457),0))</f>
        <v>26.2</v>
      </c>
      <c r="S2457" s="11">
        <f t="shared" si="38"/>
        <v>131</v>
      </c>
    </row>
    <row r="2458" spans="1:19" x14ac:dyDescent="0.25">
      <c r="A2458" t="s">
        <v>51</v>
      </c>
      <c r="B2458" t="s">
        <v>91</v>
      </c>
      <c r="D2458" t="s">
        <v>66</v>
      </c>
      <c r="E2458" t="s">
        <v>114</v>
      </c>
      <c r="F2458" t="s">
        <v>59</v>
      </c>
      <c r="G2458" t="s">
        <v>124</v>
      </c>
      <c r="H2458" t="s">
        <v>55</v>
      </c>
      <c r="I2458" t="s">
        <v>130</v>
      </c>
      <c r="J2458" t="s">
        <v>56</v>
      </c>
      <c r="K2458" t="s">
        <v>57</v>
      </c>
      <c r="M2458" s="11">
        <v>98.550000000000011</v>
      </c>
      <c r="N2458" s="11">
        <v>1.4460339842086671</v>
      </c>
      <c r="P2458" s="11">
        <v>98.550000000000011</v>
      </c>
      <c r="Q2458" s="11">
        <v>1.4460339842086671</v>
      </c>
      <c r="R2458" s="11">
        <f t="array" ref="R2458">INDEX(Reformat[Toddler FT],MATCH(1,(Reformat[Zone]=B2458)*(Reformat[Provider Type]=E2458)*(Reformat[Provider Rating]=I2458),0))</f>
        <v>26.6</v>
      </c>
      <c r="S2458" s="11">
        <f t="shared" si="38"/>
        <v>133</v>
      </c>
    </row>
    <row r="2459" spans="1:19" x14ac:dyDescent="0.25">
      <c r="A2459" t="s">
        <v>51</v>
      </c>
      <c r="B2459" t="s">
        <v>91</v>
      </c>
      <c r="D2459" t="s">
        <v>66</v>
      </c>
      <c r="E2459" t="s">
        <v>114</v>
      </c>
      <c r="F2459" t="s">
        <v>59</v>
      </c>
      <c r="G2459" t="s">
        <v>125</v>
      </c>
      <c r="H2459" t="s">
        <v>55</v>
      </c>
      <c r="I2459" t="s">
        <v>130</v>
      </c>
      <c r="J2459" t="s">
        <v>58</v>
      </c>
      <c r="K2459" t="s">
        <v>57</v>
      </c>
      <c r="M2459" s="11">
        <v>87.95</v>
      </c>
      <c r="N2459" s="11">
        <v>1.2904991264449748</v>
      </c>
      <c r="P2459" s="11">
        <v>87.95</v>
      </c>
      <c r="Q2459" s="11">
        <v>1.2904991264449748</v>
      </c>
      <c r="R2459" s="11">
        <f t="array" ref="R2459">INDEX(Reformat[Toddler PT],MATCH(1,(Reformat[Zone]=B2459)*(Reformat[Provider Type]=E2459)*(Reformat[Provider Rating]=I2459),0))</f>
        <v>24</v>
      </c>
      <c r="S2459" s="11">
        <f t="shared" si="38"/>
        <v>120</v>
      </c>
    </row>
    <row r="2460" spans="1:19" x14ac:dyDescent="0.25">
      <c r="A2460" t="s">
        <v>51</v>
      </c>
      <c r="B2460" t="s">
        <v>91</v>
      </c>
      <c r="D2460" t="s">
        <v>66</v>
      </c>
      <c r="E2460" t="s">
        <v>114</v>
      </c>
      <c r="F2460" t="s">
        <v>60</v>
      </c>
      <c r="G2460" t="s">
        <v>126</v>
      </c>
      <c r="H2460" t="s">
        <v>55</v>
      </c>
      <c r="I2460" t="s">
        <v>130</v>
      </c>
      <c r="J2460" t="s">
        <v>56</v>
      </c>
      <c r="K2460" t="s">
        <v>57</v>
      </c>
      <c r="M2460" s="11">
        <v>93.45</v>
      </c>
      <c r="N2460" s="11">
        <v>1.3712011752846265</v>
      </c>
      <c r="P2460" s="11">
        <v>93.45</v>
      </c>
      <c r="Q2460" s="11">
        <v>1.3712011752846265</v>
      </c>
      <c r="R2460" s="11">
        <f t="array" ref="R2460">INDEX(Reformat[Preschool FT],MATCH(1,(Reformat[Zone]=B2460)*(Reformat[Provider Type]=E2460)*(Reformat[Provider Rating]=I2460),0))</f>
        <v>24.8</v>
      </c>
      <c r="S2460" s="11">
        <f t="shared" si="38"/>
        <v>124</v>
      </c>
    </row>
    <row r="2461" spans="1:19" x14ac:dyDescent="0.25">
      <c r="A2461" t="s">
        <v>51</v>
      </c>
      <c r="B2461" t="s">
        <v>91</v>
      </c>
      <c r="D2461" t="s">
        <v>66</v>
      </c>
      <c r="E2461" t="s">
        <v>114</v>
      </c>
      <c r="F2461" t="s">
        <v>60</v>
      </c>
      <c r="G2461" t="s">
        <v>127</v>
      </c>
      <c r="H2461" t="s">
        <v>55</v>
      </c>
      <c r="I2461" t="s">
        <v>130</v>
      </c>
      <c r="J2461" t="s">
        <v>58</v>
      </c>
      <c r="K2461" t="s">
        <v>57</v>
      </c>
      <c r="M2461" s="11">
        <v>78.899999999999991</v>
      </c>
      <c r="N2461" s="11">
        <v>1.157707573354275</v>
      </c>
      <c r="P2461" s="11">
        <v>78.899999999999991</v>
      </c>
      <c r="Q2461" s="11">
        <v>1.157707573354275</v>
      </c>
      <c r="R2461" s="11">
        <f t="array" ref="R2461">INDEX(Reformat[Preschool PT],MATCH(1,(Reformat[Zone]=B2461)*(Reformat[Provider Type]=E2461)*(Reformat[Provider Rating]=I2461),0))</f>
        <v>21</v>
      </c>
      <c r="S2461" s="11">
        <f t="shared" si="38"/>
        <v>105</v>
      </c>
    </row>
    <row r="2462" spans="1:19" x14ac:dyDescent="0.25">
      <c r="A2462" t="s">
        <v>51</v>
      </c>
      <c r="B2462" t="s">
        <v>91</v>
      </c>
      <c r="D2462" t="s">
        <v>66</v>
      </c>
      <c r="E2462" t="s">
        <v>114</v>
      </c>
      <c r="F2462" t="s">
        <v>61</v>
      </c>
      <c r="G2462" t="s">
        <v>128</v>
      </c>
      <c r="H2462" t="s">
        <v>55</v>
      </c>
      <c r="I2462" t="s">
        <v>130</v>
      </c>
      <c r="J2462" t="s">
        <v>56</v>
      </c>
      <c r="K2462" t="s">
        <v>57</v>
      </c>
      <c r="M2462" s="11">
        <v>84.25</v>
      </c>
      <c r="N2462" s="11">
        <v>1.2362086572255726</v>
      </c>
      <c r="P2462" s="11">
        <v>84.25</v>
      </c>
      <c r="Q2462" s="11">
        <v>1.2362086572255726</v>
      </c>
      <c r="R2462" s="11">
        <f t="array" ref="R2462">INDEX(Reformat[School-age FT],MATCH(1,(Reformat[Zone]=B2462)*(Reformat[Provider Type]=E2462)*(Reformat[Provider Rating]=I2462),0))</f>
        <v>22.6</v>
      </c>
      <c r="S2462" s="11">
        <f t="shared" si="38"/>
        <v>113</v>
      </c>
    </row>
    <row r="2463" spans="1:19" x14ac:dyDescent="0.25">
      <c r="A2463" t="s">
        <v>51</v>
      </c>
      <c r="B2463" t="s">
        <v>91</v>
      </c>
      <c r="D2463" t="s">
        <v>66</v>
      </c>
      <c r="E2463" t="s">
        <v>114</v>
      </c>
      <c r="F2463" t="s">
        <v>61</v>
      </c>
      <c r="G2463" t="s">
        <v>129</v>
      </c>
      <c r="H2463" t="s">
        <v>55</v>
      </c>
      <c r="I2463" t="s">
        <v>130</v>
      </c>
      <c r="J2463" t="s">
        <v>58</v>
      </c>
      <c r="K2463" t="s">
        <v>57</v>
      </c>
      <c r="M2463" s="11">
        <v>70.7</v>
      </c>
      <c r="N2463" s="11">
        <v>1.0373881550842492</v>
      </c>
      <c r="P2463" s="11">
        <v>70.7</v>
      </c>
      <c r="Q2463" s="11">
        <v>1.0373881550842492</v>
      </c>
      <c r="R2463" s="11">
        <f t="array" ref="R2463">INDEX(Reformat[School-age PT],MATCH(1,(Reformat[Zone]=B2463)*(Reformat[Provider Type]=E2463)*(Reformat[Provider Rating]=I2463),0))</f>
        <v>19.600000000000001</v>
      </c>
      <c r="S2463" s="11">
        <f t="shared" si="38"/>
        <v>98</v>
      </c>
    </row>
    <row r="2464" spans="1:19" x14ac:dyDescent="0.25">
      <c r="A2464" t="s">
        <v>51</v>
      </c>
      <c r="B2464" t="s">
        <v>91</v>
      </c>
      <c r="D2464" t="s">
        <v>66</v>
      </c>
      <c r="E2464" t="s">
        <v>114</v>
      </c>
      <c r="F2464" t="s">
        <v>54</v>
      </c>
      <c r="G2464" t="s">
        <v>122</v>
      </c>
      <c r="H2464" t="s">
        <v>62</v>
      </c>
      <c r="I2464" t="s">
        <v>131</v>
      </c>
      <c r="J2464" t="s">
        <v>56</v>
      </c>
      <c r="K2464" t="s">
        <v>57</v>
      </c>
      <c r="M2464" s="11">
        <v>111.30000000000001</v>
      </c>
      <c r="N2464" s="11">
        <v>1.6331160065187686</v>
      </c>
      <c r="P2464" s="11">
        <v>111.30000000000001</v>
      </c>
      <c r="Q2464" s="11">
        <v>1.6331160065187686</v>
      </c>
      <c r="R2464" s="11">
        <f t="array" ref="R2464">INDEX(Reformat[Infant FT],MATCH(1,(Reformat[Zone]=B2464)*(Reformat[Provider Type]=E2464)*(Reformat[Provider Rating]=I2464),0))</f>
        <v>30.24</v>
      </c>
      <c r="S2464" s="11">
        <f t="shared" si="38"/>
        <v>151.19999999999999</v>
      </c>
    </row>
    <row r="2465" spans="1:19" x14ac:dyDescent="0.25">
      <c r="A2465" t="s">
        <v>51</v>
      </c>
      <c r="B2465" t="s">
        <v>91</v>
      </c>
      <c r="D2465" t="s">
        <v>66</v>
      </c>
      <c r="E2465" t="s">
        <v>114</v>
      </c>
      <c r="F2465" t="s">
        <v>54</v>
      </c>
      <c r="G2465" t="s">
        <v>123</v>
      </c>
      <c r="H2465" t="s">
        <v>62</v>
      </c>
      <c r="I2465" t="s">
        <v>131</v>
      </c>
      <c r="J2465" t="s">
        <v>58</v>
      </c>
      <c r="K2465" t="s">
        <v>57</v>
      </c>
      <c r="M2465" s="11">
        <v>101.5</v>
      </c>
      <c r="N2465" s="11">
        <v>1.4893196285862982</v>
      </c>
      <c r="P2465" s="11">
        <v>101.5</v>
      </c>
      <c r="Q2465" s="11">
        <v>1.4893196285862982</v>
      </c>
      <c r="R2465" s="11">
        <f t="array" ref="R2465">INDEX(Reformat[Infant PT],MATCH(1,(Reformat[Zone]=B2465)*(Reformat[Provider Type]=E2465)*(Reformat[Provider Rating]=I2465),0))</f>
        <v>27.51</v>
      </c>
      <c r="S2465" s="11">
        <f t="shared" si="38"/>
        <v>137.55000000000001</v>
      </c>
    </row>
    <row r="2466" spans="1:19" x14ac:dyDescent="0.25">
      <c r="A2466" t="s">
        <v>51</v>
      </c>
      <c r="B2466" t="s">
        <v>91</v>
      </c>
      <c r="D2466" t="s">
        <v>66</v>
      </c>
      <c r="E2466" t="s">
        <v>114</v>
      </c>
      <c r="F2466" t="s">
        <v>59</v>
      </c>
      <c r="G2466" t="s">
        <v>124</v>
      </c>
      <c r="H2466" t="s">
        <v>62</v>
      </c>
      <c r="I2466" t="s">
        <v>131</v>
      </c>
      <c r="J2466" t="s">
        <v>56</v>
      </c>
      <c r="K2466" t="s">
        <v>57</v>
      </c>
      <c r="M2466" s="11">
        <v>106.64999999999999</v>
      </c>
      <c r="N2466" s="11">
        <v>1.56488609249979</v>
      </c>
      <c r="P2466" s="11">
        <v>106.64999999999999</v>
      </c>
      <c r="Q2466" s="11">
        <v>1.56488609249979</v>
      </c>
      <c r="R2466" s="11">
        <f t="array" ref="R2466">INDEX(Reformat[Toddler FT],MATCH(1,(Reformat[Zone]=B2466)*(Reformat[Provider Type]=E2466)*(Reformat[Provider Rating]=I2466),0))</f>
        <v>27.93</v>
      </c>
      <c r="S2466" s="11">
        <f t="shared" si="38"/>
        <v>139.65</v>
      </c>
    </row>
    <row r="2467" spans="1:19" x14ac:dyDescent="0.25">
      <c r="A2467" t="s">
        <v>51</v>
      </c>
      <c r="B2467" t="s">
        <v>91</v>
      </c>
      <c r="D2467" t="s">
        <v>66</v>
      </c>
      <c r="E2467" t="s">
        <v>114</v>
      </c>
      <c r="F2467" t="s">
        <v>59</v>
      </c>
      <c r="G2467" t="s">
        <v>125</v>
      </c>
      <c r="H2467" t="s">
        <v>62</v>
      </c>
      <c r="I2467" t="s">
        <v>131</v>
      </c>
      <c r="J2467" t="s">
        <v>58</v>
      </c>
      <c r="K2467" t="s">
        <v>57</v>
      </c>
      <c r="M2467" s="11">
        <v>96.649999999999991</v>
      </c>
      <c r="N2467" s="11">
        <v>1.4181550946095145</v>
      </c>
      <c r="P2467" s="11">
        <v>96.649999999999991</v>
      </c>
      <c r="Q2467" s="11">
        <v>1.4181550946095145</v>
      </c>
      <c r="R2467" s="11">
        <f t="array" ref="R2467">INDEX(Reformat[Toddler PT],MATCH(1,(Reformat[Zone]=B2467)*(Reformat[Provider Type]=E2467)*(Reformat[Provider Rating]=I2467),0))</f>
        <v>25.2</v>
      </c>
      <c r="S2467" s="11">
        <f t="shared" si="38"/>
        <v>126</v>
      </c>
    </row>
    <row r="2468" spans="1:19" x14ac:dyDescent="0.25">
      <c r="A2468" t="s">
        <v>51</v>
      </c>
      <c r="B2468" t="s">
        <v>91</v>
      </c>
      <c r="D2468" t="s">
        <v>66</v>
      </c>
      <c r="E2468" t="s">
        <v>114</v>
      </c>
      <c r="F2468" t="s">
        <v>60</v>
      </c>
      <c r="G2468" t="s">
        <v>126</v>
      </c>
      <c r="H2468" t="s">
        <v>62</v>
      </c>
      <c r="I2468" t="s">
        <v>131</v>
      </c>
      <c r="J2468" t="s">
        <v>56</v>
      </c>
      <c r="K2468" t="s">
        <v>57</v>
      </c>
      <c r="M2468" s="11">
        <v>101.85000000000001</v>
      </c>
      <c r="N2468" s="11">
        <v>1.494455213512458</v>
      </c>
      <c r="P2468" s="11">
        <v>101.85000000000001</v>
      </c>
      <c r="Q2468" s="11">
        <v>1.494455213512458</v>
      </c>
      <c r="R2468" s="11">
        <f t="array" ref="R2468">INDEX(Reformat[Preschool FT],MATCH(1,(Reformat[Zone]=B2468)*(Reformat[Provider Type]=E2468)*(Reformat[Provider Rating]=I2468),0))</f>
        <v>26.04</v>
      </c>
      <c r="S2468" s="11">
        <f t="shared" si="38"/>
        <v>130.19999999999999</v>
      </c>
    </row>
    <row r="2469" spans="1:19" x14ac:dyDescent="0.25">
      <c r="A2469" t="s">
        <v>51</v>
      </c>
      <c r="B2469" t="s">
        <v>91</v>
      </c>
      <c r="D2469" t="s">
        <v>66</v>
      </c>
      <c r="E2469" t="s">
        <v>114</v>
      </c>
      <c r="F2469" t="s">
        <v>60</v>
      </c>
      <c r="G2469" t="s">
        <v>127</v>
      </c>
      <c r="H2469" t="s">
        <v>62</v>
      </c>
      <c r="I2469" t="s">
        <v>131</v>
      </c>
      <c r="J2469" t="s">
        <v>58</v>
      </c>
      <c r="K2469" t="s">
        <v>57</v>
      </c>
      <c r="M2469" s="11">
        <v>88.100000000000009</v>
      </c>
      <c r="N2469" s="11">
        <v>1.2927000914133289</v>
      </c>
      <c r="P2469" s="11">
        <v>88.100000000000009</v>
      </c>
      <c r="Q2469" s="11">
        <v>1.2927000914133289</v>
      </c>
      <c r="R2469" s="11">
        <f t="array" ref="R2469">INDEX(Reformat[Preschool PT],MATCH(1,(Reformat[Zone]=B2469)*(Reformat[Provider Type]=E2469)*(Reformat[Provider Rating]=I2469),0))</f>
        <v>22.05</v>
      </c>
      <c r="S2469" s="11">
        <f t="shared" si="38"/>
        <v>110.25</v>
      </c>
    </row>
    <row r="2470" spans="1:19" x14ac:dyDescent="0.25">
      <c r="A2470" t="s">
        <v>51</v>
      </c>
      <c r="B2470" t="s">
        <v>91</v>
      </c>
      <c r="D2470" t="s">
        <v>66</v>
      </c>
      <c r="E2470" t="s">
        <v>114</v>
      </c>
      <c r="F2470" t="s">
        <v>61</v>
      </c>
      <c r="G2470" t="s">
        <v>128</v>
      </c>
      <c r="H2470" t="s">
        <v>62</v>
      </c>
      <c r="I2470" t="s">
        <v>131</v>
      </c>
      <c r="J2470" t="s">
        <v>56</v>
      </c>
      <c r="K2470" t="s">
        <v>57</v>
      </c>
      <c r="M2470" s="11">
        <v>93.149999999999991</v>
      </c>
      <c r="N2470" s="11">
        <v>1.3667992453479179</v>
      </c>
      <c r="P2470" s="11">
        <v>93.149999999999991</v>
      </c>
      <c r="Q2470" s="11">
        <v>1.3667992453479179</v>
      </c>
      <c r="R2470" s="11">
        <f t="array" ref="R2470">INDEX(Reformat[School-age FT],MATCH(1,(Reformat[Zone]=B2470)*(Reformat[Provider Type]=E2470)*(Reformat[Provider Rating]=I2470),0))</f>
        <v>23.73</v>
      </c>
      <c r="S2470" s="11">
        <f t="shared" si="38"/>
        <v>118.65</v>
      </c>
    </row>
    <row r="2471" spans="1:19" x14ac:dyDescent="0.25">
      <c r="A2471" t="s">
        <v>51</v>
      </c>
      <c r="B2471" t="s">
        <v>91</v>
      </c>
      <c r="D2471" t="s">
        <v>66</v>
      </c>
      <c r="E2471" t="s">
        <v>114</v>
      </c>
      <c r="F2471" t="s">
        <v>61</v>
      </c>
      <c r="G2471" t="s">
        <v>129</v>
      </c>
      <c r="H2471" t="s">
        <v>62</v>
      </c>
      <c r="I2471" t="s">
        <v>131</v>
      </c>
      <c r="J2471" t="s">
        <v>58</v>
      </c>
      <c r="K2471" t="s">
        <v>57</v>
      </c>
      <c r="M2471" s="11">
        <v>80.25</v>
      </c>
      <c r="N2471" s="11">
        <v>1.1775162580694625</v>
      </c>
      <c r="P2471" s="11">
        <v>80.25</v>
      </c>
      <c r="Q2471" s="11">
        <v>1.1775162580694625</v>
      </c>
      <c r="R2471" s="11">
        <f t="array" ref="R2471">INDEX(Reformat[School-age PT],MATCH(1,(Reformat[Zone]=B2471)*(Reformat[Provider Type]=E2471)*(Reformat[Provider Rating]=I2471),0))</f>
        <v>20.58</v>
      </c>
      <c r="S2471" s="11">
        <f t="shared" si="38"/>
        <v>102.89999999999999</v>
      </c>
    </row>
    <row r="2472" spans="1:19" x14ac:dyDescent="0.25">
      <c r="A2472" t="s">
        <v>51</v>
      </c>
      <c r="B2472" t="s">
        <v>91</v>
      </c>
      <c r="D2472" t="s">
        <v>66</v>
      </c>
      <c r="E2472" t="s">
        <v>114</v>
      </c>
      <c r="F2472" t="s">
        <v>54</v>
      </c>
      <c r="G2472" t="s">
        <v>122</v>
      </c>
      <c r="H2472" t="s">
        <v>63</v>
      </c>
      <c r="I2472" t="s">
        <v>132</v>
      </c>
      <c r="J2472" t="s">
        <v>56</v>
      </c>
      <c r="K2472" t="s">
        <v>57</v>
      </c>
      <c r="M2472" s="11">
        <v>123.69999999999999</v>
      </c>
      <c r="N2472" s="11">
        <v>1.8150624439027101</v>
      </c>
      <c r="P2472" s="11">
        <v>123.69999999999999</v>
      </c>
      <c r="Q2472" s="11">
        <v>1.8150624439027101</v>
      </c>
      <c r="R2472" s="11">
        <f t="array" ref="R2472">INDEX(Reformat[Infant FT],MATCH(1,(Reformat[Zone]=B2472)*(Reformat[Provider Type]=E2472)*(Reformat[Provider Rating]=I2472),0))</f>
        <v>30.82</v>
      </c>
      <c r="S2472" s="11">
        <f t="shared" si="38"/>
        <v>154.1</v>
      </c>
    </row>
    <row r="2473" spans="1:19" x14ac:dyDescent="0.25">
      <c r="A2473" t="s">
        <v>51</v>
      </c>
      <c r="B2473" t="s">
        <v>91</v>
      </c>
      <c r="D2473" t="s">
        <v>66</v>
      </c>
      <c r="E2473" t="s">
        <v>114</v>
      </c>
      <c r="F2473" t="s">
        <v>54</v>
      </c>
      <c r="G2473" t="s">
        <v>123</v>
      </c>
      <c r="H2473" t="s">
        <v>63</v>
      </c>
      <c r="I2473" t="s">
        <v>132</v>
      </c>
      <c r="J2473" t="s">
        <v>58</v>
      </c>
      <c r="K2473" t="s">
        <v>57</v>
      </c>
      <c r="M2473" s="11">
        <v>112.8</v>
      </c>
      <c r="N2473" s="11">
        <v>1.6551256562023098</v>
      </c>
      <c r="P2473" s="11">
        <v>112.8</v>
      </c>
      <c r="Q2473" s="11">
        <v>1.6551256562023098</v>
      </c>
      <c r="R2473" s="11">
        <f t="array" ref="R2473">INDEX(Reformat[Infant PT],MATCH(1,(Reformat[Zone]=B2473)*(Reformat[Provider Type]=E2473)*(Reformat[Provider Rating]=I2473),0))</f>
        <v>28.08</v>
      </c>
      <c r="S2473" s="11">
        <f t="shared" si="38"/>
        <v>140.39999999999998</v>
      </c>
    </row>
    <row r="2474" spans="1:19" x14ac:dyDescent="0.25">
      <c r="A2474" t="s">
        <v>51</v>
      </c>
      <c r="B2474" t="s">
        <v>91</v>
      </c>
      <c r="D2474" t="s">
        <v>66</v>
      </c>
      <c r="E2474" t="s">
        <v>114</v>
      </c>
      <c r="F2474" t="s">
        <v>59</v>
      </c>
      <c r="G2474" t="s">
        <v>124</v>
      </c>
      <c r="H2474" t="s">
        <v>63</v>
      </c>
      <c r="I2474" t="s">
        <v>132</v>
      </c>
      <c r="J2474" t="s">
        <v>56</v>
      </c>
      <c r="K2474" t="s">
        <v>57</v>
      </c>
      <c r="M2474" s="11">
        <v>118.5</v>
      </c>
      <c r="N2474" s="11">
        <v>1.738762324999767</v>
      </c>
      <c r="P2474" s="11">
        <v>118.5</v>
      </c>
      <c r="Q2474" s="11">
        <v>1.738762324999767</v>
      </c>
      <c r="R2474" s="11">
        <f t="array" ref="R2474">INDEX(Reformat[Toddler FT],MATCH(1,(Reformat[Zone]=B2474)*(Reformat[Provider Type]=E2474)*(Reformat[Provider Rating]=I2474),0))</f>
        <v>28.47</v>
      </c>
      <c r="S2474" s="11">
        <f t="shared" si="38"/>
        <v>142.35</v>
      </c>
    </row>
    <row r="2475" spans="1:19" x14ac:dyDescent="0.25">
      <c r="A2475" t="s">
        <v>51</v>
      </c>
      <c r="B2475" t="s">
        <v>91</v>
      </c>
      <c r="D2475" t="s">
        <v>66</v>
      </c>
      <c r="E2475" t="s">
        <v>114</v>
      </c>
      <c r="F2475" t="s">
        <v>59</v>
      </c>
      <c r="G2475" t="s">
        <v>125</v>
      </c>
      <c r="H2475" t="s">
        <v>63</v>
      </c>
      <c r="I2475" t="s">
        <v>132</v>
      </c>
      <c r="J2475" t="s">
        <v>58</v>
      </c>
      <c r="K2475" t="s">
        <v>57</v>
      </c>
      <c r="M2475" s="11">
        <v>107.4</v>
      </c>
      <c r="N2475" s="11">
        <v>1.5758909173415609</v>
      </c>
      <c r="P2475" s="11">
        <v>107.4</v>
      </c>
      <c r="Q2475" s="11">
        <v>1.5758909173415609</v>
      </c>
      <c r="R2475" s="11">
        <f t="array" ref="R2475">INDEX(Reformat[Toddler PT],MATCH(1,(Reformat[Zone]=B2475)*(Reformat[Provider Type]=E2475)*(Reformat[Provider Rating]=I2475),0))</f>
        <v>25.68</v>
      </c>
      <c r="S2475" s="11">
        <f t="shared" si="38"/>
        <v>128.4</v>
      </c>
    </row>
    <row r="2476" spans="1:19" x14ac:dyDescent="0.25">
      <c r="A2476" t="s">
        <v>51</v>
      </c>
      <c r="B2476" t="s">
        <v>91</v>
      </c>
      <c r="D2476" t="s">
        <v>66</v>
      </c>
      <c r="E2476" t="s">
        <v>114</v>
      </c>
      <c r="F2476" t="s">
        <v>60</v>
      </c>
      <c r="G2476" t="s">
        <v>126</v>
      </c>
      <c r="H2476" t="s">
        <v>63</v>
      </c>
      <c r="I2476" t="s">
        <v>132</v>
      </c>
      <c r="J2476" t="s">
        <v>56</v>
      </c>
      <c r="K2476" t="s">
        <v>57</v>
      </c>
      <c r="M2476" s="11">
        <v>113.14999999999999</v>
      </c>
      <c r="N2476" s="11">
        <v>1.6602612411284694</v>
      </c>
      <c r="P2476" s="11">
        <v>113.14999999999999</v>
      </c>
      <c r="Q2476" s="11">
        <v>1.6602612411284694</v>
      </c>
      <c r="R2476" s="11">
        <f t="array" ref="R2476">INDEX(Reformat[Preschool FT],MATCH(1,(Reformat[Zone]=B2476)*(Reformat[Provider Type]=E2476)*(Reformat[Provider Rating]=I2476),0))</f>
        <v>26.54</v>
      </c>
      <c r="S2476" s="11">
        <f t="shared" si="38"/>
        <v>132.69999999999999</v>
      </c>
    </row>
    <row r="2477" spans="1:19" x14ac:dyDescent="0.25">
      <c r="A2477" t="s">
        <v>51</v>
      </c>
      <c r="B2477" t="s">
        <v>91</v>
      </c>
      <c r="D2477" t="s">
        <v>66</v>
      </c>
      <c r="E2477" t="s">
        <v>114</v>
      </c>
      <c r="F2477" t="s">
        <v>60</v>
      </c>
      <c r="G2477" t="s">
        <v>127</v>
      </c>
      <c r="H2477" t="s">
        <v>63</v>
      </c>
      <c r="I2477" t="s">
        <v>132</v>
      </c>
      <c r="J2477" t="s">
        <v>58</v>
      </c>
      <c r="K2477" t="s">
        <v>57</v>
      </c>
      <c r="M2477" s="11">
        <v>97.899999999999991</v>
      </c>
      <c r="N2477" s="11">
        <v>1.4364964693457989</v>
      </c>
      <c r="P2477" s="11">
        <v>97.899999999999991</v>
      </c>
      <c r="Q2477" s="11">
        <v>1.4364964693457989</v>
      </c>
      <c r="R2477" s="11">
        <f t="array" ref="R2477">INDEX(Reformat[Preschool PT],MATCH(1,(Reformat[Zone]=B2477)*(Reformat[Provider Type]=E2477)*(Reformat[Provider Rating]=I2477),0))</f>
        <v>22.47</v>
      </c>
      <c r="S2477" s="11">
        <f t="shared" si="38"/>
        <v>112.35</v>
      </c>
    </row>
    <row r="2478" spans="1:19" x14ac:dyDescent="0.25">
      <c r="A2478" t="s">
        <v>51</v>
      </c>
      <c r="B2478" t="s">
        <v>91</v>
      </c>
      <c r="D2478" t="s">
        <v>66</v>
      </c>
      <c r="E2478" t="s">
        <v>114</v>
      </c>
      <c r="F2478" t="s">
        <v>61</v>
      </c>
      <c r="G2478" t="s">
        <v>128</v>
      </c>
      <c r="H2478" t="s">
        <v>63</v>
      </c>
      <c r="I2478" t="s">
        <v>132</v>
      </c>
      <c r="J2478" t="s">
        <v>56</v>
      </c>
      <c r="K2478" t="s">
        <v>57</v>
      </c>
      <c r="M2478" s="11">
        <v>103.5</v>
      </c>
      <c r="N2478" s="11">
        <v>1.5186658281643535</v>
      </c>
      <c r="P2478" s="11">
        <v>103.5</v>
      </c>
      <c r="Q2478" s="11">
        <v>1.5186658281643535</v>
      </c>
      <c r="R2478" s="11">
        <f t="array" ref="R2478">INDEX(Reformat[School-age FT],MATCH(1,(Reformat[Zone]=B2478)*(Reformat[Provider Type]=E2478)*(Reformat[Provider Rating]=I2478),0))</f>
        <v>24.19</v>
      </c>
      <c r="S2478" s="11">
        <f t="shared" si="38"/>
        <v>120.95</v>
      </c>
    </row>
    <row r="2479" spans="1:19" x14ac:dyDescent="0.25">
      <c r="A2479" t="s">
        <v>51</v>
      </c>
      <c r="B2479" t="s">
        <v>91</v>
      </c>
      <c r="D2479" t="s">
        <v>66</v>
      </c>
      <c r="E2479" t="s">
        <v>114</v>
      </c>
      <c r="F2479" t="s">
        <v>61</v>
      </c>
      <c r="G2479" t="s">
        <v>129</v>
      </c>
      <c r="H2479" t="s">
        <v>63</v>
      </c>
      <c r="I2479" t="s">
        <v>132</v>
      </c>
      <c r="J2479" t="s">
        <v>58</v>
      </c>
      <c r="K2479" t="s">
        <v>57</v>
      </c>
      <c r="M2479" s="11">
        <v>89.149999999999991</v>
      </c>
      <c r="N2479" s="11">
        <v>1.3081068461918077</v>
      </c>
      <c r="P2479" s="11">
        <v>89.149999999999991</v>
      </c>
      <c r="Q2479" s="11">
        <v>1.3081068461918077</v>
      </c>
      <c r="R2479" s="11">
        <f t="array" ref="R2479">INDEX(Reformat[School-age PT],MATCH(1,(Reformat[Zone]=B2479)*(Reformat[Provider Type]=E2479)*(Reformat[Provider Rating]=I2479),0))</f>
        <v>21.06</v>
      </c>
      <c r="S2479" s="11">
        <f t="shared" si="38"/>
        <v>105.3</v>
      </c>
    </row>
    <row r="2480" spans="1:19" x14ac:dyDescent="0.25">
      <c r="A2480" t="s">
        <v>51</v>
      </c>
      <c r="B2480" t="s">
        <v>91</v>
      </c>
      <c r="D2480" t="s">
        <v>66</v>
      </c>
      <c r="E2480" t="s">
        <v>114</v>
      </c>
      <c r="F2480" t="s">
        <v>54</v>
      </c>
      <c r="G2480" t="s">
        <v>122</v>
      </c>
      <c r="H2480" t="s">
        <v>64</v>
      </c>
      <c r="I2480" t="s">
        <v>133</v>
      </c>
      <c r="J2480" t="s">
        <v>56</v>
      </c>
      <c r="K2480" t="s">
        <v>57</v>
      </c>
      <c r="M2480" s="11">
        <v>137.4</v>
      </c>
      <c r="N2480" s="11">
        <v>2.0160839110123883</v>
      </c>
      <c r="P2480" s="11">
        <v>137.4</v>
      </c>
      <c r="Q2480" s="11">
        <v>2.0160839110123883</v>
      </c>
      <c r="R2480" s="11">
        <f t="array" ref="R2480">INDEX(Reformat[Infant FT],MATCH(1,(Reformat[Zone]=B2480)*(Reformat[Provider Type]=E2480)*(Reformat[Provider Rating]=I2480),0))</f>
        <v>34</v>
      </c>
      <c r="S2480" s="11">
        <f t="shared" si="38"/>
        <v>170</v>
      </c>
    </row>
    <row r="2481" spans="1:19" x14ac:dyDescent="0.25">
      <c r="A2481" t="s">
        <v>51</v>
      </c>
      <c r="B2481" t="s">
        <v>91</v>
      </c>
      <c r="D2481" t="s">
        <v>66</v>
      </c>
      <c r="E2481" t="s">
        <v>114</v>
      </c>
      <c r="F2481" t="s">
        <v>54</v>
      </c>
      <c r="G2481" t="s">
        <v>123</v>
      </c>
      <c r="H2481" t="s">
        <v>64</v>
      </c>
      <c r="I2481" t="s">
        <v>133</v>
      </c>
      <c r="J2481" t="s">
        <v>58</v>
      </c>
      <c r="K2481" t="s">
        <v>57</v>
      </c>
      <c r="M2481" s="11">
        <v>125.3</v>
      </c>
      <c r="N2481" s="11">
        <v>1.8385394035651543</v>
      </c>
      <c r="P2481" s="11">
        <v>125.3</v>
      </c>
      <c r="Q2481" s="11">
        <v>1.8385394035651543</v>
      </c>
      <c r="R2481" s="11">
        <f t="array" ref="R2481">INDEX(Reformat[Infant PT],MATCH(1,(Reformat[Zone]=B2481)*(Reformat[Provider Type]=E2481)*(Reformat[Provider Rating]=I2481),0))</f>
        <v>31.2</v>
      </c>
      <c r="S2481" s="11">
        <f t="shared" si="38"/>
        <v>156</v>
      </c>
    </row>
    <row r="2482" spans="1:19" x14ac:dyDescent="0.25">
      <c r="A2482" t="s">
        <v>51</v>
      </c>
      <c r="B2482" t="s">
        <v>91</v>
      </c>
      <c r="D2482" t="s">
        <v>66</v>
      </c>
      <c r="E2482" t="s">
        <v>114</v>
      </c>
      <c r="F2482" t="s">
        <v>59</v>
      </c>
      <c r="G2482" t="s">
        <v>124</v>
      </c>
      <c r="H2482" t="s">
        <v>64</v>
      </c>
      <c r="I2482" t="s">
        <v>133</v>
      </c>
      <c r="J2482" t="s">
        <v>56</v>
      </c>
      <c r="K2482" t="s">
        <v>57</v>
      </c>
      <c r="M2482" s="11">
        <v>131.64999999999998</v>
      </c>
      <c r="N2482" s="11">
        <v>1.9317135872254791</v>
      </c>
      <c r="P2482" s="11">
        <v>131.64999999999998</v>
      </c>
      <c r="Q2482" s="11">
        <v>1.9317135872254791</v>
      </c>
      <c r="R2482" s="11">
        <f t="array" ref="R2482">INDEX(Reformat[Toddler FT],MATCH(1,(Reformat[Zone]=B2482)*(Reformat[Provider Type]=E2482)*(Reformat[Provider Rating]=I2482),0))</f>
        <v>31.4</v>
      </c>
      <c r="S2482" s="11">
        <f t="shared" si="38"/>
        <v>157</v>
      </c>
    </row>
    <row r="2483" spans="1:19" x14ac:dyDescent="0.25">
      <c r="A2483" t="s">
        <v>51</v>
      </c>
      <c r="B2483" t="s">
        <v>91</v>
      </c>
      <c r="D2483" t="s">
        <v>66</v>
      </c>
      <c r="E2483" t="s">
        <v>114</v>
      </c>
      <c r="F2483" t="s">
        <v>59</v>
      </c>
      <c r="G2483" t="s">
        <v>125</v>
      </c>
      <c r="H2483" t="s">
        <v>64</v>
      </c>
      <c r="I2483" t="s">
        <v>133</v>
      </c>
      <c r="J2483" t="s">
        <v>58</v>
      </c>
      <c r="K2483" t="s">
        <v>57</v>
      </c>
      <c r="M2483" s="11">
        <v>119.3</v>
      </c>
      <c r="N2483" s="11">
        <v>1.7505008048309889</v>
      </c>
      <c r="P2483" s="11">
        <v>119.3</v>
      </c>
      <c r="Q2483" s="11">
        <v>1.7505008048309889</v>
      </c>
      <c r="R2483" s="11">
        <f t="array" ref="R2483">INDEX(Reformat[Toddler PT],MATCH(1,(Reformat[Zone]=B2483)*(Reformat[Provider Type]=E2483)*(Reformat[Provider Rating]=I2483),0))</f>
        <v>28.4</v>
      </c>
      <c r="S2483" s="11">
        <f t="shared" si="38"/>
        <v>142</v>
      </c>
    </row>
    <row r="2484" spans="1:19" x14ac:dyDescent="0.25">
      <c r="A2484" t="s">
        <v>51</v>
      </c>
      <c r="B2484" t="s">
        <v>91</v>
      </c>
      <c r="D2484" t="s">
        <v>66</v>
      </c>
      <c r="E2484" t="s">
        <v>114</v>
      </c>
      <c r="F2484" t="s">
        <v>60</v>
      </c>
      <c r="G2484" t="s">
        <v>126</v>
      </c>
      <c r="H2484" t="s">
        <v>64</v>
      </c>
      <c r="I2484" t="s">
        <v>133</v>
      </c>
      <c r="J2484" t="s">
        <v>56</v>
      </c>
      <c r="K2484" t="s">
        <v>57</v>
      </c>
      <c r="M2484" s="11">
        <v>125.7</v>
      </c>
      <c r="N2484" s="11">
        <v>1.8444086434807654</v>
      </c>
      <c r="P2484" s="11">
        <v>125.7</v>
      </c>
      <c r="Q2484" s="11">
        <v>1.8444086434807654</v>
      </c>
      <c r="R2484" s="11">
        <f t="array" ref="R2484">INDEX(Reformat[Preschool FT],MATCH(1,(Reformat[Zone]=B2484)*(Reformat[Provider Type]=E2484)*(Reformat[Provider Rating]=I2484),0))</f>
        <v>29</v>
      </c>
      <c r="S2484" s="11">
        <f t="shared" si="38"/>
        <v>145</v>
      </c>
    </row>
    <row r="2485" spans="1:19" x14ac:dyDescent="0.25">
      <c r="A2485" t="s">
        <v>51</v>
      </c>
      <c r="B2485" t="s">
        <v>91</v>
      </c>
      <c r="D2485" t="s">
        <v>66</v>
      </c>
      <c r="E2485" t="s">
        <v>114</v>
      </c>
      <c r="F2485" t="s">
        <v>60</v>
      </c>
      <c r="G2485" t="s">
        <v>127</v>
      </c>
      <c r="H2485" t="s">
        <v>64</v>
      </c>
      <c r="I2485" t="s">
        <v>133</v>
      </c>
      <c r="J2485" t="s">
        <v>58</v>
      </c>
      <c r="K2485" t="s">
        <v>57</v>
      </c>
      <c r="M2485" s="11">
        <v>108.75</v>
      </c>
      <c r="N2485" s="11">
        <v>1.5956996020567482</v>
      </c>
      <c r="P2485" s="11">
        <v>108.75</v>
      </c>
      <c r="Q2485" s="11">
        <v>1.5956996020567482</v>
      </c>
      <c r="R2485" s="11">
        <f t="array" ref="R2485">INDEX(Reformat[Preschool PT],MATCH(1,(Reformat[Zone]=B2485)*(Reformat[Provider Type]=E2485)*(Reformat[Provider Rating]=I2485),0))</f>
        <v>24.8</v>
      </c>
      <c r="S2485" s="11">
        <f t="shared" si="38"/>
        <v>124</v>
      </c>
    </row>
    <row r="2486" spans="1:19" x14ac:dyDescent="0.25">
      <c r="A2486" t="s">
        <v>51</v>
      </c>
      <c r="B2486" t="s">
        <v>91</v>
      </c>
      <c r="D2486" t="s">
        <v>66</v>
      </c>
      <c r="E2486" t="s">
        <v>114</v>
      </c>
      <c r="F2486" t="s">
        <v>61</v>
      </c>
      <c r="G2486" t="s">
        <v>128</v>
      </c>
      <c r="H2486" t="s">
        <v>64</v>
      </c>
      <c r="I2486" t="s">
        <v>133</v>
      </c>
      <c r="J2486" t="s">
        <v>56</v>
      </c>
      <c r="K2486" t="s">
        <v>57</v>
      </c>
      <c r="M2486" s="11">
        <v>115</v>
      </c>
      <c r="N2486" s="11">
        <v>1.6874064757381704</v>
      </c>
      <c r="P2486" s="11">
        <v>115</v>
      </c>
      <c r="Q2486" s="11">
        <v>1.6874064757381704</v>
      </c>
      <c r="R2486" s="11">
        <f t="array" ref="R2486">INDEX(Reformat[School-age FT],MATCH(1,(Reformat[Zone]=B2486)*(Reformat[Provider Type]=E2486)*(Reformat[Provider Rating]=I2486),0))</f>
        <v>26.6</v>
      </c>
      <c r="S2486" s="11">
        <f t="shared" si="38"/>
        <v>133</v>
      </c>
    </row>
    <row r="2487" spans="1:19" x14ac:dyDescent="0.25">
      <c r="A2487" t="s">
        <v>51</v>
      </c>
      <c r="B2487" t="s">
        <v>91</v>
      </c>
      <c r="D2487" t="s">
        <v>66</v>
      </c>
      <c r="E2487" t="s">
        <v>114</v>
      </c>
      <c r="F2487" t="s">
        <v>61</v>
      </c>
      <c r="G2487" t="s">
        <v>129</v>
      </c>
      <c r="H2487" t="s">
        <v>64</v>
      </c>
      <c r="I2487" t="s">
        <v>133</v>
      </c>
      <c r="J2487" t="s">
        <v>58</v>
      </c>
      <c r="K2487" t="s">
        <v>57</v>
      </c>
      <c r="M2487" s="11">
        <v>99.05</v>
      </c>
      <c r="N2487" s="11">
        <v>1.4533705341031806</v>
      </c>
      <c r="P2487" s="11">
        <v>99.05</v>
      </c>
      <c r="Q2487" s="11">
        <v>1.4533705341031806</v>
      </c>
      <c r="R2487" s="11">
        <f t="array" ref="R2487">INDEX(Reformat[School-age PT],MATCH(1,(Reformat[Zone]=B2487)*(Reformat[Provider Type]=E2487)*(Reformat[Provider Rating]=I2487),0))</f>
        <v>23.4</v>
      </c>
      <c r="S2487" s="11">
        <f t="shared" si="38"/>
        <v>117</v>
      </c>
    </row>
    <row r="2488" spans="1:19" x14ac:dyDescent="0.25">
      <c r="A2488" t="s">
        <v>51</v>
      </c>
      <c r="B2488" t="s">
        <v>91</v>
      </c>
      <c r="D2488" t="s">
        <v>66</v>
      </c>
      <c r="E2488" t="s">
        <v>114</v>
      </c>
      <c r="F2488" t="s">
        <v>60</v>
      </c>
      <c r="G2488" t="s">
        <v>126</v>
      </c>
      <c r="H2488" t="s">
        <v>65</v>
      </c>
      <c r="I2488" t="s">
        <v>134</v>
      </c>
      <c r="J2488" t="s">
        <v>56</v>
      </c>
      <c r="K2488" t="s">
        <v>57</v>
      </c>
      <c r="M2488" s="11">
        <v>98.149999999999991</v>
      </c>
      <c r="N2488" s="11">
        <v>1.4401647442930559</v>
      </c>
      <c r="P2488" s="11">
        <v>98.149999999999991</v>
      </c>
      <c r="Q2488" s="11">
        <v>1.4401647442930559</v>
      </c>
      <c r="R2488" s="11">
        <f t="array" ref="R2488">INDEX(Reformat[Preschool FT],MATCH(1,(Reformat[Zone]=B2488)*(Reformat[Provider Type]=E2488)*(Reformat[Provider Rating]=I2488),0))</f>
        <v>26.04</v>
      </c>
      <c r="S2488" s="11">
        <f t="shared" si="38"/>
        <v>130.19999999999999</v>
      </c>
    </row>
    <row r="2489" spans="1:19" x14ac:dyDescent="0.25">
      <c r="A2489" t="s">
        <v>51</v>
      </c>
      <c r="B2489" t="s">
        <v>91</v>
      </c>
      <c r="D2489" t="s">
        <v>66</v>
      </c>
      <c r="E2489" t="s">
        <v>114</v>
      </c>
      <c r="F2489" t="s">
        <v>60</v>
      </c>
      <c r="G2489" t="s">
        <v>127</v>
      </c>
      <c r="H2489" t="s">
        <v>65</v>
      </c>
      <c r="I2489" t="s">
        <v>134</v>
      </c>
      <c r="J2489" t="s">
        <v>58</v>
      </c>
      <c r="K2489" t="s">
        <v>57</v>
      </c>
      <c r="M2489" s="11">
        <v>82.85</v>
      </c>
      <c r="N2489" s="11">
        <v>1.2156663175209341</v>
      </c>
      <c r="P2489" s="11">
        <v>82.85</v>
      </c>
      <c r="Q2489" s="11">
        <v>1.2156663175209341</v>
      </c>
      <c r="R2489" s="11">
        <f t="array" ref="R2489">INDEX(Reformat[Preschool PT],MATCH(1,(Reformat[Zone]=B2489)*(Reformat[Provider Type]=E2489)*(Reformat[Provider Rating]=I2489),0))</f>
        <v>22.05</v>
      </c>
      <c r="S2489" s="11">
        <f t="shared" si="38"/>
        <v>110.25</v>
      </c>
    </row>
    <row r="2490" spans="1:19" x14ac:dyDescent="0.25">
      <c r="A2490" t="s">
        <v>51</v>
      </c>
      <c r="B2490" t="s">
        <v>91</v>
      </c>
      <c r="D2490" t="s">
        <v>67</v>
      </c>
      <c r="E2490" t="s">
        <v>115</v>
      </c>
      <c r="F2490" t="s">
        <v>54</v>
      </c>
      <c r="G2490" t="s">
        <v>122</v>
      </c>
      <c r="H2490" t="s">
        <v>55</v>
      </c>
      <c r="I2490" t="s">
        <v>130</v>
      </c>
      <c r="J2490" t="s">
        <v>56</v>
      </c>
      <c r="K2490" t="s">
        <v>57</v>
      </c>
      <c r="M2490" s="11">
        <v>100.7</v>
      </c>
      <c r="N2490" s="11">
        <v>1.4775811487550763</v>
      </c>
      <c r="P2490" s="11">
        <v>100.7</v>
      </c>
      <c r="Q2490" s="11">
        <v>1.4775811487550763</v>
      </c>
      <c r="R2490" s="11">
        <f t="array" ref="R2490">INDEX(Reformat[Infant FT],MATCH(1,(Reformat[Zone]=B2490)*(Reformat[Provider Type]=E2490)*(Reformat[Provider Rating]=I2490),0))</f>
        <v>27.6</v>
      </c>
      <c r="S2490" s="11">
        <f t="shared" si="38"/>
        <v>138</v>
      </c>
    </row>
    <row r="2491" spans="1:19" x14ac:dyDescent="0.25">
      <c r="A2491" t="s">
        <v>51</v>
      </c>
      <c r="B2491" t="s">
        <v>91</v>
      </c>
      <c r="D2491" t="s">
        <v>67</v>
      </c>
      <c r="E2491" t="s">
        <v>115</v>
      </c>
      <c r="F2491" t="s">
        <v>54</v>
      </c>
      <c r="G2491" t="s">
        <v>123</v>
      </c>
      <c r="H2491" t="s">
        <v>55</v>
      </c>
      <c r="I2491" t="s">
        <v>130</v>
      </c>
      <c r="J2491" t="s">
        <v>58</v>
      </c>
      <c r="K2491" t="s">
        <v>57</v>
      </c>
      <c r="M2491" s="11">
        <v>87.15</v>
      </c>
      <c r="N2491" s="11">
        <v>1.2787606466137527</v>
      </c>
      <c r="P2491" s="11">
        <v>87.15</v>
      </c>
      <c r="Q2491" s="11">
        <v>1.2787606466137527</v>
      </c>
      <c r="R2491" s="11">
        <f t="array" ref="R2491">INDEX(Reformat[Infant PT],MATCH(1,(Reformat[Zone]=B2491)*(Reformat[Provider Type]=E2491)*(Reformat[Provider Rating]=I2491),0))</f>
        <v>24.6</v>
      </c>
      <c r="S2491" s="11">
        <f t="shared" si="38"/>
        <v>123</v>
      </c>
    </row>
    <row r="2492" spans="1:19" x14ac:dyDescent="0.25">
      <c r="A2492" t="s">
        <v>51</v>
      </c>
      <c r="B2492" t="s">
        <v>91</v>
      </c>
      <c r="D2492" t="s">
        <v>67</v>
      </c>
      <c r="E2492" t="s">
        <v>115</v>
      </c>
      <c r="F2492" t="s">
        <v>59</v>
      </c>
      <c r="G2492" t="s">
        <v>124</v>
      </c>
      <c r="H2492" t="s">
        <v>55</v>
      </c>
      <c r="I2492" t="s">
        <v>130</v>
      </c>
      <c r="J2492" t="s">
        <v>56</v>
      </c>
      <c r="K2492" t="s">
        <v>57</v>
      </c>
      <c r="M2492" s="11">
        <v>95.55</v>
      </c>
      <c r="N2492" s="11">
        <v>1.4020146848415842</v>
      </c>
      <c r="P2492" s="11">
        <v>95.55</v>
      </c>
      <c r="Q2492" s="11">
        <v>1.4020146848415842</v>
      </c>
      <c r="R2492" s="11">
        <f t="array" ref="R2492">INDEX(Reformat[Toddler FT],MATCH(1,(Reformat[Zone]=B2492)*(Reformat[Provider Type]=E2492)*(Reformat[Provider Rating]=I2492),0))</f>
        <v>25.6</v>
      </c>
      <c r="S2492" s="11">
        <f t="shared" si="38"/>
        <v>128</v>
      </c>
    </row>
    <row r="2493" spans="1:19" x14ac:dyDescent="0.25">
      <c r="A2493" t="s">
        <v>51</v>
      </c>
      <c r="B2493" t="s">
        <v>91</v>
      </c>
      <c r="D2493" t="s">
        <v>67</v>
      </c>
      <c r="E2493" t="s">
        <v>115</v>
      </c>
      <c r="F2493" t="s">
        <v>59</v>
      </c>
      <c r="G2493" t="s">
        <v>125</v>
      </c>
      <c r="H2493" t="s">
        <v>55</v>
      </c>
      <c r="I2493" t="s">
        <v>130</v>
      </c>
      <c r="J2493" t="s">
        <v>58</v>
      </c>
      <c r="K2493" t="s">
        <v>57</v>
      </c>
      <c r="M2493" s="11">
        <v>80.95</v>
      </c>
      <c r="N2493" s="11">
        <v>1.1877874279217817</v>
      </c>
      <c r="P2493" s="11">
        <v>80.95</v>
      </c>
      <c r="Q2493" s="11">
        <v>1.1877874279217817</v>
      </c>
      <c r="R2493" s="11">
        <f t="array" ref="R2493">INDEX(Reformat[Toddler PT],MATCH(1,(Reformat[Zone]=B2493)*(Reformat[Provider Type]=E2493)*(Reformat[Provider Rating]=I2493),0))</f>
        <v>22.2</v>
      </c>
      <c r="S2493" s="11">
        <f t="shared" si="38"/>
        <v>111</v>
      </c>
    </row>
    <row r="2494" spans="1:19" x14ac:dyDescent="0.25">
      <c r="A2494" t="s">
        <v>51</v>
      </c>
      <c r="B2494" t="s">
        <v>91</v>
      </c>
      <c r="D2494" t="s">
        <v>67</v>
      </c>
      <c r="E2494" t="s">
        <v>115</v>
      </c>
      <c r="F2494" t="s">
        <v>60</v>
      </c>
      <c r="G2494" t="s">
        <v>126</v>
      </c>
      <c r="H2494" t="s">
        <v>55</v>
      </c>
      <c r="I2494" t="s">
        <v>130</v>
      </c>
      <c r="J2494" t="s">
        <v>56</v>
      </c>
      <c r="K2494" t="s">
        <v>57</v>
      </c>
      <c r="M2494" s="11">
        <v>88.350000000000009</v>
      </c>
      <c r="N2494" s="11">
        <v>1.2963683663605858</v>
      </c>
      <c r="P2494" s="11">
        <v>88.350000000000009</v>
      </c>
      <c r="Q2494" s="11">
        <v>1.2963683663605858</v>
      </c>
      <c r="R2494" s="11">
        <f t="array" ref="R2494">INDEX(Reformat[Preschool FT],MATCH(1,(Reformat[Zone]=B2494)*(Reformat[Provider Type]=E2494)*(Reformat[Provider Rating]=I2494),0))</f>
        <v>23</v>
      </c>
      <c r="S2494" s="11">
        <f t="shared" si="38"/>
        <v>115</v>
      </c>
    </row>
    <row r="2495" spans="1:19" x14ac:dyDescent="0.25">
      <c r="A2495" t="s">
        <v>51</v>
      </c>
      <c r="B2495" t="s">
        <v>91</v>
      </c>
      <c r="D2495" t="s">
        <v>67</v>
      </c>
      <c r="E2495" t="s">
        <v>115</v>
      </c>
      <c r="F2495" t="s">
        <v>60</v>
      </c>
      <c r="G2495" t="s">
        <v>127</v>
      </c>
      <c r="H2495" t="s">
        <v>55</v>
      </c>
      <c r="I2495" t="s">
        <v>130</v>
      </c>
      <c r="J2495" t="s">
        <v>58</v>
      </c>
      <c r="K2495" t="s">
        <v>57</v>
      </c>
      <c r="M2495" s="11">
        <v>70.5</v>
      </c>
      <c r="N2495" s="11">
        <v>1.0344535351264437</v>
      </c>
      <c r="P2495" s="11">
        <v>70.5</v>
      </c>
      <c r="Q2495" s="11">
        <v>1.0344535351264437</v>
      </c>
      <c r="R2495" s="11">
        <f t="array" ref="R2495">INDEX(Reformat[Preschool PT],MATCH(1,(Reformat[Zone]=B2495)*(Reformat[Provider Type]=E2495)*(Reformat[Provider Rating]=I2495),0))</f>
        <v>18.8</v>
      </c>
      <c r="S2495" s="11">
        <f t="shared" si="38"/>
        <v>94</v>
      </c>
    </row>
    <row r="2496" spans="1:19" x14ac:dyDescent="0.25">
      <c r="A2496" t="s">
        <v>51</v>
      </c>
      <c r="B2496" t="s">
        <v>91</v>
      </c>
      <c r="D2496" t="s">
        <v>67</v>
      </c>
      <c r="E2496" t="s">
        <v>115</v>
      </c>
      <c r="F2496" t="s">
        <v>61</v>
      </c>
      <c r="G2496" t="s">
        <v>128</v>
      </c>
      <c r="H2496" t="s">
        <v>55</v>
      </c>
      <c r="I2496" t="s">
        <v>130</v>
      </c>
      <c r="J2496" t="s">
        <v>56</v>
      </c>
      <c r="K2496" t="s">
        <v>57</v>
      </c>
      <c r="M2496" s="11">
        <v>77.45</v>
      </c>
      <c r="N2496" s="11">
        <v>1.1364315786601853</v>
      </c>
      <c r="P2496" s="11">
        <v>77.45</v>
      </c>
      <c r="Q2496" s="11">
        <v>1.1364315786601853</v>
      </c>
      <c r="R2496" s="11">
        <f t="array" ref="R2496">INDEX(Reformat[School-age FT],MATCH(1,(Reformat[Zone]=B2496)*(Reformat[Provider Type]=E2496)*(Reformat[Provider Rating]=I2496),0))</f>
        <v>20.399999999999999</v>
      </c>
      <c r="S2496" s="11">
        <f t="shared" si="38"/>
        <v>102</v>
      </c>
    </row>
    <row r="2497" spans="1:19" x14ac:dyDescent="0.25">
      <c r="A2497" t="s">
        <v>51</v>
      </c>
      <c r="B2497" t="s">
        <v>91</v>
      </c>
      <c r="D2497" t="s">
        <v>67</v>
      </c>
      <c r="E2497" t="s">
        <v>115</v>
      </c>
      <c r="F2497" t="s">
        <v>61</v>
      </c>
      <c r="G2497" t="s">
        <v>129</v>
      </c>
      <c r="H2497" t="s">
        <v>55</v>
      </c>
      <c r="I2497" t="s">
        <v>130</v>
      </c>
      <c r="J2497" t="s">
        <v>58</v>
      </c>
      <c r="K2497" t="s">
        <v>57</v>
      </c>
      <c r="M2497" s="11">
        <v>61.449999999999996</v>
      </c>
      <c r="N2497" s="11">
        <v>0.9016619820357441</v>
      </c>
      <c r="P2497" s="11">
        <v>61.449999999999996</v>
      </c>
      <c r="Q2497" s="11">
        <v>0.9016619820357441</v>
      </c>
      <c r="R2497" s="11">
        <f t="array" ref="R2497">INDEX(Reformat[School-age PT],MATCH(1,(Reformat[Zone]=B2497)*(Reformat[Provider Type]=E2497)*(Reformat[Provider Rating]=I2497),0))</f>
        <v>17.2</v>
      </c>
      <c r="S2497" s="11">
        <f t="shared" si="38"/>
        <v>86</v>
      </c>
    </row>
    <row r="2498" spans="1:19" x14ac:dyDescent="0.25">
      <c r="A2498" t="s">
        <v>51</v>
      </c>
      <c r="B2498" t="s">
        <v>91</v>
      </c>
      <c r="D2498" t="s">
        <v>67</v>
      </c>
      <c r="E2498" t="s">
        <v>115</v>
      </c>
      <c r="F2498" t="s">
        <v>54</v>
      </c>
      <c r="G2498" t="s">
        <v>122</v>
      </c>
      <c r="H2498" t="s">
        <v>62</v>
      </c>
      <c r="I2498" t="s">
        <v>131</v>
      </c>
      <c r="J2498" t="s">
        <v>56</v>
      </c>
      <c r="K2498" t="s">
        <v>57</v>
      </c>
      <c r="M2498" s="11">
        <v>108.6</v>
      </c>
      <c r="N2498" s="11">
        <v>1.5934986370883939</v>
      </c>
      <c r="P2498" s="11">
        <v>108.6</v>
      </c>
      <c r="Q2498" s="11">
        <v>1.5934986370883939</v>
      </c>
      <c r="R2498" s="11">
        <f t="array" ref="R2498">INDEX(Reformat[Infant FT],MATCH(1,(Reformat[Zone]=B2498)*(Reformat[Provider Type]=E2498)*(Reformat[Provider Rating]=I2498),0))</f>
        <v>28.98</v>
      </c>
      <c r="S2498" s="11">
        <f t="shared" si="38"/>
        <v>144.9</v>
      </c>
    </row>
    <row r="2499" spans="1:19" x14ac:dyDescent="0.25">
      <c r="A2499" t="s">
        <v>51</v>
      </c>
      <c r="B2499" t="s">
        <v>91</v>
      </c>
      <c r="D2499" t="s">
        <v>67</v>
      </c>
      <c r="E2499" t="s">
        <v>115</v>
      </c>
      <c r="F2499" t="s">
        <v>54</v>
      </c>
      <c r="G2499" t="s">
        <v>123</v>
      </c>
      <c r="H2499" t="s">
        <v>62</v>
      </c>
      <c r="I2499" t="s">
        <v>131</v>
      </c>
      <c r="J2499" t="s">
        <v>58</v>
      </c>
      <c r="K2499" t="s">
        <v>57</v>
      </c>
      <c r="M2499" s="11">
        <v>95.95</v>
      </c>
      <c r="N2499" s="11">
        <v>1.4078839247571953</v>
      </c>
      <c r="P2499" s="11">
        <v>95.95</v>
      </c>
      <c r="Q2499" s="11">
        <v>1.4078839247571953</v>
      </c>
      <c r="R2499" s="11">
        <f t="array" ref="R2499">INDEX(Reformat[Infant PT],MATCH(1,(Reformat[Zone]=B2499)*(Reformat[Provider Type]=E2499)*(Reformat[Provider Rating]=I2499),0))</f>
        <v>25.83</v>
      </c>
      <c r="S2499" s="11">
        <f t="shared" ref="S2499:S2562" si="39">R2499*5</f>
        <v>129.14999999999998</v>
      </c>
    </row>
    <row r="2500" spans="1:19" x14ac:dyDescent="0.25">
      <c r="A2500" t="s">
        <v>51</v>
      </c>
      <c r="B2500" t="s">
        <v>91</v>
      </c>
      <c r="D2500" t="s">
        <v>67</v>
      </c>
      <c r="E2500" t="s">
        <v>115</v>
      </c>
      <c r="F2500" t="s">
        <v>59</v>
      </c>
      <c r="G2500" t="s">
        <v>124</v>
      </c>
      <c r="H2500" t="s">
        <v>62</v>
      </c>
      <c r="I2500" t="s">
        <v>131</v>
      </c>
      <c r="J2500" t="s">
        <v>56</v>
      </c>
      <c r="K2500" t="s">
        <v>57</v>
      </c>
      <c r="M2500" s="11">
        <v>103.85</v>
      </c>
      <c r="N2500" s="11">
        <v>1.5238014130905129</v>
      </c>
      <c r="P2500" s="11">
        <v>103.85</v>
      </c>
      <c r="Q2500" s="11">
        <v>1.5238014130905129</v>
      </c>
      <c r="R2500" s="11">
        <f t="array" ref="R2500">INDEX(Reformat[Toddler FT],MATCH(1,(Reformat[Zone]=B2500)*(Reformat[Provider Type]=E2500)*(Reformat[Provider Rating]=I2500),0))</f>
        <v>26.88</v>
      </c>
      <c r="S2500" s="11">
        <f t="shared" si="39"/>
        <v>134.4</v>
      </c>
    </row>
    <row r="2501" spans="1:19" x14ac:dyDescent="0.25">
      <c r="A2501" t="s">
        <v>51</v>
      </c>
      <c r="B2501" t="s">
        <v>91</v>
      </c>
      <c r="D2501" t="s">
        <v>67</v>
      </c>
      <c r="E2501" t="s">
        <v>115</v>
      </c>
      <c r="F2501" t="s">
        <v>59</v>
      </c>
      <c r="G2501" t="s">
        <v>125</v>
      </c>
      <c r="H2501" t="s">
        <v>62</v>
      </c>
      <c r="I2501" t="s">
        <v>131</v>
      </c>
      <c r="J2501" t="s">
        <v>58</v>
      </c>
      <c r="K2501" t="s">
        <v>57</v>
      </c>
      <c r="M2501" s="11">
        <v>90.050000000000011</v>
      </c>
      <c r="N2501" s="11">
        <v>1.3213126360019327</v>
      </c>
      <c r="P2501" s="11">
        <v>90.050000000000011</v>
      </c>
      <c r="Q2501" s="11">
        <v>1.3213126360019327</v>
      </c>
      <c r="R2501" s="11">
        <f t="array" ref="R2501">INDEX(Reformat[Toddler PT],MATCH(1,(Reformat[Zone]=B2501)*(Reformat[Provider Type]=E2501)*(Reformat[Provider Rating]=I2501),0))</f>
        <v>23.31</v>
      </c>
      <c r="S2501" s="11">
        <f t="shared" si="39"/>
        <v>116.55</v>
      </c>
    </row>
    <row r="2502" spans="1:19" x14ac:dyDescent="0.25">
      <c r="A2502" t="s">
        <v>51</v>
      </c>
      <c r="B2502" t="s">
        <v>91</v>
      </c>
      <c r="D2502" t="s">
        <v>67</v>
      </c>
      <c r="E2502" t="s">
        <v>115</v>
      </c>
      <c r="F2502" t="s">
        <v>60</v>
      </c>
      <c r="G2502" t="s">
        <v>126</v>
      </c>
      <c r="H2502" t="s">
        <v>62</v>
      </c>
      <c r="I2502" t="s">
        <v>131</v>
      </c>
      <c r="J2502" t="s">
        <v>56</v>
      </c>
      <c r="K2502" t="s">
        <v>57</v>
      </c>
      <c r="M2502" s="11">
        <v>97.05</v>
      </c>
      <c r="N2502" s="11">
        <v>1.4240243345251256</v>
      </c>
      <c r="P2502" s="11">
        <v>97.05</v>
      </c>
      <c r="Q2502" s="11">
        <v>1.4240243345251256</v>
      </c>
      <c r="R2502" s="11">
        <f t="array" ref="R2502">INDEX(Reformat[Preschool FT],MATCH(1,(Reformat[Zone]=B2502)*(Reformat[Provider Type]=E2502)*(Reformat[Provider Rating]=I2502),0))</f>
        <v>24.15</v>
      </c>
      <c r="S2502" s="11">
        <f t="shared" si="39"/>
        <v>120.75</v>
      </c>
    </row>
    <row r="2503" spans="1:19" x14ac:dyDescent="0.25">
      <c r="A2503" t="s">
        <v>51</v>
      </c>
      <c r="B2503" t="s">
        <v>91</v>
      </c>
      <c r="D2503" t="s">
        <v>67</v>
      </c>
      <c r="E2503" t="s">
        <v>115</v>
      </c>
      <c r="F2503" t="s">
        <v>60</v>
      </c>
      <c r="G2503" t="s">
        <v>127</v>
      </c>
      <c r="H2503" t="s">
        <v>62</v>
      </c>
      <c r="I2503" t="s">
        <v>131</v>
      </c>
      <c r="J2503" t="s">
        <v>58</v>
      </c>
      <c r="K2503" t="s">
        <v>57</v>
      </c>
      <c r="M2503" s="11">
        <v>80.099999999999994</v>
      </c>
      <c r="N2503" s="11">
        <v>1.1753152931011082</v>
      </c>
      <c r="P2503" s="11">
        <v>80.099999999999994</v>
      </c>
      <c r="Q2503" s="11">
        <v>1.1753152931011082</v>
      </c>
      <c r="R2503" s="11">
        <f t="array" ref="R2503">INDEX(Reformat[Preschool PT],MATCH(1,(Reformat[Zone]=B2503)*(Reformat[Provider Type]=E2503)*(Reformat[Provider Rating]=I2503),0))</f>
        <v>19.739999999999998</v>
      </c>
      <c r="S2503" s="11">
        <f t="shared" si="39"/>
        <v>98.699999999999989</v>
      </c>
    </row>
    <row r="2504" spans="1:19" x14ac:dyDescent="0.25">
      <c r="A2504" t="s">
        <v>51</v>
      </c>
      <c r="B2504" t="s">
        <v>91</v>
      </c>
      <c r="D2504" t="s">
        <v>67</v>
      </c>
      <c r="E2504" t="s">
        <v>115</v>
      </c>
      <c r="F2504" t="s">
        <v>61</v>
      </c>
      <c r="G2504" t="s">
        <v>128</v>
      </c>
      <c r="H2504" t="s">
        <v>62</v>
      </c>
      <c r="I2504" t="s">
        <v>131</v>
      </c>
      <c r="J2504" t="s">
        <v>56</v>
      </c>
      <c r="K2504" t="s">
        <v>57</v>
      </c>
      <c r="M2504" s="11">
        <v>86.75</v>
      </c>
      <c r="N2504" s="11">
        <v>1.2728914066981416</v>
      </c>
      <c r="P2504" s="11">
        <v>86.75</v>
      </c>
      <c r="Q2504" s="11">
        <v>1.2728914066981416</v>
      </c>
      <c r="R2504" s="11">
        <f t="array" ref="R2504">INDEX(Reformat[School-age FT],MATCH(1,(Reformat[Zone]=B2504)*(Reformat[Provider Type]=E2504)*(Reformat[Provider Rating]=I2504),0))</f>
        <v>21.42</v>
      </c>
      <c r="S2504" s="11">
        <f t="shared" si="39"/>
        <v>107.10000000000001</v>
      </c>
    </row>
    <row r="2505" spans="1:19" x14ac:dyDescent="0.25">
      <c r="A2505" t="s">
        <v>51</v>
      </c>
      <c r="B2505" t="s">
        <v>91</v>
      </c>
      <c r="D2505" t="s">
        <v>67</v>
      </c>
      <c r="E2505" t="s">
        <v>115</v>
      </c>
      <c r="F2505" t="s">
        <v>61</v>
      </c>
      <c r="G2505" t="s">
        <v>129</v>
      </c>
      <c r="H2505" t="s">
        <v>62</v>
      </c>
      <c r="I2505" t="s">
        <v>131</v>
      </c>
      <c r="J2505" t="s">
        <v>58</v>
      </c>
      <c r="K2505" t="s">
        <v>57</v>
      </c>
      <c r="M2505" s="11">
        <v>71.349999999999994</v>
      </c>
      <c r="N2505" s="11">
        <v>1.046925669947117</v>
      </c>
      <c r="P2505" s="11">
        <v>71.349999999999994</v>
      </c>
      <c r="Q2505" s="11">
        <v>1.046925669947117</v>
      </c>
      <c r="R2505" s="11">
        <f t="array" ref="R2505">INDEX(Reformat[School-age PT],MATCH(1,(Reformat[Zone]=B2505)*(Reformat[Provider Type]=E2505)*(Reformat[Provider Rating]=I2505),0))</f>
        <v>18.059999999999999</v>
      </c>
      <c r="S2505" s="11">
        <f t="shared" si="39"/>
        <v>90.3</v>
      </c>
    </row>
    <row r="2506" spans="1:19" x14ac:dyDescent="0.25">
      <c r="A2506" t="s">
        <v>51</v>
      </c>
      <c r="B2506" t="s">
        <v>91</v>
      </c>
      <c r="D2506" t="s">
        <v>67</v>
      </c>
      <c r="E2506" t="s">
        <v>115</v>
      </c>
      <c r="F2506" t="s">
        <v>54</v>
      </c>
      <c r="G2506" t="s">
        <v>122</v>
      </c>
      <c r="H2506" t="s">
        <v>63</v>
      </c>
      <c r="I2506" t="s">
        <v>132</v>
      </c>
      <c r="J2506" t="s">
        <v>56</v>
      </c>
      <c r="K2506" t="s">
        <v>57</v>
      </c>
      <c r="M2506" s="11">
        <v>120.64999999999999</v>
      </c>
      <c r="N2506" s="11">
        <v>1.7703094895461762</v>
      </c>
      <c r="P2506" s="11">
        <v>120.64999999999999</v>
      </c>
      <c r="Q2506" s="11">
        <v>1.7703094895461762</v>
      </c>
      <c r="R2506" s="11">
        <f t="array" ref="R2506">INDEX(Reformat[Infant FT],MATCH(1,(Reformat[Zone]=B2506)*(Reformat[Provider Type]=E2506)*(Reformat[Provider Rating]=I2506),0))</f>
        <v>29.54</v>
      </c>
      <c r="S2506" s="11">
        <f t="shared" si="39"/>
        <v>147.69999999999999</v>
      </c>
    </row>
    <row r="2507" spans="1:19" x14ac:dyDescent="0.25">
      <c r="A2507" t="s">
        <v>51</v>
      </c>
      <c r="B2507" t="s">
        <v>91</v>
      </c>
      <c r="D2507" t="s">
        <v>67</v>
      </c>
      <c r="E2507" t="s">
        <v>115</v>
      </c>
      <c r="F2507" t="s">
        <v>54</v>
      </c>
      <c r="G2507" t="s">
        <v>123</v>
      </c>
      <c r="H2507" t="s">
        <v>63</v>
      </c>
      <c r="I2507" t="s">
        <v>132</v>
      </c>
      <c r="J2507" t="s">
        <v>58</v>
      </c>
      <c r="K2507" t="s">
        <v>57</v>
      </c>
      <c r="M2507" s="11">
        <v>106.6</v>
      </c>
      <c r="N2507" s="11">
        <v>1.5641524375103388</v>
      </c>
      <c r="P2507" s="11">
        <v>106.6</v>
      </c>
      <c r="Q2507" s="11">
        <v>1.5641524375103388</v>
      </c>
      <c r="R2507" s="11">
        <f t="array" ref="R2507">INDEX(Reformat[Infant PT],MATCH(1,(Reformat[Zone]=B2507)*(Reformat[Provider Type]=E2507)*(Reformat[Provider Rating]=I2507),0))</f>
        <v>26.46</v>
      </c>
      <c r="S2507" s="11">
        <f t="shared" si="39"/>
        <v>132.30000000000001</v>
      </c>
    </row>
    <row r="2508" spans="1:19" x14ac:dyDescent="0.25">
      <c r="A2508" t="s">
        <v>51</v>
      </c>
      <c r="B2508" t="s">
        <v>91</v>
      </c>
      <c r="D2508" t="s">
        <v>67</v>
      </c>
      <c r="E2508" t="s">
        <v>115</v>
      </c>
      <c r="F2508" t="s">
        <v>59</v>
      </c>
      <c r="G2508" t="s">
        <v>124</v>
      </c>
      <c r="H2508" t="s">
        <v>63</v>
      </c>
      <c r="I2508" t="s">
        <v>132</v>
      </c>
      <c r="J2508" t="s">
        <v>56</v>
      </c>
      <c r="K2508" t="s">
        <v>57</v>
      </c>
      <c r="M2508" s="11">
        <v>115.35</v>
      </c>
      <c r="N2508" s="11">
        <v>1.69254206066433</v>
      </c>
      <c r="P2508" s="11">
        <v>115.35</v>
      </c>
      <c r="Q2508" s="11">
        <v>1.69254206066433</v>
      </c>
      <c r="R2508" s="11">
        <f t="array" ref="R2508">INDEX(Reformat[Toddler FT],MATCH(1,(Reformat[Zone]=B2508)*(Reformat[Provider Type]=E2508)*(Reformat[Provider Rating]=I2508),0))</f>
        <v>27.4</v>
      </c>
      <c r="S2508" s="11">
        <f t="shared" si="39"/>
        <v>137</v>
      </c>
    </row>
    <row r="2509" spans="1:19" x14ac:dyDescent="0.25">
      <c r="A2509" t="s">
        <v>51</v>
      </c>
      <c r="B2509" t="s">
        <v>91</v>
      </c>
      <c r="D2509" t="s">
        <v>67</v>
      </c>
      <c r="E2509" t="s">
        <v>115</v>
      </c>
      <c r="F2509" t="s">
        <v>59</v>
      </c>
      <c r="G2509" t="s">
        <v>125</v>
      </c>
      <c r="H2509" t="s">
        <v>63</v>
      </c>
      <c r="I2509" t="s">
        <v>132</v>
      </c>
      <c r="J2509" t="s">
        <v>58</v>
      </c>
      <c r="K2509" t="s">
        <v>57</v>
      </c>
      <c r="M2509" s="11">
        <v>100.05000000000001</v>
      </c>
      <c r="N2509" s="11">
        <v>1.4680436338922085</v>
      </c>
      <c r="P2509" s="11">
        <v>100.05000000000001</v>
      </c>
      <c r="Q2509" s="11">
        <v>1.4680436338922085</v>
      </c>
      <c r="R2509" s="11">
        <f t="array" ref="R2509">INDEX(Reformat[Toddler PT],MATCH(1,(Reformat[Zone]=B2509)*(Reformat[Provider Type]=E2509)*(Reformat[Provider Rating]=I2509),0))</f>
        <v>23.94</v>
      </c>
      <c r="S2509" s="11">
        <f t="shared" si="39"/>
        <v>119.7</v>
      </c>
    </row>
    <row r="2510" spans="1:19" x14ac:dyDescent="0.25">
      <c r="A2510" t="s">
        <v>51</v>
      </c>
      <c r="B2510" t="s">
        <v>91</v>
      </c>
      <c r="D2510" t="s">
        <v>67</v>
      </c>
      <c r="E2510" t="s">
        <v>115</v>
      </c>
      <c r="F2510" t="s">
        <v>60</v>
      </c>
      <c r="G2510" t="s">
        <v>126</v>
      </c>
      <c r="H2510" t="s">
        <v>63</v>
      </c>
      <c r="I2510" t="s">
        <v>132</v>
      </c>
      <c r="J2510" t="s">
        <v>56</v>
      </c>
      <c r="K2510" t="s">
        <v>57</v>
      </c>
      <c r="M2510" s="11">
        <v>107.85</v>
      </c>
      <c r="N2510" s="11">
        <v>1.5824938122466232</v>
      </c>
      <c r="P2510" s="11">
        <v>107.85</v>
      </c>
      <c r="Q2510" s="11">
        <v>1.5824938122466232</v>
      </c>
      <c r="R2510" s="11">
        <f t="array" ref="R2510">INDEX(Reformat[Preschool FT],MATCH(1,(Reformat[Zone]=B2510)*(Reformat[Provider Type]=E2510)*(Reformat[Provider Rating]=I2510),0))</f>
        <v>24.61</v>
      </c>
      <c r="S2510" s="11">
        <f t="shared" si="39"/>
        <v>123.05</v>
      </c>
    </row>
    <row r="2511" spans="1:19" x14ac:dyDescent="0.25">
      <c r="A2511" t="s">
        <v>51</v>
      </c>
      <c r="B2511" t="s">
        <v>91</v>
      </c>
      <c r="D2511" t="s">
        <v>67</v>
      </c>
      <c r="E2511" t="s">
        <v>115</v>
      </c>
      <c r="F2511" t="s">
        <v>60</v>
      </c>
      <c r="G2511" t="s">
        <v>127</v>
      </c>
      <c r="H2511" t="s">
        <v>63</v>
      </c>
      <c r="I2511" t="s">
        <v>132</v>
      </c>
      <c r="J2511" t="s">
        <v>58</v>
      </c>
      <c r="K2511" t="s">
        <v>57</v>
      </c>
      <c r="M2511" s="11">
        <v>89</v>
      </c>
      <c r="N2511" s="11">
        <v>1.3059058812234536</v>
      </c>
      <c r="P2511" s="11">
        <v>89</v>
      </c>
      <c r="Q2511" s="11">
        <v>1.3059058812234536</v>
      </c>
      <c r="R2511" s="11">
        <f t="array" ref="R2511">INDEX(Reformat[Preschool PT],MATCH(1,(Reformat[Zone]=B2511)*(Reformat[Provider Type]=E2511)*(Reformat[Provider Rating]=I2511),0))</f>
        <v>20.34</v>
      </c>
      <c r="S2511" s="11">
        <f t="shared" si="39"/>
        <v>101.7</v>
      </c>
    </row>
    <row r="2512" spans="1:19" x14ac:dyDescent="0.25">
      <c r="A2512" t="s">
        <v>51</v>
      </c>
      <c r="B2512" t="s">
        <v>91</v>
      </c>
      <c r="D2512" t="s">
        <v>67</v>
      </c>
      <c r="E2512" t="s">
        <v>115</v>
      </c>
      <c r="F2512" t="s">
        <v>61</v>
      </c>
      <c r="G2512" t="s">
        <v>128</v>
      </c>
      <c r="H2512" t="s">
        <v>63</v>
      </c>
      <c r="I2512" t="s">
        <v>132</v>
      </c>
      <c r="J2512" t="s">
        <v>56</v>
      </c>
      <c r="K2512" t="s">
        <v>57</v>
      </c>
      <c r="M2512" s="11">
        <v>96.35</v>
      </c>
      <c r="N2512" s="11">
        <v>1.4137531646728063</v>
      </c>
      <c r="P2512" s="11">
        <v>96.35</v>
      </c>
      <c r="Q2512" s="11">
        <v>1.4137531646728063</v>
      </c>
      <c r="R2512" s="11">
        <f t="array" ref="R2512">INDEX(Reformat[School-age FT],MATCH(1,(Reformat[Zone]=B2512)*(Reformat[Provider Type]=E2512)*(Reformat[Provider Rating]=I2512),0))</f>
        <v>21.83</v>
      </c>
      <c r="S2512" s="11">
        <f t="shared" si="39"/>
        <v>109.14999999999999</v>
      </c>
    </row>
    <row r="2513" spans="1:19" x14ac:dyDescent="0.25">
      <c r="A2513" t="s">
        <v>51</v>
      </c>
      <c r="B2513" t="s">
        <v>91</v>
      </c>
      <c r="D2513" t="s">
        <v>67</v>
      </c>
      <c r="E2513" t="s">
        <v>115</v>
      </c>
      <c r="F2513" t="s">
        <v>61</v>
      </c>
      <c r="G2513" t="s">
        <v>129</v>
      </c>
      <c r="H2513" t="s">
        <v>63</v>
      </c>
      <c r="I2513" t="s">
        <v>132</v>
      </c>
      <c r="J2513" t="s">
        <v>58</v>
      </c>
      <c r="K2513" t="s">
        <v>57</v>
      </c>
      <c r="M2513" s="11">
        <v>79.25</v>
      </c>
      <c r="N2513" s="11">
        <v>1.1628431582804348</v>
      </c>
      <c r="P2513" s="11">
        <v>79.25</v>
      </c>
      <c r="Q2513" s="11">
        <v>1.1628431582804348</v>
      </c>
      <c r="R2513" s="11">
        <f t="array" ref="R2513">INDEX(Reformat[School-age PT],MATCH(1,(Reformat[Zone]=B2513)*(Reformat[Provider Type]=E2513)*(Reformat[Provider Rating]=I2513),0))</f>
        <v>18.54</v>
      </c>
      <c r="S2513" s="11">
        <f t="shared" si="39"/>
        <v>92.699999999999989</v>
      </c>
    </row>
    <row r="2514" spans="1:19" x14ac:dyDescent="0.25">
      <c r="A2514" t="s">
        <v>51</v>
      </c>
      <c r="B2514" t="s">
        <v>91</v>
      </c>
      <c r="D2514" t="s">
        <v>67</v>
      </c>
      <c r="E2514" t="s">
        <v>115</v>
      </c>
      <c r="F2514" t="s">
        <v>54</v>
      </c>
      <c r="G2514" t="s">
        <v>122</v>
      </c>
      <c r="H2514" t="s">
        <v>64</v>
      </c>
      <c r="I2514" t="s">
        <v>133</v>
      </c>
      <c r="J2514" t="s">
        <v>56</v>
      </c>
      <c r="K2514" t="s">
        <v>57</v>
      </c>
      <c r="M2514" s="11">
        <v>134.04999999999998</v>
      </c>
      <c r="N2514" s="11">
        <v>1.9669290267191455</v>
      </c>
      <c r="P2514" s="11">
        <v>134.04999999999998</v>
      </c>
      <c r="Q2514" s="11">
        <v>1.9669290267191455</v>
      </c>
      <c r="R2514" s="11">
        <f t="array" ref="R2514">INDEX(Reformat[Infant FT],MATCH(1,(Reformat[Zone]=B2514)*(Reformat[Provider Type]=E2514)*(Reformat[Provider Rating]=I2514),0))</f>
        <v>32.799999999999997</v>
      </c>
      <c r="S2514" s="11">
        <f t="shared" si="39"/>
        <v>164</v>
      </c>
    </row>
    <row r="2515" spans="1:19" x14ac:dyDescent="0.25">
      <c r="A2515" t="s">
        <v>51</v>
      </c>
      <c r="B2515" t="s">
        <v>91</v>
      </c>
      <c r="D2515" t="s">
        <v>67</v>
      </c>
      <c r="E2515" t="s">
        <v>115</v>
      </c>
      <c r="F2515" t="s">
        <v>54</v>
      </c>
      <c r="G2515" t="s">
        <v>123</v>
      </c>
      <c r="H2515" t="s">
        <v>64</v>
      </c>
      <c r="I2515" t="s">
        <v>133</v>
      </c>
      <c r="J2515" t="s">
        <v>58</v>
      </c>
      <c r="K2515" t="s">
        <v>57</v>
      </c>
      <c r="M2515" s="11">
        <v>118.4</v>
      </c>
      <c r="N2515" s="11">
        <v>1.7372950150208644</v>
      </c>
      <c r="P2515" s="11">
        <v>118.4</v>
      </c>
      <c r="Q2515" s="11">
        <v>1.7372950150208644</v>
      </c>
      <c r="R2515" s="11">
        <f t="array" ref="R2515">INDEX(Reformat[Infant PT],MATCH(1,(Reformat[Zone]=B2515)*(Reformat[Provider Type]=E2515)*(Reformat[Provider Rating]=I2515),0))</f>
        <v>29.4</v>
      </c>
      <c r="S2515" s="11">
        <f t="shared" si="39"/>
        <v>147</v>
      </c>
    </row>
    <row r="2516" spans="1:19" x14ac:dyDescent="0.25">
      <c r="A2516" t="s">
        <v>51</v>
      </c>
      <c r="B2516" t="s">
        <v>91</v>
      </c>
      <c r="D2516" t="s">
        <v>67</v>
      </c>
      <c r="E2516" t="s">
        <v>115</v>
      </c>
      <c r="F2516" t="s">
        <v>59</v>
      </c>
      <c r="G2516" t="s">
        <v>124</v>
      </c>
      <c r="H2516" t="s">
        <v>64</v>
      </c>
      <c r="I2516" t="s">
        <v>133</v>
      </c>
      <c r="J2516" t="s">
        <v>56</v>
      </c>
      <c r="K2516" t="s">
        <v>57</v>
      </c>
      <c r="M2516" s="11">
        <v>128.15</v>
      </c>
      <c r="N2516" s="11">
        <v>1.8803577379638832</v>
      </c>
      <c r="P2516" s="11">
        <v>128.15</v>
      </c>
      <c r="Q2516" s="11">
        <v>1.8803577379638832</v>
      </c>
      <c r="R2516" s="11">
        <f t="array" ref="R2516">INDEX(Reformat[Toddler FT],MATCH(1,(Reformat[Zone]=B2516)*(Reformat[Provider Type]=E2516)*(Reformat[Provider Rating]=I2516),0))</f>
        <v>30.2</v>
      </c>
      <c r="S2516" s="11">
        <f t="shared" si="39"/>
        <v>151</v>
      </c>
    </row>
    <row r="2517" spans="1:19" x14ac:dyDescent="0.25">
      <c r="A2517" t="s">
        <v>51</v>
      </c>
      <c r="B2517" t="s">
        <v>91</v>
      </c>
      <c r="D2517" t="s">
        <v>67</v>
      </c>
      <c r="E2517" t="s">
        <v>115</v>
      </c>
      <c r="F2517" t="s">
        <v>59</v>
      </c>
      <c r="G2517" t="s">
        <v>125</v>
      </c>
      <c r="H2517" t="s">
        <v>64</v>
      </c>
      <c r="I2517" t="s">
        <v>133</v>
      </c>
      <c r="J2517" t="s">
        <v>58</v>
      </c>
      <c r="K2517" t="s">
        <v>57</v>
      </c>
      <c r="M2517" s="11">
        <v>111.15</v>
      </c>
      <c r="N2517" s="11">
        <v>1.6309150415504143</v>
      </c>
      <c r="P2517" s="11">
        <v>111.15</v>
      </c>
      <c r="Q2517" s="11">
        <v>1.6309150415504143</v>
      </c>
      <c r="R2517" s="11">
        <f t="array" ref="R2517">INDEX(Reformat[Toddler PT],MATCH(1,(Reformat[Zone]=B2517)*(Reformat[Provider Type]=E2517)*(Reformat[Provider Rating]=I2517),0))</f>
        <v>26.6</v>
      </c>
      <c r="S2517" s="11">
        <f t="shared" si="39"/>
        <v>133</v>
      </c>
    </row>
    <row r="2518" spans="1:19" x14ac:dyDescent="0.25">
      <c r="A2518" t="s">
        <v>51</v>
      </c>
      <c r="B2518" t="s">
        <v>91</v>
      </c>
      <c r="D2518" t="s">
        <v>67</v>
      </c>
      <c r="E2518" t="s">
        <v>115</v>
      </c>
      <c r="F2518" t="s">
        <v>60</v>
      </c>
      <c r="G2518" t="s">
        <v>126</v>
      </c>
      <c r="H2518" t="s">
        <v>64</v>
      </c>
      <c r="I2518" t="s">
        <v>133</v>
      </c>
      <c r="J2518" t="s">
        <v>56</v>
      </c>
      <c r="K2518" t="s">
        <v>57</v>
      </c>
      <c r="M2518" s="11">
        <v>119.80000000000001</v>
      </c>
      <c r="N2518" s="11">
        <v>1.7578373547255031</v>
      </c>
      <c r="P2518" s="11">
        <v>119.80000000000001</v>
      </c>
      <c r="Q2518" s="11">
        <v>1.7578373547255031</v>
      </c>
      <c r="R2518" s="11">
        <f t="array" ref="R2518">INDEX(Reformat[Preschool FT],MATCH(1,(Reformat[Zone]=B2518)*(Reformat[Provider Type]=E2518)*(Reformat[Provider Rating]=I2518),0))</f>
        <v>27.2</v>
      </c>
      <c r="S2518" s="11">
        <f t="shared" si="39"/>
        <v>136</v>
      </c>
    </row>
    <row r="2519" spans="1:19" x14ac:dyDescent="0.25">
      <c r="A2519" t="s">
        <v>51</v>
      </c>
      <c r="B2519" t="s">
        <v>91</v>
      </c>
      <c r="D2519" t="s">
        <v>67</v>
      </c>
      <c r="E2519" t="s">
        <v>115</v>
      </c>
      <c r="F2519" t="s">
        <v>60</v>
      </c>
      <c r="G2519" t="s">
        <v>127</v>
      </c>
      <c r="H2519" t="s">
        <v>64</v>
      </c>
      <c r="I2519" t="s">
        <v>133</v>
      </c>
      <c r="J2519" t="s">
        <v>58</v>
      </c>
      <c r="K2519" t="s">
        <v>57</v>
      </c>
      <c r="M2519" s="11">
        <v>98.85</v>
      </c>
      <c r="N2519" s="11">
        <v>1.4504359141453751</v>
      </c>
      <c r="P2519" s="11">
        <v>98.85</v>
      </c>
      <c r="Q2519" s="11">
        <v>1.4504359141453751</v>
      </c>
      <c r="R2519" s="11">
        <f t="array" ref="R2519">INDEX(Reformat[Preschool PT],MATCH(1,(Reformat[Zone]=B2519)*(Reformat[Provider Type]=E2519)*(Reformat[Provider Rating]=I2519),0))</f>
        <v>22.6</v>
      </c>
      <c r="S2519" s="11">
        <f t="shared" si="39"/>
        <v>113</v>
      </c>
    </row>
    <row r="2520" spans="1:19" x14ac:dyDescent="0.25">
      <c r="A2520" t="s">
        <v>51</v>
      </c>
      <c r="B2520" t="s">
        <v>91</v>
      </c>
      <c r="D2520" t="s">
        <v>67</v>
      </c>
      <c r="E2520" t="s">
        <v>115</v>
      </c>
      <c r="F2520" t="s">
        <v>61</v>
      </c>
      <c r="G2520" t="s">
        <v>128</v>
      </c>
      <c r="H2520" t="s">
        <v>64</v>
      </c>
      <c r="I2520" t="s">
        <v>133</v>
      </c>
      <c r="J2520" t="s">
        <v>56</v>
      </c>
      <c r="K2520" t="s">
        <v>57</v>
      </c>
      <c r="M2520" s="11">
        <v>107.05</v>
      </c>
      <c r="N2520" s="11">
        <v>1.5707553324154013</v>
      </c>
      <c r="P2520" s="11">
        <v>107.05</v>
      </c>
      <c r="Q2520" s="11">
        <v>1.5707553324154013</v>
      </c>
      <c r="R2520" s="11">
        <f t="array" ref="R2520">INDEX(Reformat[School-age FT],MATCH(1,(Reformat[Zone]=B2520)*(Reformat[Provider Type]=E2520)*(Reformat[Provider Rating]=I2520),0))</f>
        <v>24.2</v>
      </c>
      <c r="S2520" s="11">
        <f t="shared" si="39"/>
        <v>121</v>
      </c>
    </row>
    <row r="2521" spans="1:19" x14ac:dyDescent="0.25">
      <c r="A2521" t="s">
        <v>51</v>
      </c>
      <c r="B2521" t="s">
        <v>91</v>
      </c>
      <c r="D2521" t="s">
        <v>67</v>
      </c>
      <c r="E2521" t="s">
        <v>115</v>
      </c>
      <c r="F2521" t="s">
        <v>61</v>
      </c>
      <c r="G2521" t="s">
        <v>129</v>
      </c>
      <c r="H2521" t="s">
        <v>64</v>
      </c>
      <c r="I2521" t="s">
        <v>133</v>
      </c>
      <c r="J2521" t="s">
        <v>58</v>
      </c>
      <c r="K2521" t="s">
        <v>57</v>
      </c>
      <c r="M2521" s="11">
        <v>88.05</v>
      </c>
      <c r="N2521" s="11">
        <v>1.2919664364238774</v>
      </c>
      <c r="P2521" s="11">
        <v>88.05</v>
      </c>
      <c r="Q2521" s="11">
        <v>1.2919664364238774</v>
      </c>
      <c r="R2521" s="11">
        <f t="array" ref="R2521">INDEX(Reformat[School-age PT],MATCH(1,(Reformat[Zone]=B2521)*(Reformat[Provider Type]=E2521)*(Reformat[Provider Rating]=I2521),0))</f>
        <v>20.6</v>
      </c>
      <c r="S2521" s="11">
        <f t="shared" si="39"/>
        <v>103</v>
      </c>
    </row>
    <row r="2522" spans="1:19" x14ac:dyDescent="0.25">
      <c r="A2522" t="s">
        <v>51</v>
      </c>
      <c r="B2522" t="s">
        <v>91</v>
      </c>
      <c r="D2522" t="s">
        <v>67</v>
      </c>
      <c r="E2522" t="s">
        <v>115</v>
      </c>
      <c r="F2522" t="s">
        <v>60</v>
      </c>
      <c r="G2522" t="s">
        <v>126</v>
      </c>
      <c r="H2522" t="s">
        <v>65</v>
      </c>
      <c r="I2522" t="s">
        <v>134</v>
      </c>
      <c r="J2522" t="s">
        <v>56</v>
      </c>
      <c r="K2522" t="s">
        <v>57</v>
      </c>
      <c r="M2522" s="11">
        <v>92.8</v>
      </c>
      <c r="N2522" s="11">
        <v>1.3616636604217585</v>
      </c>
      <c r="P2522" s="11">
        <v>92.8</v>
      </c>
      <c r="Q2522" s="11">
        <v>1.3616636604217585</v>
      </c>
      <c r="R2522" s="11">
        <f t="array" ref="R2522">INDEX(Reformat[Preschool FT],MATCH(1,(Reformat[Zone]=B2522)*(Reformat[Provider Type]=E2522)*(Reformat[Provider Rating]=I2522),0))</f>
        <v>24.15</v>
      </c>
      <c r="S2522" s="11">
        <f t="shared" si="39"/>
        <v>120.75</v>
      </c>
    </row>
    <row r="2523" spans="1:19" x14ac:dyDescent="0.25">
      <c r="A2523" t="s">
        <v>51</v>
      </c>
      <c r="B2523" t="s">
        <v>91</v>
      </c>
      <c r="D2523" t="s">
        <v>67</v>
      </c>
      <c r="E2523" t="s">
        <v>115</v>
      </c>
      <c r="F2523" t="s">
        <v>60</v>
      </c>
      <c r="G2523" t="s">
        <v>127</v>
      </c>
      <c r="H2523" t="s">
        <v>65</v>
      </c>
      <c r="I2523" t="s">
        <v>134</v>
      </c>
      <c r="J2523" t="s">
        <v>58</v>
      </c>
      <c r="K2523" t="s">
        <v>57</v>
      </c>
      <c r="M2523" s="11">
        <v>74.05</v>
      </c>
      <c r="N2523" s="11">
        <v>1.0865430393774915</v>
      </c>
      <c r="P2523" s="11">
        <v>74.05</v>
      </c>
      <c r="Q2523" s="11">
        <v>1.0865430393774915</v>
      </c>
      <c r="R2523" s="11">
        <f t="array" ref="R2523">INDEX(Reformat[Preschool PT],MATCH(1,(Reformat[Zone]=B2523)*(Reformat[Provider Type]=E2523)*(Reformat[Provider Rating]=I2523),0))</f>
        <v>19.739999999999998</v>
      </c>
      <c r="S2523" s="11">
        <f t="shared" si="39"/>
        <v>98.699999999999989</v>
      </c>
    </row>
    <row r="2524" spans="1:19" x14ac:dyDescent="0.25">
      <c r="A2524" t="s">
        <v>51</v>
      </c>
      <c r="B2524" t="s">
        <v>91</v>
      </c>
      <c r="D2524" t="s">
        <v>68</v>
      </c>
      <c r="E2524" t="s">
        <v>68</v>
      </c>
      <c r="F2524" t="s">
        <v>54</v>
      </c>
      <c r="G2524" t="s">
        <v>122</v>
      </c>
      <c r="H2524" t="s">
        <v>69</v>
      </c>
      <c r="I2524" t="s">
        <v>69</v>
      </c>
      <c r="J2524" t="s">
        <v>56</v>
      </c>
      <c r="K2524" t="s">
        <v>57</v>
      </c>
      <c r="M2524" s="11">
        <v>67.5</v>
      </c>
      <c r="N2524" s="11">
        <v>0.99043423575936096</v>
      </c>
      <c r="P2524" s="11">
        <v>67.5</v>
      </c>
      <c r="Q2524" s="11">
        <v>0.99043423575936096</v>
      </c>
      <c r="R2524" s="11">
        <f t="array" ref="R2524">INDEX(Reformat[Infant FT],MATCH(1,(Reformat[Zone]=B2524)*(Reformat[Provider Type]=E2524)*(Reformat[Provider Rating]=I2524),0))</f>
        <v>13.5</v>
      </c>
      <c r="S2524" s="11">
        <f t="shared" si="39"/>
        <v>67.5</v>
      </c>
    </row>
    <row r="2525" spans="1:19" x14ac:dyDescent="0.25">
      <c r="A2525" t="s">
        <v>51</v>
      </c>
      <c r="B2525" t="s">
        <v>91</v>
      </c>
      <c r="D2525" t="s">
        <v>68</v>
      </c>
      <c r="E2525" t="s">
        <v>68</v>
      </c>
      <c r="F2525" t="s">
        <v>54</v>
      </c>
      <c r="G2525" t="s">
        <v>123</v>
      </c>
      <c r="H2525" t="s">
        <v>69</v>
      </c>
      <c r="I2525" t="s">
        <v>69</v>
      </c>
      <c r="J2525" t="s">
        <v>58</v>
      </c>
      <c r="K2525" t="s">
        <v>57</v>
      </c>
      <c r="M2525" s="11">
        <v>56.25</v>
      </c>
      <c r="N2525" s="11">
        <v>0.8253618631328008</v>
      </c>
      <c r="P2525" s="11">
        <v>56.25</v>
      </c>
      <c r="Q2525" s="11">
        <v>0.8253618631328008</v>
      </c>
      <c r="R2525" s="11">
        <f t="array" ref="R2525">INDEX(Reformat[Infant PT],MATCH(1,(Reformat[Zone]=B2525)*(Reformat[Provider Type]=E2525)*(Reformat[Provider Rating]=I2525),0))</f>
        <v>11.25</v>
      </c>
      <c r="S2525" s="11">
        <f t="shared" si="39"/>
        <v>56.25</v>
      </c>
    </row>
    <row r="2526" spans="1:19" x14ac:dyDescent="0.25">
      <c r="A2526" t="s">
        <v>51</v>
      </c>
      <c r="B2526" t="s">
        <v>91</v>
      </c>
      <c r="D2526" t="s">
        <v>68</v>
      </c>
      <c r="E2526" t="s">
        <v>68</v>
      </c>
      <c r="F2526" t="s">
        <v>59</v>
      </c>
      <c r="G2526" t="s">
        <v>124</v>
      </c>
      <c r="H2526" t="s">
        <v>69</v>
      </c>
      <c r="I2526" t="s">
        <v>69</v>
      </c>
      <c r="J2526" t="s">
        <v>56</v>
      </c>
      <c r="K2526" t="s">
        <v>57</v>
      </c>
      <c r="M2526" s="11">
        <v>50</v>
      </c>
      <c r="N2526" s="11">
        <v>0.73365498945137841</v>
      </c>
      <c r="P2526" s="11">
        <v>50</v>
      </c>
      <c r="Q2526" s="11">
        <v>0.73365498945137841</v>
      </c>
      <c r="R2526" s="11">
        <f t="array" ref="R2526">INDEX(Reformat[Toddler FT],MATCH(1,(Reformat[Zone]=B2526)*(Reformat[Provider Type]=E2526)*(Reformat[Provider Rating]=I2526),0))</f>
        <v>10</v>
      </c>
      <c r="S2526" s="11">
        <f t="shared" si="39"/>
        <v>50</v>
      </c>
    </row>
    <row r="2527" spans="1:19" x14ac:dyDescent="0.25">
      <c r="A2527" t="s">
        <v>51</v>
      </c>
      <c r="B2527" t="s">
        <v>91</v>
      </c>
      <c r="D2527" t="s">
        <v>68</v>
      </c>
      <c r="E2527" t="s">
        <v>68</v>
      </c>
      <c r="F2527" t="s">
        <v>59</v>
      </c>
      <c r="G2527" t="s">
        <v>125</v>
      </c>
      <c r="H2527" t="s">
        <v>69</v>
      </c>
      <c r="I2527" t="s">
        <v>69</v>
      </c>
      <c r="J2527" t="s">
        <v>58</v>
      </c>
      <c r="K2527" t="s">
        <v>57</v>
      </c>
      <c r="M2527" s="11">
        <v>43</v>
      </c>
      <c r="N2527" s="11">
        <v>0.63094329092818546</v>
      </c>
      <c r="P2527" s="11">
        <v>43</v>
      </c>
      <c r="Q2527" s="11">
        <v>0.63094329092818546</v>
      </c>
      <c r="R2527" s="11">
        <f t="array" ref="R2527">INDEX(Reformat[Toddler PT],MATCH(1,(Reformat[Zone]=B2527)*(Reformat[Provider Type]=E2527)*(Reformat[Provider Rating]=I2527),0))</f>
        <v>8.6</v>
      </c>
      <c r="S2527" s="11">
        <f t="shared" si="39"/>
        <v>43</v>
      </c>
    </row>
    <row r="2528" spans="1:19" x14ac:dyDescent="0.25">
      <c r="A2528" t="s">
        <v>51</v>
      </c>
      <c r="B2528" t="s">
        <v>91</v>
      </c>
      <c r="D2528" t="s">
        <v>68</v>
      </c>
      <c r="E2528" t="s">
        <v>68</v>
      </c>
      <c r="F2528" t="s">
        <v>60</v>
      </c>
      <c r="G2528" t="s">
        <v>126</v>
      </c>
      <c r="H2528" t="s">
        <v>69</v>
      </c>
      <c r="I2528" t="s">
        <v>69</v>
      </c>
      <c r="J2528" t="s">
        <v>56</v>
      </c>
      <c r="K2528" t="s">
        <v>57</v>
      </c>
      <c r="M2528" s="11">
        <v>50</v>
      </c>
      <c r="N2528" s="11">
        <v>0.73365498945137841</v>
      </c>
      <c r="P2528" s="11">
        <v>50</v>
      </c>
      <c r="Q2528" s="11">
        <v>0.73365498945137841</v>
      </c>
      <c r="R2528" s="11">
        <f t="array" ref="R2528">INDEX(Reformat[Preschool FT],MATCH(1,(Reformat[Zone]=B2528)*(Reformat[Provider Type]=E2528)*(Reformat[Provider Rating]=I2528),0))</f>
        <v>10</v>
      </c>
      <c r="S2528" s="11">
        <f t="shared" si="39"/>
        <v>50</v>
      </c>
    </row>
    <row r="2529" spans="1:19" x14ac:dyDescent="0.25">
      <c r="A2529" t="s">
        <v>51</v>
      </c>
      <c r="B2529" t="s">
        <v>91</v>
      </c>
      <c r="D2529" t="s">
        <v>68</v>
      </c>
      <c r="E2529" t="s">
        <v>68</v>
      </c>
      <c r="F2529" t="s">
        <v>60</v>
      </c>
      <c r="G2529" t="s">
        <v>127</v>
      </c>
      <c r="H2529" t="s">
        <v>69</v>
      </c>
      <c r="I2529" t="s">
        <v>69</v>
      </c>
      <c r="J2529" t="s">
        <v>58</v>
      </c>
      <c r="K2529" t="s">
        <v>57</v>
      </c>
      <c r="M2529" s="11">
        <v>33.75</v>
      </c>
      <c r="N2529" s="11">
        <v>0.49521711787968048</v>
      </c>
      <c r="P2529" s="11">
        <v>33.75</v>
      </c>
      <c r="Q2529" s="11">
        <v>0.49521711787968048</v>
      </c>
      <c r="R2529" s="11">
        <f t="array" ref="R2529">INDEX(Reformat[Preschool PT],MATCH(1,(Reformat[Zone]=B2529)*(Reformat[Provider Type]=E2529)*(Reformat[Provider Rating]=I2529),0))</f>
        <v>6.75</v>
      </c>
      <c r="S2529" s="11">
        <f t="shared" si="39"/>
        <v>33.75</v>
      </c>
    </row>
    <row r="2530" spans="1:19" x14ac:dyDescent="0.25">
      <c r="A2530" t="s">
        <v>51</v>
      </c>
      <c r="B2530" t="s">
        <v>91</v>
      </c>
      <c r="D2530" t="s">
        <v>68</v>
      </c>
      <c r="E2530" t="s">
        <v>68</v>
      </c>
      <c r="F2530" t="s">
        <v>61</v>
      </c>
      <c r="G2530" t="s">
        <v>128</v>
      </c>
      <c r="H2530" t="s">
        <v>69</v>
      </c>
      <c r="I2530" t="s">
        <v>69</v>
      </c>
      <c r="J2530" t="s">
        <v>56</v>
      </c>
      <c r="K2530" t="s">
        <v>57</v>
      </c>
      <c r="M2530" s="11">
        <v>50</v>
      </c>
      <c r="N2530" s="11">
        <v>0.73365498945137841</v>
      </c>
      <c r="P2530" s="11">
        <v>50</v>
      </c>
      <c r="Q2530" s="11">
        <v>0.73365498945137841</v>
      </c>
      <c r="R2530" s="11">
        <f t="array" ref="R2530">INDEX(Reformat[School-age FT],MATCH(1,(Reformat[Zone]=B2530)*(Reformat[Provider Type]=E2530)*(Reformat[Provider Rating]=I2530),0))</f>
        <v>10</v>
      </c>
      <c r="S2530" s="11">
        <f t="shared" si="39"/>
        <v>50</v>
      </c>
    </row>
    <row r="2531" spans="1:19" x14ac:dyDescent="0.25">
      <c r="A2531" t="s">
        <v>51</v>
      </c>
      <c r="B2531" t="s">
        <v>91</v>
      </c>
      <c r="D2531" t="s">
        <v>68</v>
      </c>
      <c r="E2531" t="s">
        <v>68</v>
      </c>
      <c r="F2531" t="s">
        <v>61</v>
      </c>
      <c r="G2531" t="s">
        <v>129</v>
      </c>
      <c r="H2531" t="s">
        <v>69</v>
      </c>
      <c r="I2531" t="s">
        <v>69</v>
      </c>
      <c r="J2531" t="s">
        <v>58</v>
      </c>
      <c r="K2531" t="s">
        <v>57</v>
      </c>
      <c r="M2531" s="11">
        <v>33.75</v>
      </c>
      <c r="N2531" s="11">
        <v>0.49521711787968048</v>
      </c>
      <c r="P2531" s="11">
        <v>33.75</v>
      </c>
      <c r="Q2531" s="11">
        <v>0.49521711787968048</v>
      </c>
      <c r="R2531" s="11">
        <f t="array" ref="R2531">INDEX(Reformat[School-age PT],MATCH(1,(Reformat[Zone]=B2531)*(Reformat[Provider Type]=E2531)*(Reformat[Provider Rating]=I2531),0))</f>
        <v>6.75</v>
      </c>
      <c r="S2531" s="11">
        <f t="shared" si="39"/>
        <v>33.75</v>
      </c>
    </row>
    <row r="2532" spans="1:19" x14ac:dyDescent="0.25">
      <c r="A2532" t="s">
        <v>51</v>
      </c>
      <c r="B2532" t="s">
        <v>92</v>
      </c>
      <c r="D2532" t="s">
        <v>53</v>
      </c>
      <c r="E2532" t="s">
        <v>113</v>
      </c>
      <c r="F2532" t="s">
        <v>54</v>
      </c>
      <c r="G2532" t="s">
        <v>122</v>
      </c>
      <c r="H2532" t="s">
        <v>55</v>
      </c>
      <c r="I2532" t="s">
        <v>130</v>
      </c>
      <c r="J2532" t="s">
        <v>56</v>
      </c>
      <c r="K2532" t="s">
        <v>57</v>
      </c>
      <c r="M2532" s="11">
        <v>115.35</v>
      </c>
      <c r="N2532" s="11">
        <v>1.3697926778856067</v>
      </c>
      <c r="P2532" s="11">
        <v>115.35</v>
      </c>
      <c r="Q2532" s="11">
        <v>1.3697926778856067</v>
      </c>
      <c r="R2532" s="11">
        <f t="array" ref="R2532">INDEX(Reformat[Infant FT],MATCH(1,(Reformat[Zone]=B2532)*(Reformat[Provider Type]=E2532)*(Reformat[Provider Rating]=I2532),0))</f>
        <v>31.2</v>
      </c>
      <c r="S2532" s="11">
        <f t="shared" si="39"/>
        <v>156</v>
      </c>
    </row>
    <row r="2533" spans="1:19" x14ac:dyDescent="0.25">
      <c r="A2533" t="s">
        <v>51</v>
      </c>
      <c r="B2533" t="s">
        <v>92</v>
      </c>
      <c r="D2533" t="s">
        <v>53</v>
      </c>
      <c r="E2533" t="s">
        <v>113</v>
      </c>
      <c r="F2533" t="s">
        <v>54</v>
      </c>
      <c r="G2533" t="s">
        <v>123</v>
      </c>
      <c r="H2533" t="s">
        <v>55</v>
      </c>
      <c r="I2533" t="s">
        <v>130</v>
      </c>
      <c r="J2533" t="s">
        <v>58</v>
      </c>
      <c r="K2533" t="s">
        <v>57</v>
      </c>
      <c r="M2533" s="11">
        <v>100.75</v>
      </c>
      <c r="N2533" s="11">
        <v>1.1964162314432152</v>
      </c>
      <c r="P2533" s="11">
        <v>100.75</v>
      </c>
      <c r="Q2533" s="11">
        <v>1.1964162314432152</v>
      </c>
      <c r="R2533" s="11">
        <f t="array" ref="R2533">INDEX(Reformat[Infant PT],MATCH(1,(Reformat[Zone]=B2533)*(Reformat[Provider Type]=E2533)*(Reformat[Provider Rating]=I2533),0))</f>
        <v>27.8</v>
      </c>
      <c r="S2533" s="11">
        <f t="shared" si="39"/>
        <v>139</v>
      </c>
    </row>
    <row r="2534" spans="1:19" x14ac:dyDescent="0.25">
      <c r="A2534" t="s">
        <v>51</v>
      </c>
      <c r="B2534" t="s">
        <v>92</v>
      </c>
      <c r="D2534" t="s">
        <v>53</v>
      </c>
      <c r="E2534" t="s">
        <v>113</v>
      </c>
      <c r="F2534" t="s">
        <v>59</v>
      </c>
      <c r="G2534" t="s">
        <v>124</v>
      </c>
      <c r="H2534" t="s">
        <v>55</v>
      </c>
      <c r="I2534" t="s">
        <v>130</v>
      </c>
      <c r="J2534" t="s">
        <v>56</v>
      </c>
      <c r="K2534" t="s">
        <v>57</v>
      </c>
      <c r="M2534" s="11">
        <v>105.5</v>
      </c>
      <c r="N2534" s="11">
        <v>1.2528229520323495</v>
      </c>
      <c r="P2534" s="11">
        <v>105.5</v>
      </c>
      <c r="Q2534" s="11">
        <v>1.2528229520323495</v>
      </c>
      <c r="R2534" s="11">
        <f t="array" ref="R2534">INDEX(Reformat[Toddler FT],MATCH(1,(Reformat[Zone]=B2534)*(Reformat[Provider Type]=E2534)*(Reformat[Provider Rating]=I2534),0))</f>
        <v>28</v>
      </c>
      <c r="S2534" s="11">
        <f t="shared" si="39"/>
        <v>140</v>
      </c>
    </row>
    <row r="2535" spans="1:19" x14ac:dyDescent="0.25">
      <c r="A2535" t="s">
        <v>51</v>
      </c>
      <c r="B2535" t="s">
        <v>92</v>
      </c>
      <c r="D2535" t="s">
        <v>53</v>
      </c>
      <c r="E2535" t="s">
        <v>113</v>
      </c>
      <c r="F2535" t="s">
        <v>59</v>
      </c>
      <c r="G2535" t="s">
        <v>125</v>
      </c>
      <c r="H2535" t="s">
        <v>55</v>
      </c>
      <c r="I2535" t="s">
        <v>130</v>
      </c>
      <c r="J2535" t="s">
        <v>58</v>
      </c>
      <c r="K2535" t="s">
        <v>57</v>
      </c>
      <c r="M2535" s="11">
        <v>91.649999999999991</v>
      </c>
      <c r="N2535" s="11">
        <v>1.0883528298935052</v>
      </c>
      <c r="P2535" s="11">
        <v>91.649999999999991</v>
      </c>
      <c r="Q2535" s="11">
        <v>1.0883528298935052</v>
      </c>
      <c r="R2535" s="11">
        <f t="array" ref="R2535">INDEX(Reformat[Toddler PT],MATCH(1,(Reformat[Zone]=B2535)*(Reformat[Provider Type]=E2535)*(Reformat[Provider Rating]=I2535),0))</f>
        <v>24.6</v>
      </c>
      <c r="S2535" s="11">
        <f t="shared" si="39"/>
        <v>123</v>
      </c>
    </row>
    <row r="2536" spans="1:19" x14ac:dyDescent="0.25">
      <c r="A2536" t="s">
        <v>51</v>
      </c>
      <c r="B2536" t="s">
        <v>92</v>
      </c>
      <c r="D2536" t="s">
        <v>53</v>
      </c>
      <c r="E2536" t="s">
        <v>113</v>
      </c>
      <c r="F2536" t="s">
        <v>60</v>
      </c>
      <c r="G2536" t="s">
        <v>126</v>
      </c>
      <c r="H2536" t="s">
        <v>55</v>
      </c>
      <c r="I2536" t="s">
        <v>130</v>
      </c>
      <c r="J2536" t="s">
        <v>56</v>
      </c>
      <c r="K2536" t="s">
        <v>57</v>
      </c>
      <c r="M2536" s="11">
        <v>106.7</v>
      </c>
      <c r="N2536" s="11">
        <v>1.2670730709180253</v>
      </c>
      <c r="P2536" s="11">
        <v>106.7</v>
      </c>
      <c r="Q2536" s="11">
        <v>1.2670730709180253</v>
      </c>
      <c r="R2536" s="11">
        <f t="array" ref="R2536">INDEX(Reformat[Preschool FT],MATCH(1,(Reformat[Zone]=B2536)*(Reformat[Provider Type]=E2536)*(Reformat[Provider Rating]=I2536),0))</f>
        <v>25.2</v>
      </c>
      <c r="S2536" s="11">
        <f t="shared" si="39"/>
        <v>126</v>
      </c>
    </row>
    <row r="2537" spans="1:19" x14ac:dyDescent="0.25">
      <c r="A2537" t="s">
        <v>51</v>
      </c>
      <c r="B2537" t="s">
        <v>92</v>
      </c>
      <c r="D2537" t="s">
        <v>53</v>
      </c>
      <c r="E2537" t="s">
        <v>113</v>
      </c>
      <c r="F2537" t="s">
        <v>60</v>
      </c>
      <c r="G2537" t="s">
        <v>127</v>
      </c>
      <c r="H2537" t="s">
        <v>55</v>
      </c>
      <c r="I2537" t="s">
        <v>130</v>
      </c>
      <c r="J2537" t="s">
        <v>58</v>
      </c>
      <c r="K2537" t="s">
        <v>57</v>
      </c>
      <c r="M2537" s="11">
        <v>81.050000000000011</v>
      </c>
      <c r="N2537" s="11">
        <v>0.96247677973670076</v>
      </c>
      <c r="P2537" s="11">
        <v>81.050000000000011</v>
      </c>
      <c r="Q2537" s="11">
        <v>0.96247677973670076</v>
      </c>
      <c r="R2537" s="11">
        <f t="array" ref="R2537">INDEX(Reformat[Preschool PT],MATCH(1,(Reformat[Zone]=B2537)*(Reformat[Provider Type]=E2537)*(Reformat[Provider Rating]=I2537),0))</f>
        <v>19.2</v>
      </c>
      <c r="S2537" s="11">
        <f t="shared" si="39"/>
        <v>96</v>
      </c>
    </row>
    <row r="2538" spans="1:19" x14ac:dyDescent="0.25">
      <c r="A2538" t="s">
        <v>51</v>
      </c>
      <c r="B2538" t="s">
        <v>92</v>
      </c>
      <c r="D2538" t="s">
        <v>53</v>
      </c>
      <c r="E2538" t="s">
        <v>113</v>
      </c>
      <c r="F2538" t="s">
        <v>61</v>
      </c>
      <c r="G2538" t="s">
        <v>128</v>
      </c>
      <c r="H2538" t="s">
        <v>55</v>
      </c>
      <c r="I2538" t="s">
        <v>130</v>
      </c>
      <c r="J2538" t="s">
        <v>56</v>
      </c>
      <c r="K2538" t="s">
        <v>57</v>
      </c>
      <c r="M2538" s="11">
        <v>91.6</v>
      </c>
      <c r="N2538" s="11">
        <v>1.0877590749399355</v>
      </c>
      <c r="P2538" s="11">
        <v>91.6</v>
      </c>
      <c r="Q2538" s="11">
        <v>1.0877590749399355</v>
      </c>
      <c r="R2538" s="11">
        <f t="array" ref="R2538">INDEX(Reformat[School-age FT],MATCH(1,(Reformat[Zone]=B2538)*(Reformat[Provider Type]=E2538)*(Reformat[Provider Rating]=I2538),0))</f>
        <v>23.6</v>
      </c>
      <c r="S2538" s="11">
        <f t="shared" si="39"/>
        <v>118</v>
      </c>
    </row>
    <row r="2539" spans="1:19" x14ac:dyDescent="0.25">
      <c r="A2539" t="s">
        <v>51</v>
      </c>
      <c r="B2539" t="s">
        <v>92</v>
      </c>
      <c r="D2539" t="s">
        <v>53</v>
      </c>
      <c r="E2539" t="s">
        <v>113</v>
      </c>
      <c r="F2539" t="s">
        <v>61</v>
      </c>
      <c r="G2539" t="s">
        <v>129</v>
      </c>
      <c r="H2539" t="s">
        <v>55</v>
      </c>
      <c r="I2539" t="s">
        <v>130</v>
      </c>
      <c r="J2539" t="s">
        <v>58</v>
      </c>
      <c r="K2539" t="s">
        <v>57</v>
      </c>
      <c r="M2539" s="11">
        <v>71.100000000000009</v>
      </c>
      <c r="N2539" s="11">
        <v>0.84431954397630382</v>
      </c>
      <c r="P2539" s="11">
        <v>71.100000000000009</v>
      </c>
      <c r="Q2539" s="11">
        <v>0.84431954397630382</v>
      </c>
      <c r="R2539" s="11">
        <f t="array" ref="R2539">INDEX(Reformat[School-age PT],MATCH(1,(Reformat[Zone]=B2539)*(Reformat[Provider Type]=E2539)*(Reformat[Provider Rating]=I2539),0))</f>
        <v>17.600000000000001</v>
      </c>
      <c r="S2539" s="11">
        <f t="shared" si="39"/>
        <v>88</v>
      </c>
    </row>
    <row r="2540" spans="1:19" x14ac:dyDescent="0.25">
      <c r="A2540" t="s">
        <v>51</v>
      </c>
      <c r="B2540" t="s">
        <v>92</v>
      </c>
      <c r="D2540" t="s">
        <v>53</v>
      </c>
      <c r="E2540" t="s">
        <v>113</v>
      </c>
      <c r="F2540" t="s">
        <v>54</v>
      </c>
      <c r="G2540" t="s">
        <v>122</v>
      </c>
      <c r="H2540" t="s">
        <v>62</v>
      </c>
      <c r="I2540" t="s">
        <v>131</v>
      </c>
      <c r="J2540" t="s">
        <v>56</v>
      </c>
      <c r="K2540" t="s">
        <v>57</v>
      </c>
      <c r="M2540" s="11">
        <v>124.60000000000001</v>
      </c>
      <c r="N2540" s="11">
        <v>1.479637344296026</v>
      </c>
      <c r="P2540" s="11">
        <v>124.60000000000001</v>
      </c>
      <c r="Q2540" s="11">
        <v>1.479637344296026</v>
      </c>
      <c r="R2540" s="11">
        <f t="array" ref="R2540">INDEX(Reformat[Infant FT],MATCH(1,(Reformat[Zone]=B2540)*(Reformat[Provider Type]=E2540)*(Reformat[Provider Rating]=I2540),0))</f>
        <v>32.76</v>
      </c>
      <c r="S2540" s="11">
        <f t="shared" si="39"/>
        <v>163.79999999999998</v>
      </c>
    </row>
    <row r="2541" spans="1:19" x14ac:dyDescent="0.25">
      <c r="A2541" t="s">
        <v>51</v>
      </c>
      <c r="B2541" t="s">
        <v>92</v>
      </c>
      <c r="D2541" t="s">
        <v>53</v>
      </c>
      <c r="E2541" t="s">
        <v>113</v>
      </c>
      <c r="F2541" t="s">
        <v>54</v>
      </c>
      <c r="G2541" t="s">
        <v>123</v>
      </c>
      <c r="H2541" t="s">
        <v>62</v>
      </c>
      <c r="I2541" t="s">
        <v>131</v>
      </c>
      <c r="J2541" t="s">
        <v>58</v>
      </c>
      <c r="K2541" t="s">
        <v>57</v>
      </c>
      <c r="M2541" s="11">
        <v>110.85000000000001</v>
      </c>
      <c r="N2541" s="11">
        <v>1.3163547320643216</v>
      </c>
      <c r="P2541" s="11">
        <v>110.85000000000001</v>
      </c>
      <c r="Q2541" s="11">
        <v>1.3163547320643216</v>
      </c>
      <c r="R2541" s="11">
        <f t="array" ref="R2541">INDEX(Reformat[Infant PT],MATCH(1,(Reformat[Zone]=B2541)*(Reformat[Provider Type]=E2541)*(Reformat[Provider Rating]=I2541),0))</f>
        <v>29.19</v>
      </c>
      <c r="S2541" s="11">
        <f t="shared" si="39"/>
        <v>145.95000000000002</v>
      </c>
    </row>
    <row r="2542" spans="1:19" x14ac:dyDescent="0.25">
      <c r="A2542" t="s">
        <v>51</v>
      </c>
      <c r="B2542" t="s">
        <v>92</v>
      </c>
      <c r="D2542" t="s">
        <v>53</v>
      </c>
      <c r="E2542" t="s">
        <v>113</v>
      </c>
      <c r="F2542" t="s">
        <v>59</v>
      </c>
      <c r="G2542" t="s">
        <v>124</v>
      </c>
      <c r="H2542" t="s">
        <v>62</v>
      </c>
      <c r="I2542" t="s">
        <v>131</v>
      </c>
      <c r="J2542" t="s">
        <v>56</v>
      </c>
      <c r="K2542" t="s">
        <v>57</v>
      </c>
      <c r="M2542" s="11">
        <v>115.35</v>
      </c>
      <c r="N2542" s="11">
        <v>1.3697926778856067</v>
      </c>
      <c r="P2542" s="11">
        <v>115.35</v>
      </c>
      <c r="Q2542" s="11">
        <v>1.3697926778856067</v>
      </c>
      <c r="R2542" s="11">
        <f t="array" ref="R2542">INDEX(Reformat[Toddler FT],MATCH(1,(Reformat[Zone]=B2542)*(Reformat[Provider Type]=E2542)*(Reformat[Provider Rating]=I2542),0))</f>
        <v>29.4</v>
      </c>
      <c r="S2542" s="11">
        <f t="shared" si="39"/>
        <v>147</v>
      </c>
    </row>
    <row r="2543" spans="1:19" x14ac:dyDescent="0.25">
      <c r="A2543" t="s">
        <v>51</v>
      </c>
      <c r="B2543" t="s">
        <v>92</v>
      </c>
      <c r="D2543" t="s">
        <v>53</v>
      </c>
      <c r="E2543" t="s">
        <v>113</v>
      </c>
      <c r="F2543" t="s">
        <v>59</v>
      </c>
      <c r="G2543" t="s">
        <v>125</v>
      </c>
      <c r="H2543" t="s">
        <v>62</v>
      </c>
      <c r="I2543" t="s">
        <v>131</v>
      </c>
      <c r="J2543" t="s">
        <v>58</v>
      </c>
      <c r="K2543" t="s">
        <v>57</v>
      </c>
      <c r="M2543" s="11">
        <v>102.30000000000001</v>
      </c>
      <c r="N2543" s="11">
        <v>1.2148226350038802</v>
      </c>
      <c r="P2543" s="11">
        <v>102.30000000000001</v>
      </c>
      <c r="Q2543" s="11">
        <v>1.2148226350038802</v>
      </c>
      <c r="R2543" s="11">
        <f t="array" ref="R2543">INDEX(Reformat[Toddler PT],MATCH(1,(Reformat[Zone]=B2543)*(Reformat[Provider Type]=E2543)*(Reformat[Provider Rating]=I2543),0))</f>
        <v>25.83</v>
      </c>
      <c r="S2543" s="11">
        <f t="shared" si="39"/>
        <v>129.14999999999998</v>
      </c>
    </row>
    <row r="2544" spans="1:19" x14ac:dyDescent="0.25">
      <c r="A2544" t="s">
        <v>51</v>
      </c>
      <c r="B2544" t="s">
        <v>92</v>
      </c>
      <c r="D2544" t="s">
        <v>53</v>
      </c>
      <c r="E2544" t="s">
        <v>113</v>
      </c>
      <c r="F2544" t="s">
        <v>60</v>
      </c>
      <c r="G2544" t="s">
        <v>126</v>
      </c>
      <c r="H2544" t="s">
        <v>62</v>
      </c>
      <c r="I2544" t="s">
        <v>131</v>
      </c>
      <c r="J2544" t="s">
        <v>56</v>
      </c>
      <c r="K2544" t="s">
        <v>57</v>
      </c>
      <c r="M2544" s="11">
        <v>112.05</v>
      </c>
      <c r="N2544" s="11">
        <v>1.3306048509499977</v>
      </c>
      <c r="P2544" s="11">
        <v>112.05</v>
      </c>
      <c r="Q2544" s="11">
        <v>1.3306048509499977</v>
      </c>
      <c r="R2544" s="11">
        <f t="array" ref="R2544">INDEX(Reformat[Preschool FT],MATCH(1,(Reformat[Zone]=B2544)*(Reformat[Provider Type]=E2544)*(Reformat[Provider Rating]=I2544),0))</f>
        <v>26.46</v>
      </c>
      <c r="S2544" s="11">
        <f t="shared" si="39"/>
        <v>132.30000000000001</v>
      </c>
    </row>
    <row r="2545" spans="1:19" x14ac:dyDescent="0.25">
      <c r="A2545" t="s">
        <v>51</v>
      </c>
      <c r="B2545" t="s">
        <v>92</v>
      </c>
      <c r="D2545" t="s">
        <v>53</v>
      </c>
      <c r="E2545" t="s">
        <v>113</v>
      </c>
      <c r="F2545" t="s">
        <v>60</v>
      </c>
      <c r="G2545" t="s">
        <v>127</v>
      </c>
      <c r="H2545" t="s">
        <v>62</v>
      </c>
      <c r="I2545" t="s">
        <v>131</v>
      </c>
      <c r="J2545" t="s">
        <v>58</v>
      </c>
      <c r="K2545" t="s">
        <v>57</v>
      </c>
      <c r="M2545" s="11">
        <v>85.15</v>
      </c>
      <c r="N2545" s="11">
        <v>1.0111646859294272</v>
      </c>
      <c r="P2545" s="11">
        <v>85.15</v>
      </c>
      <c r="Q2545" s="11">
        <v>1.0111646859294272</v>
      </c>
      <c r="R2545" s="11">
        <f t="array" ref="R2545">INDEX(Reformat[Preschool PT],MATCH(1,(Reformat[Zone]=B2545)*(Reformat[Provider Type]=E2545)*(Reformat[Provider Rating]=I2545),0))</f>
        <v>20.16</v>
      </c>
      <c r="S2545" s="11">
        <f t="shared" si="39"/>
        <v>100.8</v>
      </c>
    </row>
    <row r="2546" spans="1:19" x14ac:dyDescent="0.25">
      <c r="A2546" t="s">
        <v>51</v>
      </c>
      <c r="B2546" t="s">
        <v>92</v>
      </c>
      <c r="D2546" t="s">
        <v>53</v>
      </c>
      <c r="E2546" t="s">
        <v>113</v>
      </c>
      <c r="F2546" t="s">
        <v>61</v>
      </c>
      <c r="G2546" t="s">
        <v>128</v>
      </c>
      <c r="H2546" t="s">
        <v>62</v>
      </c>
      <c r="I2546" t="s">
        <v>131</v>
      </c>
      <c r="J2546" t="s">
        <v>56</v>
      </c>
      <c r="K2546" t="s">
        <v>57</v>
      </c>
      <c r="M2546" s="11">
        <v>102.2</v>
      </c>
      <c r="N2546" s="11">
        <v>1.2136351250967403</v>
      </c>
      <c r="P2546" s="11">
        <v>102.2</v>
      </c>
      <c r="Q2546" s="11">
        <v>1.2136351250967403</v>
      </c>
      <c r="R2546" s="11">
        <f t="array" ref="R2546">INDEX(Reformat[School-age FT],MATCH(1,(Reformat[Zone]=B2546)*(Reformat[Provider Type]=E2546)*(Reformat[Provider Rating]=I2546),0))</f>
        <v>24.78</v>
      </c>
      <c r="S2546" s="11">
        <f t="shared" si="39"/>
        <v>123.9</v>
      </c>
    </row>
    <row r="2547" spans="1:19" x14ac:dyDescent="0.25">
      <c r="A2547" t="s">
        <v>51</v>
      </c>
      <c r="B2547" t="s">
        <v>92</v>
      </c>
      <c r="D2547" t="s">
        <v>53</v>
      </c>
      <c r="E2547" t="s">
        <v>113</v>
      </c>
      <c r="F2547" t="s">
        <v>61</v>
      </c>
      <c r="G2547" t="s">
        <v>129</v>
      </c>
      <c r="H2547" t="s">
        <v>62</v>
      </c>
      <c r="I2547" t="s">
        <v>131</v>
      </c>
      <c r="J2547" t="s">
        <v>58</v>
      </c>
      <c r="K2547" t="s">
        <v>57</v>
      </c>
      <c r="M2547" s="11">
        <v>76.849999999999994</v>
      </c>
      <c r="N2547" s="11">
        <v>0.91260136363683453</v>
      </c>
      <c r="P2547" s="11">
        <v>76.849999999999994</v>
      </c>
      <c r="Q2547" s="11">
        <v>0.91260136363683453</v>
      </c>
      <c r="R2547" s="11">
        <f t="array" ref="R2547">INDEX(Reformat[School-age PT],MATCH(1,(Reformat[Zone]=B2547)*(Reformat[Provider Type]=E2547)*(Reformat[Provider Rating]=I2547),0))</f>
        <v>18.48</v>
      </c>
      <c r="S2547" s="11">
        <f t="shared" si="39"/>
        <v>92.4</v>
      </c>
    </row>
    <row r="2548" spans="1:19" x14ac:dyDescent="0.25">
      <c r="A2548" t="s">
        <v>51</v>
      </c>
      <c r="B2548" t="s">
        <v>92</v>
      </c>
      <c r="D2548" t="s">
        <v>53</v>
      </c>
      <c r="E2548" t="s">
        <v>113</v>
      </c>
      <c r="F2548" t="s">
        <v>54</v>
      </c>
      <c r="G2548" t="s">
        <v>122</v>
      </c>
      <c r="H2548" t="s">
        <v>63</v>
      </c>
      <c r="I2548" t="s">
        <v>132</v>
      </c>
      <c r="J2548" t="s">
        <v>56</v>
      </c>
      <c r="K2548" t="s">
        <v>57</v>
      </c>
      <c r="M2548" s="11">
        <v>138.45000000000002</v>
      </c>
      <c r="N2548" s="11">
        <v>1.64410746643487</v>
      </c>
      <c r="P2548" s="11">
        <v>138.45000000000002</v>
      </c>
      <c r="Q2548" s="11">
        <v>1.64410746643487</v>
      </c>
      <c r="R2548" s="11">
        <f t="array" ref="R2548">INDEX(Reformat[Infant FT],MATCH(1,(Reformat[Zone]=B2548)*(Reformat[Provider Type]=E2548)*(Reformat[Provider Rating]=I2548),0))</f>
        <v>33.659999999999997</v>
      </c>
      <c r="S2548" s="11">
        <f t="shared" si="39"/>
        <v>168.29999999999998</v>
      </c>
    </row>
    <row r="2549" spans="1:19" x14ac:dyDescent="0.25">
      <c r="A2549" t="s">
        <v>51</v>
      </c>
      <c r="B2549" t="s">
        <v>92</v>
      </c>
      <c r="D2549" t="s">
        <v>53</v>
      </c>
      <c r="E2549" t="s">
        <v>113</v>
      </c>
      <c r="F2549" t="s">
        <v>54</v>
      </c>
      <c r="G2549" t="s">
        <v>123</v>
      </c>
      <c r="H2549" t="s">
        <v>63</v>
      </c>
      <c r="I2549" t="s">
        <v>132</v>
      </c>
      <c r="J2549" t="s">
        <v>58</v>
      </c>
      <c r="K2549" t="s">
        <v>57</v>
      </c>
      <c r="M2549" s="11">
        <v>123.2</v>
      </c>
      <c r="N2549" s="11">
        <v>1.4630122055960706</v>
      </c>
      <c r="P2549" s="11">
        <v>123.2</v>
      </c>
      <c r="Q2549" s="11">
        <v>1.4630122055960706</v>
      </c>
      <c r="R2549" s="11">
        <f t="array" ref="R2549">INDEX(Reformat[Infant PT],MATCH(1,(Reformat[Zone]=B2549)*(Reformat[Provider Type]=E2549)*(Reformat[Provider Rating]=I2549),0))</f>
        <v>30.24</v>
      </c>
      <c r="S2549" s="11">
        <f t="shared" si="39"/>
        <v>151.19999999999999</v>
      </c>
    </row>
    <row r="2550" spans="1:19" x14ac:dyDescent="0.25">
      <c r="A2550" t="s">
        <v>51</v>
      </c>
      <c r="B2550" t="s">
        <v>92</v>
      </c>
      <c r="D2550" t="s">
        <v>53</v>
      </c>
      <c r="E2550" t="s">
        <v>113</v>
      </c>
      <c r="F2550" t="s">
        <v>59</v>
      </c>
      <c r="G2550" t="s">
        <v>124</v>
      </c>
      <c r="H2550" t="s">
        <v>63</v>
      </c>
      <c r="I2550" t="s">
        <v>132</v>
      </c>
      <c r="J2550" t="s">
        <v>56</v>
      </c>
      <c r="K2550" t="s">
        <v>57</v>
      </c>
      <c r="M2550" s="11">
        <v>128.19999999999999</v>
      </c>
      <c r="N2550" s="11">
        <v>1.5223877009530538</v>
      </c>
      <c r="P2550" s="11">
        <v>128.19999999999999</v>
      </c>
      <c r="Q2550" s="11">
        <v>1.5223877009530538</v>
      </c>
      <c r="R2550" s="11">
        <f t="array" ref="R2550">INDEX(Reformat[Toddler FT],MATCH(1,(Reformat[Zone]=B2550)*(Reformat[Provider Type]=E2550)*(Reformat[Provider Rating]=I2550),0))</f>
        <v>29.99</v>
      </c>
      <c r="S2550" s="11">
        <f t="shared" si="39"/>
        <v>149.94999999999999</v>
      </c>
    </row>
    <row r="2551" spans="1:19" x14ac:dyDescent="0.25">
      <c r="A2551" t="s">
        <v>51</v>
      </c>
      <c r="B2551" t="s">
        <v>92</v>
      </c>
      <c r="D2551" t="s">
        <v>53</v>
      </c>
      <c r="E2551" t="s">
        <v>113</v>
      </c>
      <c r="F2551" t="s">
        <v>59</v>
      </c>
      <c r="G2551" t="s">
        <v>125</v>
      </c>
      <c r="H2551" t="s">
        <v>63</v>
      </c>
      <c r="I2551" t="s">
        <v>132</v>
      </c>
      <c r="J2551" t="s">
        <v>58</v>
      </c>
      <c r="K2551" t="s">
        <v>57</v>
      </c>
      <c r="M2551" s="11">
        <v>113.65</v>
      </c>
      <c r="N2551" s="11">
        <v>1.3496050094642325</v>
      </c>
      <c r="P2551" s="11">
        <v>113.65</v>
      </c>
      <c r="Q2551" s="11">
        <v>1.3496050094642325</v>
      </c>
      <c r="R2551" s="11">
        <f t="array" ref="R2551">INDEX(Reformat[Toddler PT],MATCH(1,(Reformat[Zone]=B2551)*(Reformat[Provider Type]=E2551)*(Reformat[Provider Rating]=I2551),0))</f>
        <v>26.64</v>
      </c>
      <c r="S2551" s="11">
        <f t="shared" si="39"/>
        <v>133.19999999999999</v>
      </c>
    </row>
    <row r="2552" spans="1:19" x14ac:dyDescent="0.25">
      <c r="A2552" t="s">
        <v>51</v>
      </c>
      <c r="B2552" t="s">
        <v>92</v>
      </c>
      <c r="D2552" t="s">
        <v>53</v>
      </c>
      <c r="E2552" t="s">
        <v>113</v>
      </c>
      <c r="F2552" t="s">
        <v>60</v>
      </c>
      <c r="G2552" t="s">
        <v>126</v>
      </c>
      <c r="H2552" t="s">
        <v>63</v>
      </c>
      <c r="I2552" t="s">
        <v>132</v>
      </c>
      <c r="J2552" t="s">
        <v>56</v>
      </c>
      <c r="K2552" t="s">
        <v>57</v>
      </c>
      <c r="M2552" s="11">
        <v>119.65</v>
      </c>
      <c r="N2552" s="11">
        <v>1.4208556038926123</v>
      </c>
      <c r="P2552" s="11">
        <v>119.65</v>
      </c>
      <c r="Q2552" s="11">
        <v>1.4208556038926123</v>
      </c>
      <c r="R2552" s="11">
        <f t="array" ref="R2552">INDEX(Reformat[Preschool FT],MATCH(1,(Reformat[Zone]=B2552)*(Reformat[Provider Type]=E2552)*(Reformat[Provider Rating]=I2552),0))</f>
        <v>27</v>
      </c>
      <c r="S2552" s="11">
        <f t="shared" si="39"/>
        <v>135</v>
      </c>
    </row>
    <row r="2553" spans="1:19" x14ac:dyDescent="0.25">
      <c r="A2553" t="s">
        <v>51</v>
      </c>
      <c r="B2553" t="s">
        <v>92</v>
      </c>
      <c r="D2553" t="s">
        <v>53</v>
      </c>
      <c r="E2553" t="s">
        <v>113</v>
      </c>
      <c r="F2553" t="s">
        <v>60</v>
      </c>
      <c r="G2553" t="s">
        <v>127</v>
      </c>
      <c r="H2553" t="s">
        <v>63</v>
      </c>
      <c r="I2553" t="s">
        <v>132</v>
      </c>
      <c r="J2553" t="s">
        <v>58</v>
      </c>
      <c r="K2553" t="s">
        <v>57</v>
      </c>
      <c r="M2553" s="11">
        <v>93</v>
      </c>
      <c r="N2553" s="11">
        <v>1.1043842136398909</v>
      </c>
      <c r="P2553" s="11">
        <v>93</v>
      </c>
      <c r="Q2553" s="11">
        <v>1.1043842136398909</v>
      </c>
      <c r="R2553" s="11">
        <f t="array" ref="R2553">INDEX(Reformat[Preschool PT],MATCH(1,(Reformat[Zone]=B2553)*(Reformat[Provider Type]=E2553)*(Reformat[Provider Rating]=I2553),0))</f>
        <v>21.06</v>
      </c>
      <c r="S2553" s="11">
        <f t="shared" si="39"/>
        <v>105.3</v>
      </c>
    </row>
    <row r="2554" spans="1:19" x14ac:dyDescent="0.25">
      <c r="A2554" t="s">
        <v>51</v>
      </c>
      <c r="B2554" t="s">
        <v>92</v>
      </c>
      <c r="D2554" t="s">
        <v>53</v>
      </c>
      <c r="E2554" t="s">
        <v>113</v>
      </c>
      <c r="F2554" t="s">
        <v>61</v>
      </c>
      <c r="G2554" t="s">
        <v>128</v>
      </c>
      <c r="H2554" t="s">
        <v>63</v>
      </c>
      <c r="I2554" t="s">
        <v>132</v>
      </c>
      <c r="J2554" t="s">
        <v>56</v>
      </c>
      <c r="K2554" t="s">
        <v>57</v>
      </c>
      <c r="M2554" s="11">
        <v>113.55000000000001</v>
      </c>
      <c r="N2554" s="11">
        <v>1.3484174995570928</v>
      </c>
      <c r="P2554" s="11">
        <v>113.55000000000001</v>
      </c>
      <c r="Q2554" s="11">
        <v>1.3484174995570928</v>
      </c>
      <c r="R2554" s="11">
        <f t="array" ref="R2554">INDEX(Reformat[School-age FT],MATCH(1,(Reformat[Zone]=B2554)*(Reformat[Provider Type]=E2554)*(Reformat[Provider Rating]=I2554),0))</f>
        <v>25.56</v>
      </c>
      <c r="S2554" s="11">
        <f t="shared" si="39"/>
        <v>127.8</v>
      </c>
    </row>
    <row r="2555" spans="1:19" x14ac:dyDescent="0.25">
      <c r="A2555" t="s">
        <v>51</v>
      </c>
      <c r="B2555" t="s">
        <v>92</v>
      </c>
      <c r="D2555" t="s">
        <v>53</v>
      </c>
      <c r="E2555" t="s">
        <v>113</v>
      </c>
      <c r="F2555" t="s">
        <v>61</v>
      </c>
      <c r="G2555" t="s">
        <v>129</v>
      </c>
      <c r="H2555" t="s">
        <v>63</v>
      </c>
      <c r="I2555" t="s">
        <v>132</v>
      </c>
      <c r="J2555" t="s">
        <v>58</v>
      </c>
      <c r="K2555" t="s">
        <v>57</v>
      </c>
      <c r="M2555" s="11">
        <v>85.399999999999991</v>
      </c>
      <c r="N2555" s="11">
        <v>1.0141334606972761</v>
      </c>
      <c r="P2555" s="11">
        <v>85.399999999999991</v>
      </c>
      <c r="Q2555" s="11">
        <v>1.0141334606972761</v>
      </c>
      <c r="R2555" s="11">
        <f t="array" ref="R2555">INDEX(Reformat[School-age PT],MATCH(1,(Reformat[Zone]=B2555)*(Reformat[Provider Type]=E2555)*(Reformat[Provider Rating]=I2555),0))</f>
        <v>19.440000000000001</v>
      </c>
      <c r="S2555" s="11">
        <f t="shared" si="39"/>
        <v>97.2</v>
      </c>
    </row>
    <row r="2556" spans="1:19" x14ac:dyDescent="0.25">
      <c r="A2556" t="s">
        <v>51</v>
      </c>
      <c r="B2556" t="s">
        <v>92</v>
      </c>
      <c r="D2556" t="s">
        <v>53</v>
      </c>
      <c r="E2556" t="s">
        <v>113</v>
      </c>
      <c r="F2556" t="s">
        <v>54</v>
      </c>
      <c r="G2556" t="s">
        <v>122</v>
      </c>
      <c r="H2556" t="s">
        <v>64</v>
      </c>
      <c r="I2556" t="s">
        <v>133</v>
      </c>
      <c r="J2556" t="s">
        <v>56</v>
      </c>
      <c r="K2556" t="s">
        <v>57</v>
      </c>
      <c r="M2556" s="11">
        <v>153.80000000000001</v>
      </c>
      <c r="N2556" s="11">
        <v>1.826390237180809</v>
      </c>
      <c r="P2556" s="11">
        <v>153.80000000000001</v>
      </c>
      <c r="Q2556" s="11">
        <v>1.826390237180809</v>
      </c>
      <c r="R2556" s="11">
        <f t="array" ref="R2556">INDEX(Reformat[Infant FT],MATCH(1,(Reformat[Zone]=B2556)*(Reformat[Provider Type]=E2556)*(Reformat[Provider Rating]=I2556),0))</f>
        <v>37.4</v>
      </c>
      <c r="S2556" s="11">
        <f t="shared" si="39"/>
        <v>187</v>
      </c>
    </row>
    <row r="2557" spans="1:19" x14ac:dyDescent="0.25">
      <c r="A2557" t="s">
        <v>51</v>
      </c>
      <c r="B2557" t="s">
        <v>92</v>
      </c>
      <c r="D2557" t="s">
        <v>53</v>
      </c>
      <c r="E2557" t="s">
        <v>113</v>
      </c>
      <c r="F2557" t="s">
        <v>54</v>
      </c>
      <c r="G2557" t="s">
        <v>123</v>
      </c>
      <c r="H2557" t="s">
        <v>64</v>
      </c>
      <c r="I2557" t="s">
        <v>133</v>
      </c>
      <c r="J2557" t="s">
        <v>58</v>
      </c>
      <c r="K2557" t="s">
        <v>57</v>
      </c>
      <c r="M2557" s="11">
        <v>136.85</v>
      </c>
      <c r="N2557" s="11">
        <v>1.6251073079206351</v>
      </c>
      <c r="P2557" s="11">
        <v>136.85</v>
      </c>
      <c r="Q2557" s="11">
        <v>1.6251073079206351</v>
      </c>
      <c r="R2557" s="11">
        <f t="array" ref="R2557">INDEX(Reformat[Infant PT],MATCH(1,(Reformat[Zone]=B2557)*(Reformat[Provider Type]=E2557)*(Reformat[Provider Rating]=I2557),0))</f>
        <v>33.6</v>
      </c>
      <c r="S2557" s="11">
        <f t="shared" si="39"/>
        <v>168</v>
      </c>
    </row>
    <row r="2558" spans="1:19" x14ac:dyDescent="0.25">
      <c r="A2558" t="s">
        <v>51</v>
      </c>
      <c r="B2558" t="s">
        <v>92</v>
      </c>
      <c r="D2558" t="s">
        <v>53</v>
      </c>
      <c r="E2558" t="s">
        <v>113</v>
      </c>
      <c r="F2558" t="s">
        <v>59</v>
      </c>
      <c r="G2558" t="s">
        <v>124</v>
      </c>
      <c r="H2558" t="s">
        <v>64</v>
      </c>
      <c r="I2558" t="s">
        <v>133</v>
      </c>
      <c r="J2558" t="s">
        <v>56</v>
      </c>
      <c r="K2558" t="s">
        <v>57</v>
      </c>
      <c r="M2558" s="11">
        <v>142.4</v>
      </c>
      <c r="N2558" s="11">
        <v>1.6910141077668868</v>
      </c>
      <c r="P2558" s="11">
        <v>142.4</v>
      </c>
      <c r="Q2558" s="11">
        <v>1.6910141077668868</v>
      </c>
      <c r="R2558" s="11">
        <f t="array" ref="R2558">INDEX(Reformat[Toddler FT],MATCH(1,(Reformat[Zone]=B2558)*(Reformat[Provider Type]=E2558)*(Reformat[Provider Rating]=I2558),0))</f>
        <v>33.200000000000003</v>
      </c>
      <c r="S2558" s="11">
        <f t="shared" si="39"/>
        <v>166</v>
      </c>
    </row>
    <row r="2559" spans="1:19" x14ac:dyDescent="0.25">
      <c r="A2559" t="s">
        <v>51</v>
      </c>
      <c r="B2559" t="s">
        <v>92</v>
      </c>
      <c r="D2559" t="s">
        <v>53</v>
      </c>
      <c r="E2559" t="s">
        <v>113</v>
      </c>
      <c r="F2559" t="s">
        <v>59</v>
      </c>
      <c r="G2559" t="s">
        <v>125</v>
      </c>
      <c r="H2559" t="s">
        <v>64</v>
      </c>
      <c r="I2559" t="s">
        <v>133</v>
      </c>
      <c r="J2559" t="s">
        <v>58</v>
      </c>
      <c r="K2559" t="s">
        <v>57</v>
      </c>
      <c r="M2559" s="11">
        <v>126.25</v>
      </c>
      <c r="N2559" s="11">
        <v>1.4992312577638305</v>
      </c>
      <c r="P2559" s="11">
        <v>126.25</v>
      </c>
      <c r="Q2559" s="11">
        <v>1.4992312577638305</v>
      </c>
      <c r="R2559" s="11">
        <f t="array" ref="R2559">INDEX(Reformat[Toddler PT],MATCH(1,(Reformat[Zone]=B2559)*(Reformat[Provider Type]=E2559)*(Reformat[Provider Rating]=I2559),0))</f>
        <v>29.6</v>
      </c>
      <c r="S2559" s="11">
        <f t="shared" si="39"/>
        <v>148</v>
      </c>
    </row>
    <row r="2560" spans="1:19" x14ac:dyDescent="0.25">
      <c r="A2560" t="s">
        <v>51</v>
      </c>
      <c r="B2560" t="s">
        <v>92</v>
      </c>
      <c r="D2560" t="s">
        <v>53</v>
      </c>
      <c r="E2560" t="s">
        <v>113</v>
      </c>
      <c r="F2560" t="s">
        <v>60</v>
      </c>
      <c r="G2560" t="s">
        <v>126</v>
      </c>
      <c r="H2560" t="s">
        <v>64</v>
      </c>
      <c r="I2560" t="s">
        <v>133</v>
      </c>
      <c r="J2560" t="s">
        <v>56</v>
      </c>
      <c r="K2560" t="s">
        <v>57</v>
      </c>
      <c r="M2560" s="11">
        <v>132.89999999999998</v>
      </c>
      <c r="N2560" s="11">
        <v>1.5782006665886181</v>
      </c>
      <c r="P2560" s="11">
        <v>132.89999999999998</v>
      </c>
      <c r="Q2560" s="11">
        <v>1.5782006665886181</v>
      </c>
      <c r="R2560" s="11">
        <f t="array" ref="R2560">INDEX(Reformat[Preschool FT],MATCH(1,(Reformat[Zone]=B2560)*(Reformat[Provider Type]=E2560)*(Reformat[Provider Rating]=I2560),0))</f>
        <v>30</v>
      </c>
      <c r="S2560" s="11">
        <f t="shared" si="39"/>
        <v>150</v>
      </c>
    </row>
    <row r="2561" spans="1:19" x14ac:dyDescent="0.25">
      <c r="A2561" t="s">
        <v>51</v>
      </c>
      <c r="B2561" t="s">
        <v>92</v>
      </c>
      <c r="D2561" t="s">
        <v>53</v>
      </c>
      <c r="E2561" t="s">
        <v>113</v>
      </c>
      <c r="F2561" t="s">
        <v>60</v>
      </c>
      <c r="G2561" t="s">
        <v>127</v>
      </c>
      <c r="H2561" t="s">
        <v>64</v>
      </c>
      <c r="I2561" t="s">
        <v>133</v>
      </c>
      <c r="J2561" t="s">
        <v>58</v>
      </c>
      <c r="K2561" t="s">
        <v>57</v>
      </c>
      <c r="M2561" s="11">
        <v>103.3</v>
      </c>
      <c r="N2561" s="11">
        <v>1.2266977340752767</v>
      </c>
      <c r="P2561" s="11">
        <v>103.3</v>
      </c>
      <c r="Q2561" s="11">
        <v>1.2266977340752767</v>
      </c>
      <c r="R2561" s="11">
        <f t="array" ref="R2561">INDEX(Reformat[Preschool PT],MATCH(1,(Reformat[Zone]=B2561)*(Reformat[Provider Type]=E2561)*(Reformat[Provider Rating]=I2561),0))</f>
        <v>23.4</v>
      </c>
      <c r="S2561" s="11">
        <f t="shared" si="39"/>
        <v>117</v>
      </c>
    </row>
    <row r="2562" spans="1:19" x14ac:dyDescent="0.25">
      <c r="A2562" t="s">
        <v>51</v>
      </c>
      <c r="B2562" t="s">
        <v>92</v>
      </c>
      <c r="D2562" t="s">
        <v>53</v>
      </c>
      <c r="E2562" t="s">
        <v>113</v>
      </c>
      <c r="F2562" t="s">
        <v>61</v>
      </c>
      <c r="G2562" t="s">
        <v>128</v>
      </c>
      <c r="H2562" t="s">
        <v>64</v>
      </c>
      <c r="I2562" t="s">
        <v>133</v>
      </c>
      <c r="J2562" t="s">
        <v>56</v>
      </c>
      <c r="K2562" t="s">
        <v>57</v>
      </c>
      <c r="M2562" s="11">
        <v>126.15</v>
      </c>
      <c r="N2562" s="11">
        <v>1.4980437478566908</v>
      </c>
      <c r="P2562" s="11">
        <v>126.15</v>
      </c>
      <c r="Q2562" s="11">
        <v>1.4980437478566908</v>
      </c>
      <c r="R2562" s="11">
        <f t="array" ref="R2562">INDEX(Reformat[School-age FT],MATCH(1,(Reformat[Zone]=B2562)*(Reformat[Provider Type]=E2562)*(Reformat[Provider Rating]=I2562),0))</f>
        <v>28.4</v>
      </c>
      <c r="S2562" s="11">
        <f t="shared" si="39"/>
        <v>142</v>
      </c>
    </row>
    <row r="2563" spans="1:19" x14ac:dyDescent="0.25">
      <c r="A2563" t="s">
        <v>51</v>
      </c>
      <c r="B2563" t="s">
        <v>92</v>
      </c>
      <c r="D2563" t="s">
        <v>53</v>
      </c>
      <c r="E2563" t="s">
        <v>113</v>
      </c>
      <c r="F2563" t="s">
        <v>61</v>
      </c>
      <c r="G2563" t="s">
        <v>129</v>
      </c>
      <c r="H2563" t="s">
        <v>64</v>
      </c>
      <c r="I2563" t="s">
        <v>133</v>
      </c>
      <c r="J2563" t="s">
        <v>58</v>
      </c>
      <c r="K2563" t="s">
        <v>57</v>
      </c>
      <c r="M2563" s="11">
        <v>94.85</v>
      </c>
      <c r="N2563" s="11">
        <v>1.1263531469219747</v>
      </c>
      <c r="P2563" s="11">
        <v>94.85</v>
      </c>
      <c r="Q2563" s="11">
        <v>1.1263531469219747</v>
      </c>
      <c r="R2563" s="11">
        <f t="array" ref="R2563">INDEX(Reformat[School-age PT],MATCH(1,(Reformat[Zone]=B2563)*(Reformat[Provider Type]=E2563)*(Reformat[Provider Rating]=I2563),0))</f>
        <v>21.6</v>
      </c>
      <c r="S2563" s="11">
        <f t="shared" ref="S2563:S2626" si="40">R2563*5</f>
        <v>108</v>
      </c>
    </row>
    <row r="2564" spans="1:19" x14ac:dyDescent="0.25">
      <c r="A2564" t="s">
        <v>51</v>
      </c>
      <c r="B2564" t="s">
        <v>92</v>
      </c>
      <c r="D2564" t="s">
        <v>53</v>
      </c>
      <c r="E2564" t="s">
        <v>113</v>
      </c>
      <c r="F2564" t="s">
        <v>60</v>
      </c>
      <c r="G2564" t="s">
        <v>126</v>
      </c>
      <c r="H2564" t="s">
        <v>65</v>
      </c>
      <c r="I2564" t="s">
        <v>134</v>
      </c>
      <c r="J2564" t="s">
        <v>56</v>
      </c>
      <c r="K2564" t="s">
        <v>57</v>
      </c>
      <c r="M2564" s="11">
        <v>112.05</v>
      </c>
      <c r="N2564" s="11">
        <v>1.3306048509499977</v>
      </c>
      <c r="P2564" s="11">
        <v>112.05</v>
      </c>
      <c r="Q2564" s="11">
        <v>1.3306048509499977</v>
      </c>
      <c r="R2564" s="11">
        <f t="array" ref="R2564">INDEX(Reformat[Preschool FT],MATCH(1,(Reformat[Zone]=B2564)*(Reformat[Provider Type]=E2564)*(Reformat[Provider Rating]=I2564),0))</f>
        <v>26.46</v>
      </c>
      <c r="S2564" s="11">
        <f t="shared" si="40"/>
        <v>132.30000000000001</v>
      </c>
    </row>
    <row r="2565" spans="1:19" x14ac:dyDescent="0.25">
      <c r="A2565" t="s">
        <v>51</v>
      </c>
      <c r="B2565" t="s">
        <v>92</v>
      </c>
      <c r="D2565" t="s">
        <v>53</v>
      </c>
      <c r="E2565" t="s">
        <v>113</v>
      </c>
      <c r="F2565" t="s">
        <v>60</v>
      </c>
      <c r="G2565" t="s">
        <v>127</v>
      </c>
      <c r="H2565" t="s">
        <v>65</v>
      </c>
      <c r="I2565" t="s">
        <v>134</v>
      </c>
      <c r="J2565" t="s">
        <v>58</v>
      </c>
      <c r="K2565" t="s">
        <v>57</v>
      </c>
      <c r="M2565" s="11">
        <v>85.15</v>
      </c>
      <c r="N2565" s="11">
        <v>1.0111646859294272</v>
      </c>
      <c r="P2565" s="11">
        <v>85.15</v>
      </c>
      <c r="Q2565" s="11">
        <v>1.0111646859294272</v>
      </c>
      <c r="R2565" s="11">
        <f t="array" ref="R2565">INDEX(Reformat[Preschool PT],MATCH(1,(Reformat[Zone]=B2565)*(Reformat[Provider Type]=E2565)*(Reformat[Provider Rating]=I2565),0))</f>
        <v>20.16</v>
      </c>
      <c r="S2565" s="11">
        <f t="shared" si="40"/>
        <v>100.8</v>
      </c>
    </row>
    <row r="2566" spans="1:19" x14ac:dyDescent="0.25">
      <c r="A2566" t="s">
        <v>51</v>
      </c>
      <c r="B2566" t="s">
        <v>92</v>
      </c>
      <c r="D2566" t="s">
        <v>66</v>
      </c>
      <c r="E2566" t="s">
        <v>114</v>
      </c>
      <c r="F2566" t="s">
        <v>54</v>
      </c>
      <c r="G2566" t="s">
        <v>122</v>
      </c>
      <c r="H2566" t="s">
        <v>55</v>
      </c>
      <c r="I2566" t="s">
        <v>130</v>
      </c>
      <c r="J2566" t="s">
        <v>56</v>
      </c>
      <c r="K2566" t="s">
        <v>57</v>
      </c>
      <c r="M2566" s="11">
        <v>100.35</v>
      </c>
      <c r="N2566" s="11">
        <v>1.1916661918146565</v>
      </c>
      <c r="P2566" s="11">
        <v>100.35</v>
      </c>
      <c r="Q2566" s="11">
        <v>1.1916661918146565</v>
      </c>
      <c r="R2566" s="11">
        <f t="array" ref="R2566">INDEX(Reformat[Infant FT],MATCH(1,(Reformat[Zone]=B2566)*(Reformat[Provider Type]=E2566)*(Reformat[Provider Rating]=I2566),0))</f>
        <v>27.4</v>
      </c>
      <c r="S2566" s="11">
        <f t="shared" si="40"/>
        <v>137</v>
      </c>
    </row>
    <row r="2567" spans="1:19" x14ac:dyDescent="0.25">
      <c r="A2567" t="s">
        <v>51</v>
      </c>
      <c r="B2567" t="s">
        <v>92</v>
      </c>
      <c r="D2567" t="s">
        <v>66</v>
      </c>
      <c r="E2567" t="s">
        <v>114</v>
      </c>
      <c r="F2567" t="s">
        <v>54</v>
      </c>
      <c r="G2567" t="s">
        <v>123</v>
      </c>
      <c r="H2567" t="s">
        <v>55</v>
      </c>
      <c r="I2567" t="s">
        <v>130</v>
      </c>
      <c r="J2567" t="s">
        <v>58</v>
      </c>
      <c r="K2567" t="s">
        <v>57</v>
      </c>
      <c r="M2567" s="11">
        <v>89.3</v>
      </c>
      <c r="N2567" s="11">
        <v>1.0604463470757233</v>
      </c>
      <c r="P2567" s="11">
        <v>89.3</v>
      </c>
      <c r="Q2567" s="11">
        <v>1.0604463470757233</v>
      </c>
      <c r="R2567" s="11">
        <f t="array" ref="R2567">INDEX(Reformat[Infant PT],MATCH(1,(Reformat[Zone]=B2567)*(Reformat[Provider Type]=E2567)*(Reformat[Provider Rating]=I2567),0))</f>
        <v>24.6</v>
      </c>
      <c r="S2567" s="11">
        <f t="shared" si="40"/>
        <v>123</v>
      </c>
    </row>
    <row r="2568" spans="1:19" x14ac:dyDescent="0.25">
      <c r="A2568" t="s">
        <v>51</v>
      </c>
      <c r="B2568" t="s">
        <v>92</v>
      </c>
      <c r="D2568" t="s">
        <v>66</v>
      </c>
      <c r="E2568" t="s">
        <v>114</v>
      </c>
      <c r="F2568" t="s">
        <v>59</v>
      </c>
      <c r="G2568" t="s">
        <v>124</v>
      </c>
      <c r="H2568" t="s">
        <v>55</v>
      </c>
      <c r="I2568" t="s">
        <v>130</v>
      </c>
      <c r="J2568" t="s">
        <v>56</v>
      </c>
      <c r="K2568" t="s">
        <v>57</v>
      </c>
      <c r="M2568" s="11">
        <v>95.1</v>
      </c>
      <c r="N2568" s="11">
        <v>1.1293219216898238</v>
      </c>
      <c r="P2568" s="11">
        <v>95.1</v>
      </c>
      <c r="Q2568" s="11">
        <v>1.1293219216898238</v>
      </c>
      <c r="R2568" s="11">
        <f t="array" ref="R2568">INDEX(Reformat[Toddler FT],MATCH(1,(Reformat[Zone]=B2568)*(Reformat[Provider Type]=E2568)*(Reformat[Provider Rating]=I2568),0))</f>
        <v>25.2</v>
      </c>
      <c r="S2568" s="11">
        <f t="shared" si="40"/>
        <v>126</v>
      </c>
    </row>
    <row r="2569" spans="1:19" x14ac:dyDescent="0.25">
      <c r="A2569" t="s">
        <v>51</v>
      </c>
      <c r="B2569" t="s">
        <v>92</v>
      </c>
      <c r="D2569" t="s">
        <v>66</v>
      </c>
      <c r="E2569" t="s">
        <v>114</v>
      </c>
      <c r="F2569" t="s">
        <v>59</v>
      </c>
      <c r="G2569" t="s">
        <v>125</v>
      </c>
      <c r="H2569" t="s">
        <v>55</v>
      </c>
      <c r="I2569" t="s">
        <v>130</v>
      </c>
      <c r="J2569" t="s">
        <v>58</v>
      </c>
      <c r="K2569" t="s">
        <v>57</v>
      </c>
      <c r="M2569" s="11">
        <v>83.9</v>
      </c>
      <c r="N2569" s="11">
        <v>0.99632081209018131</v>
      </c>
      <c r="P2569" s="11">
        <v>83.9</v>
      </c>
      <c r="Q2569" s="11">
        <v>0.99632081209018131</v>
      </c>
      <c r="R2569" s="11">
        <f t="array" ref="R2569">INDEX(Reformat[Toddler PT],MATCH(1,(Reformat[Zone]=B2569)*(Reformat[Provider Type]=E2569)*(Reformat[Provider Rating]=I2569),0))</f>
        <v>22.2</v>
      </c>
      <c r="S2569" s="11">
        <f t="shared" si="40"/>
        <v>111</v>
      </c>
    </row>
    <row r="2570" spans="1:19" x14ac:dyDescent="0.25">
      <c r="A2570" t="s">
        <v>51</v>
      </c>
      <c r="B2570" t="s">
        <v>92</v>
      </c>
      <c r="D2570" t="s">
        <v>66</v>
      </c>
      <c r="E2570" t="s">
        <v>114</v>
      </c>
      <c r="F2570" t="s">
        <v>60</v>
      </c>
      <c r="G2570" t="s">
        <v>126</v>
      </c>
      <c r="H2570" t="s">
        <v>55</v>
      </c>
      <c r="I2570" t="s">
        <v>130</v>
      </c>
      <c r="J2570" t="s">
        <v>56</v>
      </c>
      <c r="K2570" t="s">
        <v>57</v>
      </c>
      <c r="M2570" s="11">
        <v>89.7</v>
      </c>
      <c r="N2570" s="11">
        <v>1.065196386704282</v>
      </c>
      <c r="P2570" s="11">
        <v>89.7</v>
      </c>
      <c r="Q2570" s="11">
        <v>1.065196386704282</v>
      </c>
      <c r="R2570" s="11">
        <f t="array" ref="R2570">INDEX(Reformat[Preschool FT],MATCH(1,(Reformat[Zone]=B2570)*(Reformat[Provider Type]=E2570)*(Reformat[Provider Rating]=I2570),0))</f>
        <v>23.2</v>
      </c>
      <c r="S2570" s="11">
        <f t="shared" si="40"/>
        <v>116</v>
      </c>
    </row>
    <row r="2571" spans="1:19" x14ac:dyDescent="0.25">
      <c r="A2571" t="s">
        <v>51</v>
      </c>
      <c r="B2571" t="s">
        <v>92</v>
      </c>
      <c r="D2571" t="s">
        <v>66</v>
      </c>
      <c r="E2571" t="s">
        <v>114</v>
      </c>
      <c r="F2571" t="s">
        <v>60</v>
      </c>
      <c r="G2571" t="s">
        <v>127</v>
      </c>
      <c r="H2571" t="s">
        <v>55</v>
      </c>
      <c r="I2571" t="s">
        <v>130</v>
      </c>
      <c r="J2571" t="s">
        <v>58</v>
      </c>
      <c r="K2571" t="s">
        <v>57</v>
      </c>
      <c r="M2571" s="11">
        <v>74.45</v>
      </c>
      <c r="N2571" s="11">
        <v>0.88410112586548262</v>
      </c>
      <c r="P2571" s="11">
        <v>74.45</v>
      </c>
      <c r="Q2571" s="11">
        <v>0.88410112586548262</v>
      </c>
      <c r="R2571" s="11">
        <f t="array" ref="R2571">INDEX(Reformat[Preschool PT],MATCH(1,(Reformat[Zone]=B2571)*(Reformat[Provider Type]=E2571)*(Reformat[Provider Rating]=I2571),0))</f>
        <v>19</v>
      </c>
      <c r="S2571" s="11">
        <f t="shared" si="40"/>
        <v>95</v>
      </c>
    </row>
    <row r="2572" spans="1:19" x14ac:dyDescent="0.25">
      <c r="A2572" t="s">
        <v>51</v>
      </c>
      <c r="B2572" t="s">
        <v>92</v>
      </c>
      <c r="D2572" t="s">
        <v>66</v>
      </c>
      <c r="E2572" t="s">
        <v>114</v>
      </c>
      <c r="F2572" t="s">
        <v>61</v>
      </c>
      <c r="G2572" t="s">
        <v>128</v>
      </c>
      <c r="H2572" t="s">
        <v>55</v>
      </c>
      <c r="I2572" t="s">
        <v>130</v>
      </c>
      <c r="J2572" t="s">
        <v>56</v>
      </c>
      <c r="K2572" t="s">
        <v>57</v>
      </c>
      <c r="M2572" s="11">
        <v>80</v>
      </c>
      <c r="N2572" s="11">
        <v>0.9500079257117342</v>
      </c>
      <c r="P2572" s="11">
        <v>80</v>
      </c>
      <c r="Q2572" s="11">
        <v>0.9500079257117342</v>
      </c>
      <c r="R2572" s="11">
        <f t="array" ref="R2572">INDEX(Reformat[School-age FT],MATCH(1,(Reformat[Zone]=B2572)*(Reformat[Provider Type]=E2572)*(Reformat[Provider Rating]=I2572),0))</f>
        <v>20.8</v>
      </c>
      <c r="S2572" s="11">
        <f t="shared" si="40"/>
        <v>104</v>
      </c>
    </row>
    <row r="2573" spans="1:19" x14ac:dyDescent="0.25">
      <c r="A2573" t="s">
        <v>51</v>
      </c>
      <c r="B2573" t="s">
        <v>92</v>
      </c>
      <c r="D2573" t="s">
        <v>66</v>
      </c>
      <c r="E2573" t="s">
        <v>114</v>
      </c>
      <c r="F2573" t="s">
        <v>61</v>
      </c>
      <c r="G2573" t="s">
        <v>129</v>
      </c>
      <c r="H2573" t="s">
        <v>55</v>
      </c>
      <c r="I2573" t="s">
        <v>130</v>
      </c>
      <c r="J2573" t="s">
        <v>58</v>
      </c>
      <c r="K2573" t="s">
        <v>57</v>
      </c>
      <c r="M2573" s="11">
        <v>65.900000000000006</v>
      </c>
      <c r="N2573" s="11">
        <v>0.78256902880504109</v>
      </c>
      <c r="P2573" s="11">
        <v>65.900000000000006</v>
      </c>
      <c r="Q2573" s="11">
        <v>0.78256902880504109</v>
      </c>
      <c r="R2573" s="11">
        <f t="array" ref="R2573">INDEX(Reformat[School-age PT],MATCH(1,(Reformat[Zone]=B2573)*(Reformat[Provider Type]=E2573)*(Reformat[Provider Rating]=I2573),0))</f>
        <v>17.600000000000001</v>
      </c>
      <c r="S2573" s="11">
        <f t="shared" si="40"/>
        <v>88</v>
      </c>
    </row>
    <row r="2574" spans="1:19" x14ac:dyDescent="0.25">
      <c r="A2574" t="s">
        <v>51</v>
      </c>
      <c r="B2574" t="s">
        <v>92</v>
      </c>
      <c r="D2574" t="s">
        <v>66</v>
      </c>
      <c r="E2574" t="s">
        <v>114</v>
      </c>
      <c r="F2574" t="s">
        <v>54</v>
      </c>
      <c r="G2574" t="s">
        <v>122</v>
      </c>
      <c r="H2574" t="s">
        <v>62</v>
      </c>
      <c r="I2574" t="s">
        <v>131</v>
      </c>
      <c r="J2574" t="s">
        <v>56</v>
      </c>
      <c r="K2574" t="s">
        <v>57</v>
      </c>
      <c r="M2574" s="11">
        <v>110.5</v>
      </c>
      <c r="N2574" s="11">
        <v>1.3121984473893329</v>
      </c>
      <c r="P2574" s="11">
        <v>110.5</v>
      </c>
      <c r="Q2574" s="11">
        <v>1.3121984473893329</v>
      </c>
      <c r="R2574" s="11">
        <f t="array" ref="R2574">INDEX(Reformat[Infant FT],MATCH(1,(Reformat[Zone]=B2574)*(Reformat[Provider Type]=E2574)*(Reformat[Provider Rating]=I2574),0))</f>
        <v>28.77</v>
      </c>
      <c r="S2574" s="11">
        <f t="shared" si="40"/>
        <v>143.85</v>
      </c>
    </row>
    <row r="2575" spans="1:19" x14ac:dyDescent="0.25">
      <c r="A2575" t="s">
        <v>51</v>
      </c>
      <c r="B2575" t="s">
        <v>92</v>
      </c>
      <c r="D2575" t="s">
        <v>66</v>
      </c>
      <c r="E2575" t="s">
        <v>114</v>
      </c>
      <c r="F2575" t="s">
        <v>54</v>
      </c>
      <c r="G2575" t="s">
        <v>123</v>
      </c>
      <c r="H2575" t="s">
        <v>62</v>
      </c>
      <c r="I2575" t="s">
        <v>131</v>
      </c>
      <c r="J2575" t="s">
        <v>58</v>
      </c>
      <c r="K2575" t="s">
        <v>57</v>
      </c>
      <c r="M2575" s="11">
        <v>100</v>
      </c>
      <c r="N2575" s="11">
        <v>1.1875099071396678</v>
      </c>
      <c r="P2575" s="11">
        <v>100</v>
      </c>
      <c r="Q2575" s="11">
        <v>1.1875099071396678</v>
      </c>
      <c r="R2575" s="11">
        <f t="array" ref="R2575">INDEX(Reformat[Infant PT],MATCH(1,(Reformat[Zone]=B2575)*(Reformat[Provider Type]=E2575)*(Reformat[Provider Rating]=I2575),0))</f>
        <v>25.83</v>
      </c>
      <c r="S2575" s="11">
        <f t="shared" si="40"/>
        <v>129.14999999999998</v>
      </c>
    </row>
    <row r="2576" spans="1:19" x14ac:dyDescent="0.25">
      <c r="A2576" t="s">
        <v>51</v>
      </c>
      <c r="B2576" t="s">
        <v>92</v>
      </c>
      <c r="D2576" t="s">
        <v>66</v>
      </c>
      <c r="E2576" t="s">
        <v>114</v>
      </c>
      <c r="F2576" t="s">
        <v>59</v>
      </c>
      <c r="G2576" t="s">
        <v>124</v>
      </c>
      <c r="H2576" t="s">
        <v>62</v>
      </c>
      <c r="I2576" t="s">
        <v>131</v>
      </c>
      <c r="J2576" t="s">
        <v>56</v>
      </c>
      <c r="K2576" t="s">
        <v>57</v>
      </c>
      <c r="M2576" s="11">
        <v>105.5</v>
      </c>
      <c r="N2576" s="11">
        <v>1.2528229520323495</v>
      </c>
      <c r="P2576" s="11">
        <v>105.5</v>
      </c>
      <c r="Q2576" s="11">
        <v>1.2528229520323495</v>
      </c>
      <c r="R2576" s="11">
        <f t="array" ref="R2576">INDEX(Reformat[Toddler FT],MATCH(1,(Reformat[Zone]=B2576)*(Reformat[Provider Type]=E2576)*(Reformat[Provider Rating]=I2576),0))</f>
        <v>26.46</v>
      </c>
      <c r="S2576" s="11">
        <f t="shared" si="40"/>
        <v>132.30000000000001</v>
      </c>
    </row>
    <row r="2577" spans="1:19" x14ac:dyDescent="0.25">
      <c r="A2577" t="s">
        <v>51</v>
      </c>
      <c r="B2577" t="s">
        <v>92</v>
      </c>
      <c r="D2577" t="s">
        <v>66</v>
      </c>
      <c r="E2577" t="s">
        <v>114</v>
      </c>
      <c r="F2577" t="s">
        <v>59</v>
      </c>
      <c r="G2577" t="s">
        <v>125</v>
      </c>
      <c r="H2577" t="s">
        <v>62</v>
      </c>
      <c r="I2577" t="s">
        <v>131</v>
      </c>
      <c r="J2577" t="s">
        <v>58</v>
      </c>
      <c r="K2577" t="s">
        <v>57</v>
      </c>
      <c r="M2577" s="11">
        <v>94.85</v>
      </c>
      <c r="N2577" s="11">
        <v>1.1263531469219747</v>
      </c>
      <c r="P2577" s="11">
        <v>94.85</v>
      </c>
      <c r="Q2577" s="11">
        <v>1.1263531469219747</v>
      </c>
      <c r="R2577" s="11">
        <f t="array" ref="R2577">INDEX(Reformat[Toddler PT],MATCH(1,(Reformat[Zone]=B2577)*(Reformat[Provider Type]=E2577)*(Reformat[Provider Rating]=I2577),0))</f>
        <v>23.31</v>
      </c>
      <c r="S2577" s="11">
        <f t="shared" si="40"/>
        <v>116.55</v>
      </c>
    </row>
    <row r="2578" spans="1:19" x14ac:dyDescent="0.25">
      <c r="A2578" t="s">
        <v>51</v>
      </c>
      <c r="B2578" t="s">
        <v>92</v>
      </c>
      <c r="D2578" t="s">
        <v>66</v>
      </c>
      <c r="E2578" t="s">
        <v>114</v>
      </c>
      <c r="F2578" t="s">
        <v>60</v>
      </c>
      <c r="G2578" t="s">
        <v>126</v>
      </c>
      <c r="H2578" t="s">
        <v>62</v>
      </c>
      <c r="I2578" t="s">
        <v>131</v>
      </c>
      <c r="J2578" t="s">
        <v>56</v>
      </c>
      <c r="K2578" t="s">
        <v>57</v>
      </c>
      <c r="M2578" s="11">
        <v>100.39999999999999</v>
      </c>
      <c r="N2578" s="11">
        <v>1.1922599467682262</v>
      </c>
      <c r="P2578" s="11">
        <v>100.39999999999999</v>
      </c>
      <c r="Q2578" s="11">
        <v>1.1922599467682262</v>
      </c>
      <c r="R2578" s="11">
        <f t="array" ref="R2578">INDEX(Reformat[Preschool FT],MATCH(1,(Reformat[Zone]=B2578)*(Reformat[Provider Type]=E2578)*(Reformat[Provider Rating]=I2578),0))</f>
        <v>24.36</v>
      </c>
      <c r="S2578" s="11">
        <f t="shared" si="40"/>
        <v>121.8</v>
      </c>
    </row>
    <row r="2579" spans="1:19" x14ac:dyDescent="0.25">
      <c r="A2579" t="s">
        <v>51</v>
      </c>
      <c r="B2579" t="s">
        <v>92</v>
      </c>
      <c r="D2579" t="s">
        <v>66</v>
      </c>
      <c r="E2579" t="s">
        <v>114</v>
      </c>
      <c r="F2579" t="s">
        <v>60</v>
      </c>
      <c r="G2579" t="s">
        <v>127</v>
      </c>
      <c r="H2579" t="s">
        <v>62</v>
      </c>
      <c r="I2579" t="s">
        <v>131</v>
      </c>
      <c r="J2579" t="s">
        <v>58</v>
      </c>
      <c r="K2579" t="s">
        <v>57</v>
      </c>
      <c r="M2579" s="11">
        <v>85.75</v>
      </c>
      <c r="N2579" s="11">
        <v>1.018289745372265</v>
      </c>
      <c r="P2579" s="11">
        <v>85.75</v>
      </c>
      <c r="Q2579" s="11">
        <v>1.018289745372265</v>
      </c>
      <c r="R2579" s="11">
        <f t="array" ref="R2579">INDEX(Reformat[Preschool PT],MATCH(1,(Reformat[Zone]=B2579)*(Reformat[Provider Type]=E2579)*(Reformat[Provider Rating]=I2579),0))</f>
        <v>19.95</v>
      </c>
      <c r="S2579" s="11">
        <f t="shared" si="40"/>
        <v>99.75</v>
      </c>
    </row>
    <row r="2580" spans="1:19" x14ac:dyDescent="0.25">
      <c r="A2580" t="s">
        <v>51</v>
      </c>
      <c r="B2580" t="s">
        <v>92</v>
      </c>
      <c r="D2580" t="s">
        <v>66</v>
      </c>
      <c r="E2580" t="s">
        <v>114</v>
      </c>
      <c r="F2580" t="s">
        <v>61</v>
      </c>
      <c r="G2580" t="s">
        <v>128</v>
      </c>
      <c r="H2580" t="s">
        <v>62</v>
      </c>
      <c r="I2580" t="s">
        <v>131</v>
      </c>
      <c r="J2580" t="s">
        <v>56</v>
      </c>
      <c r="K2580" t="s">
        <v>57</v>
      </c>
      <c r="M2580" s="11">
        <v>91.15</v>
      </c>
      <c r="N2580" s="11">
        <v>1.0824152803578071</v>
      </c>
      <c r="P2580" s="11">
        <v>91.15</v>
      </c>
      <c r="Q2580" s="11">
        <v>1.0824152803578071</v>
      </c>
      <c r="R2580" s="11">
        <f t="array" ref="R2580">INDEX(Reformat[School-age FT],MATCH(1,(Reformat[Zone]=B2580)*(Reformat[Provider Type]=E2580)*(Reformat[Provider Rating]=I2580),0))</f>
        <v>21.84</v>
      </c>
      <c r="S2580" s="11">
        <f t="shared" si="40"/>
        <v>109.2</v>
      </c>
    </row>
    <row r="2581" spans="1:19" x14ac:dyDescent="0.25">
      <c r="A2581" t="s">
        <v>51</v>
      </c>
      <c r="B2581" t="s">
        <v>92</v>
      </c>
      <c r="D2581" t="s">
        <v>66</v>
      </c>
      <c r="E2581" t="s">
        <v>114</v>
      </c>
      <c r="F2581" t="s">
        <v>61</v>
      </c>
      <c r="G2581" t="s">
        <v>129</v>
      </c>
      <c r="H2581" t="s">
        <v>62</v>
      </c>
      <c r="I2581" t="s">
        <v>131</v>
      </c>
      <c r="J2581" t="s">
        <v>58</v>
      </c>
      <c r="K2581" t="s">
        <v>57</v>
      </c>
      <c r="M2581" s="11">
        <v>77.45</v>
      </c>
      <c r="N2581" s="11">
        <v>0.91972642307967267</v>
      </c>
      <c r="P2581" s="11">
        <v>77.45</v>
      </c>
      <c r="Q2581" s="11">
        <v>0.91972642307967267</v>
      </c>
      <c r="R2581" s="11">
        <f t="array" ref="R2581">INDEX(Reformat[School-age PT],MATCH(1,(Reformat[Zone]=B2581)*(Reformat[Provider Type]=E2581)*(Reformat[Provider Rating]=I2581),0))</f>
        <v>18.48</v>
      </c>
      <c r="S2581" s="11">
        <f t="shared" si="40"/>
        <v>92.4</v>
      </c>
    </row>
    <row r="2582" spans="1:19" x14ac:dyDescent="0.25">
      <c r="A2582" t="s">
        <v>51</v>
      </c>
      <c r="B2582" t="s">
        <v>92</v>
      </c>
      <c r="D2582" t="s">
        <v>66</v>
      </c>
      <c r="E2582" t="s">
        <v>114</v>
      </c>
      <c r="F2582" t="s">
        <v>54</v>
      </c>
      <c r="G2582" t="s">
        <v>122</v>
      </c>
      <c r="H2582" t="s">
        <v>63</v>
      </c>
      <c r="I2582" t="s">
        <v>132</v>
      </c>
      <c r="J2582" t="s">
        <v>56</v>
      </c>
      <c r="K2582" t="s">
        <v>57</v>
      </c>
      <c r="M2582" s="11">
        <v>122.8</v>
      </c>
      <c r="N2582" s="11">
        <v>1.4582621659675119</v>
      </c>
      <c r="P2582" s="11">
        <v>122.8</v>
      </c>
      <c r="Q2582" s="11">
        <v>1.4582621659675119</v>
      </c>
      <c r="R2582" s="11">
        <f t="array" ref="R2582">INDEX(Reformat[Infant FT],MATCH(1,(Reformat[Zone]=B2582)*(Reformat[Provider Type]=E2582)*(Reformat[Provider Rating]=I2582),0))</f>
        <v>29.88</v>
      </c>
      <c r="S2582" s="11">
        <f t="shared" si="40"/>
        <v>149.4</v>
      </c>
    </row>
    <row r="2583" spans="1:19" x14ac:dyDescent="0.25">
      <c r="A2583" t="s">
        <v>51</v>
      </c>
      <c r="B2583" t="s">
        <v>92</v>
      </c>
      <c r="D2583" t="s">
        <v>66</v>
      </c>
      <c r="E2583" t="s">
        <v>114</v>
      </c>
      <c r="F2583" t="s">
        <v>54</v>
      </c>
      <c r="G2583" t="s">
        <v>123</v>
      </c>
      <c r="H2583" t="s">
        <v>63</v>
      </c>
      <c r="I2583" t="s">
        <v>132</v>
      </c>
      <c r="J2583" t="s">
        <v>58</v>
      </c>
      <c r="K2583" t="s">
        <v>57</v>
      </c>
      <c r="M2583" s="11">
        <v>111.15</v>
      </c>
      <c r="N2583" s="11">
        <v>1.3199172617857406</v>
      </c>
      <c r="P2583" s="11">
        <v>111.15</v>
      </c>
      <c r="Q2583" s="11">
        <v>1.3199172617857406</v>
      </c>
      <c r="R2583" s="11">
        <f t="array" ref="R2583">INDEX(Reformat[Infant PT],MATCH(1,(Reformat[Zone]=B2583)*(Reformat[Provider Type]=E2583)*(Reformat[Provider Rating]=I2583),0))</f>
        <v>27.18</v>
      </c>
      <c r="S2583" s="11">
        <f t="shared" si="40"/>
        <v>135.9</v>
      </c>
    </row>
    <row r="2584" spans="1:19" x14ac:dyDescent="0.25">
      <c r="A2584" t="s">
        <v>51</v>
      </c>
      <c r="B2584" t="s">
        <v>92</v>
      </c>
      <c r="D2584" t="s">
        <v>66</v>
      </c>
      <c r="E2584" t="s">
        <v>114</v>
      </c>
      <c r="F2584" t="s">
        <v>59</v>
      </c>
      <c r="G2584" t="s">
        <v>124</v>
      </c>
      <c r="H2584" t="s">
        <v>63</v>
      </c>
      <c r="I2584" t="s">
        <v>132</v>
      </c>
      <c r="J2584" t="s">
        <v>56</v>
      </c>
      <c r="K2584" t="s">
        <v>57</v>
      </c>
      <c r="M2584" s="11">
        <v>117.2</v>
      </c>
      <c r="N2584" s="11">
        <v>1.3917616111676905</v>
      </c>
      <c r="P2584" s="11">
        <v>117.2</v>
      </c>
      <c r="Q2584" s="11">
        <v>1.3917616111676905</v>
      </c>
      <c r="R2584" s="11">
        <f t="array" ref="R2584">INDEX(Reformat[Toddler FT],MATCH(1,(Reformat[Zone]=B2584)*(Reformat[Provider Type]=E2584)*(Reformat[Provider Rating]=I2584),0))</f>
        <v>27.18</v>
      </c>
      <c r="S2584" s="11">
        <f t="shared" si="40"/>
        <v>135.9</v>
      </c>
    </row>
    <row r="2585" spans="1:19" x14ac:dyDescent="0.25">
      <c r="A2585" t="s">
        <v>51</v>
      </c>
      <c r="B2585" t="s">
        <v>92</v>
      </c>
      <c r="D2585" t="s">
        <v>66</v>
      </c>
      <c r="E2585" t="s">
        <v>114</v>
      </c>
      <c r="F2585" t="s">
        <v>59</v>
      </c>
      <c r="G2585" t="s">
        <v>125</v>
      </c>
      <c r="H2585" t="s">
        <v>63</v>
      </c>
      <c r="I2585" t="s">
        <v>132</v>
      </c>
      <c r="J2585" t="s">
        <v>58</v>
      </c>
      <c r="K2585" t="s">
        <v>57</v>
      </c>
      <c r="M2585" s="11">
        <v>105.35</v>
      </c>
      <c r="N2585" s="11">
        <v>1.2510416871716399</v>
      </c>
      <c r="P2585" s="11">
        <v>105.35</v>
      </c>
      <c r="Q2585" s="11">
        <v>1.2510416871716399</v>
      </c>
      <c r="R2585" s="11">
        <f t="array" ref="R2585">INDEX(Reformat[Toddler PT],MATCH(1,(Reformat[Zone]=B2585)*(Reformat[Provider Type]=E2585)*(Reformat[Provider Rating]=I2585),0))</f>
        <v>24.3</v>
      </c>
      <c r="S2585" s="11">
        <f t="shared" si="40"/>
        <v>121.5</v>
      </c>
    </row>
    <row r="2586" spans="1:19" x14ac:dyDescent="0.25">
      <c r="A2586" t="s">
        <v>51</v>
      </c>
      <c r="B2586" t="s">
        <v>92</v>
      </c>
      <c r="D2586" t="s">
        <v>66</v>
      </c>
      <c r="E2586" t="s">
        <v>114</v>
      </c>
      <c r="F2586" t="s">
        <v>60</v>
      </c>
      <c r="G2586" t="s">
        <v>126</v>
      </c>
      <c r="H2586" t="s">
        <v>63</v>
      </c>
      <c r="I2586" t="s">
        <v>132</v>
      </c>
      <c r="J2586" t="s">
        <v>56</v>
      </c>
      <c r="K2586" t="s">
        <v>57</v>
      </c>
      <c r="M2586" s="11">
        <v>111.55</v>
      </c>
      <c r="N2586" s="11">
        <v>1.3246673014142993</v>
      </c>
      <c r="P2586" s="11">
        <v>111.55</v>
      </c>
      <c r="Q2586" s="11">
        <v>1.3246673014142993</v>
      </c>
      <c r="R2586" s="11">
        <f t="array" ref="R2586">INDEX(Reformat[Preschool FT],MATCH(1,(Reformat[Zone]=B2586)*(Reformat[Provider Type]=E2586)*(Reformat[Provider Rating]=I2586),0))</f>
        <v>25.02</v>
      </c>
      <c r="S2586" s="11">
        <f t="shared" si="40"/>
        <v>125.1</v>
      </c>
    </row>
    <row r="2587" spans="1:19" x14ac:dyDescent="0.25">
      <c r="A2587" t="s">
        <v>51</v>
      </c>
      <c r="B2587" t="s">
        <v>92</v>
      </c>
      <c r="D2587" t="s">
        <v>66</v>
      </c>
      <c r="E2587" t="s">
        <v>114</v>
      </c>
      <c r="F2587" t="s">
        <v>60</v>
      </c>
      <c r="G2587" t="s">
        <v>127</v>
      </c>
      <c r="H2587" t="s">
        <v>63</v>
      </c>
      <c r="I2587" t="s">
        <v>132</v>
      </c>
      <c r="J2587" t="s">
        <v>58</v>
      </c>
      <c r="K2587" t="s">
        <v>57</v>
      </c>
      <c r="M2587" s="11">
        <v>95.3</v>
      </c>
      <c r="N2587" s="11">
        <v>1.1316969415041032</v>
      </c>
      <c r="P2587" s="11">
        <v>95.3</v>
      </c>
      <c r="Q2587" s="11">
        <v>1.1316969415041032</v>
      </c>
      <c r="R2587" s="11">
        <f t="array" ref="R2587">INDEX(Reformat[Preschool PT],MATCH(1,(Reformat[Zone]=B2587)*(Reformat[Provider Type]=E2587)*(Reformat[Provider Rating]=I2587),0))</f>
        <v>20.88</v>
      </c>
      <c r="S2587" s="11">
        <f t="shared" si="40"/>
        <v>104.39999999999999</v>
      </c>
    </row>
    <row r="2588" spans="1:19" x14ac:dyDescent="0.25">
      <c r="A2588" t="s">
        <v>51</v>
      </c>
      <c r="B2588" t="s">
        <v>92</v>
      </c>
      <c r="D2588" t="s">
        <v>66</v>
      </c>
      <c r="E2588" t="s">
        <v>114</v>
      </c>
      <c r="F2588" t="s">
        <v>61</v>
      </c>
      <c r="G2588" t="s">
        <v>128</v>
      </c>
      <c r="H2588" t="s">
        <v>63</v>
      </c>
      <c r="I2588" t="s">
        <v>132</v>
      </c>
      <c r="J2588" t="s">
        <v>56</v>
      </c>
      <c r="K2588" t="s">
        <v>57</v>
      </c>
      <c r="M2588" s="11">
        <v>101.25</v>
      </c>
      <c r="N2588" s="11">
        <v>1.2023537809789135</v>
      </c>
      <c r="P2588" s="11">
        <v>101.25</v>
      </c>
      <c r="Q2588" s="11">
        <v>1.2023537809789135</v>
      </c>
      <c r="R2588" s="11">
        <f t="array" ref="R2588">INDEX(Reformat[School-age FT],MATCH(1,(Reformat[Zone]=B2588)*(Reformat[Provider Type]=E2588)*(Reformat[Provider Rating]=I2588),0))</f>
        <v>22.5</v>
      </c>
      <c r="S2588" s="11">
        <f t="shared" si="40"/>
        <v>112.5</v>
      </c>
    </row>
    <row r="2589" spans="1:19" x14ac:dyDescent="0.25">
      <c r="A2589" t="s">
        <v>51</v>
      </c>
      <c r="B2589" t="s">
        <v>92</v>
      </c>
      <c r="D2589" t="s">
        <v>66</v>
      </c>
      <c r="E2589" t="s">
        <v>114</v>
      </c>
      <c r="F2589" t="s">
        <v>61</v>
      </c>
      <c r="G2589" t="s">
        <v>129</v>
      </c>
      <c r="H2589" t="s">
        <v>63</v>
      </c>
      <c r="I2589" t="s">
        <v>132</v>
      </c>
      <c r="J2589" t="s">
        <v>58</v>
      </c>
      <c r="K2589" t="s">
        <v>57</v>
      </c>
      <c r="M2589" s="11">
        <v>86.050000000000011</v>
      </c>
      <c r="N2589" s="11">
        <v>1.0218522750936843</v>
      </c>
      <c r="P2589" s="11">
        <v>86.050000000000011</v>
      </c>
      <c r="Q2589" s="11">
        <v>1.0218522750936843</v>
      </c>
      <c r="R2589" s="11">
        <f t="array" ref="R2589">INDEX(Reformat[School-age PT],MATCH(1,(Reformat[Zone]=B2589)*(Reformat[Provider Type]=E2589)*(Reformat[Provider Rating]=I2589),0))</f>
        <v>19.440000000000001</v>
      </c>
      <c r="S2589" s="11">
        <f t="shared" si="40"/>
        <v>97.2</v>
      </c>
    </row>
    <row r="2590" spans="1:19" x14ac:dyDescent="0.25">
      <c r="A2590" t="s">
        <v>51</v>
      </c>
      <c r="B2590" t="s">
        <v>92</v>
      </c>
      <c r="D2590" t="s">
        <v>66</v>
      </c>
      <c r="E2590" t="s">
        <v>114</v>
      </c>
      <c r="F2590" t="s">
        <v>54</v>
      </c>
      <c r="G2590" t="s">
        <v>122</v>
      </c>
      <c r="H2590" t="s">
        <v>64</v>
      </c>
      <c r="I2590" t="s">
        <v>133</v>
      </c>
      <c r="J2590" t="s">
        <v>56</v>
      </c>
      <c r="K2590" t="s">
        <v>57</v>
      </c>
      <c r="M2590" s="11">
        <v>136.4</v>
      </c>
      <c r="N2590" s="11">
        <v>1.6197635133385069</v>
      </c>
      <c r="P2590" s="11">
        <v>136.4</v>
      </c>
      <c r="Q2590" s="11">
        <v>1.6197635133385069</v>
      </c>
      <c r="R2590" s="11">
        <f t="array" ref="R2590">INDEX(Reformat[Infant FT],MATCH(1,(Reformat[Zone]=B2590)*(Reformat[Provider Type]=E2590)*(Reformat[Provider Rating]=I2590),0))</f>
        <v>33.200000000000003</v>
      </c>
      <c r="S2590" s="11">
        <f t="shared" si="40"/>
        <v>166</v>
      </c>
    </row>
    <row r="2591" spans="1:19" x14ac:dyDescent="0.25">
      <c r="A2591" t="s">
        <v>51</v>
      </c>
      <c r="B2591" t="s">
        <v>92</v>
      </c>
      <c r="D2591" t="s">
        <v>66</v>
      </c>
      <c r="E2591" t="s">
        <v>114</v>
      </c>
      <c r="F2591" t="s">
        <v>54</v>
      </c>
      <c r="G2591" t="s">
        <v>123</v>
      </c>
      <c r="H2591" t="s">
        <v>64</v>
      </c>
      <c r="I2591" t="s">
        <v>133</v>
      </c>
      <c r="J2591" t="s">
        <v>58</v>
      </c>
      <c r="K2591" t="s">
        <v>57</v>
      </c>
      <c r="M2591" s="11">
        <v>123.45</v>
      </c>
      <c r="N2591" s="11">
        <v>1.4659809803639199</v>
      </c>
      <c r="P2591" s="11">
        <v>123.45</v>
      </c>
      <c r="Q2591" s="11">
        <v>1.4659809803639199</v>
      </c>
      <c r="R2591" s="11">
        <f t="array" ref="R2591">INDEX(Reformat[Infant PT],MATCH(1,(Reformat[Zone]=B2591)*(Reformat[Provider Type]=E2591)*(Reformat[Provider Rating]=I2591),0))</f>
        <v>30.2</v>
      </c>
      <c r="S2591" s="11">
        <f t="shared" si="40"/>
        <v>151</v>
      </c>
    </row>
    <row r="2592" spans="1:19" x14ac:dyDescent="0.25">
      <c r="A2592" t="s">
        <v>51</v>
      </c>
      <c r="B2592" t="s">
        <v>92</v>
      </c>
      <c r="D2592" t="s">
        <v>66</v>
      </c>
      <c r="E2592" t="s">
        <v>114</v>
      </c>
      <c r="F2592" t="s">
        <v>59</v>
      </c>
      <c r="G2592" t="s">
        <v>124</v>
      </c>
      <c r="H2592" t="s">
        <v>64</v>
      </c>
      <c r="I2592" t="s">
        <v>133</v>
      </c>
      <c r="J2592" t="s">
        <v>56</v>
      </c>
      <c r="K2592" t="s">
        <v>57</v>
      </c>
      <c r="M2592" s="11">
        <v>130.19999999999999</v>
      </c>
      <c r="N2592" s="11">
        <v>1.5461378990958472</v>
      </c>
      <c r="P2592" s="11">
        <v>130.19999999999999</v>
      </c>
      <c r="Q2592" s="11">
        <v>1.5461378990958472</v>
      </c>
      <c r="R2592" s="11">
        <f t="array" ref="R2592">INDEX(Reformat[Toddler FT],MATCH(1,(Reformat[Zone]=B2592)*(Reformat[Provider Type]=E2592)*(Reformat[Provider Rating]=I2592),0))</f>
        <v>30.2</v>
      </c>
      <c r="S2592" s="11">
        <f t="shared" si="40"/>
        <v>151</v>
      </c>
    </row>
    <row r="2593" spans="1:19" x14ac:dyDescent="0.25">
      <c r="A2593" t="s">
        <v>51</v>
      </c>
      <c r="B2593" t="s">
        <v>92</v>
      </c>
      <c r="D2593" t="s">
        <v>66</v>
      </c>
      <c r="E2593" t="s">
        <v>114</v>
      </c>
      <c r="F2593" t="s">
        <v>59</v>
      </c>
      <c r="G2593" t="s">
        <v>125</v>
      </c>
      <c r="H2593" t="s">
        <v>64</v>
      </c>
      <c r="I2593" t="s">
        <v>133</v>
      </c>
      <c r="J2593" t="s">
        <v>58</v>
      </c>
      <c r="K2593" t="s">
        <v>57</v>
      </c>
      <c r="M2593" s="11">
        <v>117.05</v>
      </c>
      <c r="N2593" s="11">
        <v>1.3899803463069811</v>
      </c>
      <c r="P2593" s="11">
        <v>117.05</v>
      </c>
      <c r="Q2593" s="11">
        <v>1.3899803463069811</v>
      </c>
      <c r="R2593" s="11">
        <f t="array" ref="R2593">INDEX(Reformat[Toddler PT],MATCH(1,(Reformat[Zone]=B2593)*(Reformat[Provider Type]=E2593)*(Reformat[Provider Rating]=I2593),0))</f>
        <v>27</v>
      </c>
      <c r="S2593" s="11">
        <f t="shared" si="40"/>
        <v>135</v>
      </c>
    </row>
    <row r="2594" spans="1:19" x14ac:dyDescent="0.25">
      <c r="A2594" t="s">
        <v>51</v>
      </c>
      <c r="B2594" t="s">
        <v>92</v>
      </c>
      <c r="D2594" t="s">
        <v>66</v>
      </c>
      <c r="E2594" t="s">
        <v>114</v>
      </c>
      <c r="F2594" t="s">
        <v>60</v>
      </c>
      <c r="G2594" t="s">
        <v>126</v>
      </c>
      <c r="H2594" t="s">
        <v>64</v>
      </c>
      <c r="I2594" t="s">
        <v>133</v>
      </c>
      <c r="J2594" t="s">
        <v>56</v>
      </c>
      <c r="K2594" t="s">
        <v>57</v>
      </c>
      <c r="M2594" s="11">
        <v>123.9</v>
      </c>
      <c r="N2594" s="11">
        <v>1.4713247749460483</v>
      </c>
      <c r="P2594" s="11">
        <v>123.9</v>
      </c>
      <c r="Q2594" s="11">
        <v>1.4713247749460483</v>
      </c>
      <c r="R2594" s="11">
        <f t="array" ref="R2594">INDEX(Reformat[Preschool FT],MATCH(1,(Reformat[Zone]=B2594)*(Reformat[Provider Type]=E2594)*(Reformat[Provider Rating]=I2594),0))</f>
        <v>27.8</v>
      </c>
      <c r="S2594" s="11">
        <f t="shared" si="40"/>
        <v>139</v>
      </c>
    </row>
    <row r="2595" spans="1:19" x14ac:dyDescent="0.25">
      <c r="A2595" t="s">
        <v>51</v>
      </c>
      <c r="B2595" t="s">
        <v>92</v>
      </c>
      <c r="D2595" t="s">
        <v>66</v>
      </c>
      <c r="E2595" t="s">
        <v>114</v>
      </c>
      <c r="F2595" t="s">
        <v>60</v>
      </c>
      <c r="G2595" t="s">
        <v>127</v>
      </c>
      <c r="H2595" t="s">
        <v>64</v>
      </c>
      <c r="I2595" t="s">
        <v>133</v>
      </c>
      <c r="J2595" t="s">
        <v>58</v>
      </c>
      <c r="K2595" t="s">
        <v>57</v>
      </c>
      <c r="M2595" s="11">
        <v>105.85000000000001</v>
      </c>
      <c r="N2595" s="11">
        <v>1.2569792367073382</v>
      </c>
      <c r="P2595" s="11">
        <v>105.85000000000001</v>
      </c>
      <c r="Q2595" s="11">
        <v>1.2569792367073382</v>
      </c>
      <c r="R2595" s="11">
        <f t="array" ref="R2595">INDEX(Reformat[Preschool PT],MATCH(1,(Reformat[Zone]=B2595)*(Reformat[Provider Type]=E2595)*(Reformat[Provider Rating]=I2595),0))</f>
        <v>23.2</v>
      </c>
      <c r="S2595" s="11">
        <f t="shared" si="40"/>
        <v>116</v>
      </c>
    </row>
    <row r="2596" spans="1:19" x14ac:dyDescent="0.25">
      <c r="A2596" t="s">
        <v>51</v>
      </c>
      <c r="B2596" t="s">
        <v>92</v>
      </c>
      <c r="D2596" t="s">
        <v>66</v>
      </c>
      <c r="E2596" t="s">
        <v>114</v>
      </c>
      <c r="F2596" t="s">
        <v>61</v>
      </c>
      <c r="G2596" t="s">
        <v>128</v>
      </c>
      <c r="H2596" t="s">
        <v>64</v>
      </c>
      <c r="I2596" t="s">
        <v>133</v>
      </c>
      <c r="J2596" t="s">
        <v>56</v>
      </c>
      <c r="K2596" t="s">
        <v>57</v>
      </c>
      <c r="M2596" s="11">
        <v>112.5</v>
      </c>
      <c r="N2596" s="11">
        <v>1.3359486455321261</v>
      </c>
      <c r="P2596" s="11">
        <v>112.5</v>
      </c>
      <c r="Q2596" s="11">
        <v>1.3359486455321261</v>
      </c>
      <c r="R2596" s="11">
        <f t="array" ref="R2596">INDEX(Reformat[School-age FT],MATCH(1,(Reformat[Zone]=B2596)*(Reformat[Provider Type]=E2596)*(Reformat[Provider Rating]=I2596),0))</f>
        <v>25</v>
      </c>
      <c r="S2596" s="11">
        <f t="shared" si="40"/>
        <v>125</v>
      </c>
    </row>
    <row r="2597" spans="1:19" x14ac:dyDescent="0.25">
      <c r="A2597" t="s">
        <v>51</v>
      </c>
      <c r="B2597" t="s">
        <v>92</v>
      </c>
      <c r="D2597" t="s">
        <v>66</v>
      </c>
      <c r="E2597" t="s">
        <v>114</v>
      </c>
      <c r="F2597" t="s">
        <v>61</v>
      </c>
      <c r="G2597" t="s">
        <v>129</v>
      </c>
      <c r="H2597" t="s">
        <v>64</v>
      </c>
      <c r="I2597" t="s">
        <v>133</v>
      </c>
      <c r="J2597" t="s">
        <v>58</v>
      </c>
      <c r="K2597" t="s">
        <v>57</v>
      </c>
      <c r="M2597" s="11">
        <v>95.600000000000009</v>
      </c>
      <c r="N2597" s="11">
        <v>1.1352594712255224</v>
      </c>
      <c r="P2597" s="11">
        <v>95.600000000000009</v>
      </c>
      <c r="Q2597" s="11">
        <v>1.1352594712255224</v>
      </c>
      <c r="R2597" s="11">
        <f t="array" ref="R2597">INDEX(Reformat[School-age PT],MATCH(1,(Reformat[Zone]=B2597)*(Reformat[Provider Type]=E2597)*(Reformat[Provider Rating]=I2597),0))</f>
        <v>21.6</v>
      </c>
      <c r="S2597" s="11">
        <f t="shared" si="40"/>
        <v>108</v>
      </c>
    </row>
    <row r="2598" spans="1:19" x14ac:dyDescent="0.25">
      <c r="A2598" t="s">
        <v>51</v>
      </c>
      <c r="B2598" t="s">
        <v>92</v>
      </c>
      <c r="D2598" t="s">
        <v>66</v>
      </c>
      <c r="E2598" t="s">
        <v>114</v>
      </c>
      <c r="F2598" t="s">
        <v>60</v>
      </c>
      <c r="G2598" t="s">
        <v>126</v>
      </c>
      <c r="H2598" t="s">
        <v>65</v>
      </c>
      <c r="I2598" t="s">
        <v>134</v>
      </c>
      <c r="J2598" t="s">
        <v>56</v>
      </c>
      <c r="K2598" t="s">
        <v>57</v>
      </c>
      <c r="M2598" s="11">
        <v>94.2</v>
      </c>
      <c r="N2598" s="11">
        <v>1.118634332525567</v>
      </c>
      <c r="P2598" s="11">
        <v>94.2</v>
      </c>
      <c r="Q2598" s="11">
        <v>1.118634332525567</v>
      </c>
      <c r="R2598" s="11">
        <f t="array" ref="R2598">INDEX(Reformat[Preschool FT],MATCH(1,(Reformat[Zone]=B2598)*(Reformat[Provider Type]=E2598)*(Reformat[Provider Rating]=I2598),0))</f>
        <v>24.36</v>
      </c>
      <c r="S2598" s="11">
        <f t="shared" si="40"/>
        <v>121.8</v>
      </c>
    </row>
    <row r="2599" spans="1:19" x14ac:dyDescent="0.25">
      <c r="A2599" t="s">
        <v>51</v>
      </c>
      <c r="B2599" t="s">
        <v>92</v>
      </c>
      <c r="D2599" t="s">
        <v>66</v>
      </c>
      <c r="E2599" t="s">
        <v>114</v>
      </c>
      <c r="F2599" t="s">
        <v>60</v>
      </c>
      <c r="G2599" t="s">
        <v>127</v>
      </c>
      <c r="H2599" t="s">
        <v>65</v>
      </c>
      <c r="I2599" t="s">
        <v>134</v>
      </c>
      <c r="J2599" t="s">
        <v>58</v>
      </c>
      <c r="K2599" t="s">
        <v>57</v>
      </c>
      <c r="M2599" s="11">
        <v>78.2</v>
      </c>
      <c r="N2599" s="11">
        <v>0.92863274738322021</v>
      </c>
      <c r="P2599" s="11">
        <v>78.2</v>
      </c>
      <c r="Q2599" s="11">
        <v>0.92863274738322021</v>
      </c>
      <c r="R2599" s="11">
        <f t="array" ref="R2599">INDEX(Reformat[Preschool PT],MATCH(1,(Reformat[Zone]=B2599)*(Reformat[Provider Type]=E2599)*(Reformat[Provider Rating]=I2599),0))</f>
        <v>19.95</v>
      </c>
      <c r="S2599" s="11">
        <f t="shared" si="40"/>
        <v>99.75</v>
      </c>
    </row>
    <row r="2600" spans="1:19" x14ac:dyDescent="0.25">
      <c r="A2600" t="s">
        <v>51</v>
      </c>
      <c r="B2600" t="s">
        <v>92</v>
      </c>
      <c r="D2600" t="s">
        <v>67</v>
      </c>
      <c r="E2600" t="s">
        <v>115</v>
      </c>
      <c r="F2600" t="s">
        <v>54</v>
      </c>
      <c r="G2600" t="s">
        <v>122</v>
      </c>
      <c r="H2600" t="s">
        <v>55</v>
      </c>
      <c r="I2600" t="s">
        <v>130</v>
      </c>
      <c r="J2600" t="s">
        <v>56</v>
      </c>
      <c r="K2600" t="s">
        <v>57</v>
      </c>
      <c r="M2600" s="11">
        <v>97.300000000000011</v>
      </c>
      <c r="N2600" s="11">
        <v>1.1554471396468968</v>
      </c>
      <c r="P2600" s="11">
        <v>97.300000000000011</v>
      </c>
      <c r="Q2600" s="11">
        <v>1.1554471396468968</v>
      </c>
      <c r="R2600" s="11">
        <f t="array" ref="R2600">INDEX(Reformat[Infant FT],MATCH(1,(Reformat[Zone]=B2600)*(Reformat[Provider Type]=E2600)*(Reformat[Provider Rating]=I2600),0))</f>
        <v>26.2</v>
      </c>
      <c r="S2600" s="11">
        <f t="shared" si="40"/>
        <v>131</v>
      </c>
    </row>
    <row r="2601" spans="1:19" x14ac:dyDescent="0.25">
      <c r="A2601" t="s">
        <v>51</v>
      </c>
      <c r="B2601" t="s">
        <v>92</v>
      </c>
      <c r="D2601" t="s">
        <v>67</v>
      </c>
      <c r="E2601" t="s">
        <v>115</v>
      </c>
      <c r="F2601" t="s">
        <v>54</v>
      </c>
      <c r="G2601" t="s">
        <v>123</v>
      </c>
      <c r="H2601" t="s">
        <v>55</v>
      </c>
      <c r="I2601" t="s">
        <v>130</v>
      </c>
      <c r="J2601" t="s">
        <v>58</v>
      </c>
      <c r="K2601" t="s">
        <v>57</v>
      </c>
      <c r="M2601" s="11">
        <v>83.05</v>
      </c>
      <c r="N2601" s="11">
        <v>0.98622697787949398</v>
      </c>
      <c r="P2601" s="11">
        <v>83.05</v>
      </c>
      <c r="Q2601" s="11">
        <v>0.98622697787949398</v>
      </c>
      <c r="R2601" s="11">
        <f t="array" ref="R2601">INDEX(Reformat[Infant PT],MATCH(1,(Reformat[Zone]=B2601)*(Reformat[Provider Type]=E2601)*(Reformat[Provider Rating]=I2601),0))</f>
        <v>22.8</v>
      </c>
      <c r="S2601" s="11">
        <f t="shared" si="40"/>
        <v>114</v>
      </c>
    </row>
    <row r="2602" spans="1:19" x14ac:dyDescent="0.25">
      <c r="A2602" t="s">
        <v>51</v>
      </c>
      <c r="B2602" t="s">
        <v>92</v>
      </c>
      <c r="D2602" t="s">
        <v>67</v>
      </c>
      <c r="E2602" t="s">
        <v>115</v>
      </c>
      <c r="F2602" t="s">
        <v>59</v>
      </c>
      <c r="G2602" t="s">
        <v>124</v>
      </c>
      <c r="H2602" t="s">
        <v>55</v>
      </c>
      <c r="I2602" t="s">
        <v>130</v>
      </c>
      <c r="J2602" t="s">
        <v>56</v>
      </c>
      <c r="K2602" t="s">
        <v>57</v>
      </c>
      <c r="M2602" s="11">
        <v>91.899999999999991</v>
      </c>
      <c r="N2602" s="11">
        <v>1.0913216046613545</v>
      </c>
      <c r="P2602" s="11">
        <v>91.899999999999991</v>
      </c>
      <c r="Q2602" s="11">
        <v>1.0913216046613545</v>
      </c>
      <c r="R2602" s="11">
        <f t="array" ref="R2602">INDEX(Reformat[Toddler FT],MATCH(1,(Reformat[Zone]=B2602)*(Reformat[Provider Type]=E2602)*(Reformat[Provider Rating]=I2602),0))</f>
        <v>24</v>
      </c>
      <c r="S2602" s="11">
        <f t="shared" si="40"/>
        <v>120</v>
      </c>
    </row>
    <row r="2603" spans="1:19" x14ac:dyDescent="0.25">
      <c r="A2603" t="s">
        <v>51</v>
      </c>
      <c r="B2603" t="s">
        <v>92</v>
      </c>
      <c r="D2603" t="s">
        <v>67</v>
      </c>
      <c r="E2603" t="s">
        <v>115</v>
      </c>
      <c r="F2603" t="s">
        <v>59</v>
      </c>
      <c r="G2603" t="s">
        <v>125</v>
      </c>
      <c r="H2603" t="s">
        <v>55</v>
      </c>
      <c r="I2603" t="s">
        <v>130</v>
      </c>
      <c r="J2603" t="s">
        <v>58</v>
      </c>
      <c r="K2603" t="s">
        <v>57</v>
      </c>
      <c r="M2603" s="11">
        <v>76.599999999999994</v>
      </c>
      <c r="N2603" s="11">
        <v>0.90963258886898535</v>
      </c>
      <c r="P2603" s="11">
        <v>76.599999999999994</v>
      </c>
      <c r="Q2603" s="11">
        <v>0.90963258886898535</v>
      </c>
      <c r="R2603" s="11">
        <f t="array" ref="R2603">INDEX(Reformat[Toddler PT],MATCH(1,(Reformat[Zone]=B2603)*(Reformat[Provider Type]=E2603)*(Reformat[Provider Rating]=I2603),0))</f>
        <v>20.399999999999999</v>
      </c>
      <c r="S2603" s="11">
        <f t="shared" si="40"/>
        <v>102</v>
      </c>
    </row>
    <row r="2604" spans="1:19" x14ac:dyDescent="0.25">
      <c r="A2604" t="s">
        <v>51</v>
      </c>
      <c r="B2604" t="s">
        <v>92</v>
      </c>
      <c r="D2604" t="s">
        <v>67</v>
      </c>
      <c r="E2604" t="s">
        <v>115</v>
      </c>
      <c r="F2604" t="s">
        <v>60</v>
      </c>
      <c r="G2604" t="s">
        <v>126</v>
      </c>
      <c r="H2604" t="s">
        <v>55</v>
      </c>
      <c r="I2604" t="s">
        <v>130</v>
      </c>
      <c r="J2604" t="s">
        <v>56</v>
      </c>
      <c r="K2604" t="s">
        <v>57</v>
      </c>
      <c r="M2604" s="11">
        <v>84.350000000000009</v>
      </c>
      <c r="N2604" s="11">
        <v>1.0016646066723098</v>
      </c>
      <c r="P2604" s="11">
        <v>84.350000000000009</v>
      </c>
      <c r="Q2604" s="11">
        <v>1.0016646066723098</v>
      </c>
      <c r="R2604" s="11">
        <f t="array" ref="R2604">INDEX(Reformat[Preschool FT],MATCH(1,(Reformat[Zone]=B2604)*(Reformat[Provider Type]=E2604)*(Reformat[Provider Rating]=I2604),0))</f>
        <v>21.2</v>
      </c>
      <c r="S2604" s="11">
        <f t="shared" si="40"/>
        <v>106</v>
      </c>
    </row>
    <row r="2605" spans="1:19" x14ac:dyDescent="0.25">
      <c r="A2605" t="s">
        <v>51</v>
      </c>
      <c r="B2605" t="s">
        <v>92</v>
      </c>
      <c r="D2605" t="s">
        <v>67</v>
      </c>
      <c r="E2605" t="s">
        <v>115</v>
      </c>
      <c r="F2605" t="s">
        <v>60</v>
      </c>
      <c r="G2605" t="s">
        <v>127</v>
      </c>
      <c r="H2605" t="s">
        <v>55</v>
      </c>
      <c r="I2605" t="s">
        <v>130</v>
      </c>
      <c r="J2605" t="s">
        <v>58</v>
      </c>
      <c r="K2605" t="s">
        <v>57</v>
      </c>
      <c r="M2605" s="11">
        <v>65.7</v>
      </c>
      <c r="N2605" s="11">
        <v>0.78019400899076174</v>
      </c>
      <c r="P2605" s="11">
        <v>65.7</v>
      </c>
      <c r="Q2605" s="11">
        <v>0.78019400899076174</v>
      </c>
      <c r="R2605" s="11">
        <f t="array" ref="R2605">INDEX(Reformat[Preschool PT],MATCH(1,(Reformat[Zone]=B2605)*(Reformat[Provider Type]=E2605)*(Reformat[Provider Rating]=I2605),0))</f>
        <v>16.8</v>
      </c>
      <c r="S2605" s="11">
        <f t="shared" si="40"/>
        <v>84</v>
      </c>
    </row>
    <row r="2606" spans="1:19" x14ac:dyDescent="0.25">
      <c r="A2606" t="s">
        <v>51</v>
      </c>
      <c r="B2606" t="s">
        <v>92</v>
      </c>
      <c r="D2606" t="s">
        <v>67</v>
      </c>
      <c r="E2606" t="s">
        <v>115</v>
      </c>
      <c r="F2606" t="s">
        <v>61</v>
      </c>
      <c r="G2606" t="s">
        <v>128</v>
      </c>
      <c r="H2606" t="s">
        <v>55</v>
      </c>
      <c r="I2606" t="s">
        <v>130</v>
      </c>
      <c r="J2606" t="s">
        <v>56</v>
      </c>
      <c r="K2606" t="s">
        <v>57</v>
      </c>
      <c r="M2606" s="11">
        <v>72.900000000000006</v>
      </c>
      <c r="N2606" s="11">
        <v>0.86569472230481781</v>
      </c>
      <c r="P2606" s="11">
        <v>72.900000000000006</v>
      </c>
      <c r="Q2606" s="11">
        <v>0.86569472230481781</v>
      </c>
      <c r="R2606" s="11">
        <f t="array" ref="R2606">INDEX(Reformat[School-age FT],MATCH(1,(Reformat[Zone]=B2606)*(Reformat[Provider Type]=E2606)*(Reformat[Provider Rating]=I2606),0))</f>
        <v>18.399999999999999</v>
      </c>
      <c r="S2606" s="11">
        <f t="shared" si="40"/>
        <v>92</v>
      </c>
    </row>
    <row r="2607" spans="1:19" x14ac:dyDescent="0.25">
      <c r="A2607" t="s">
        <v>51</v>
      </c>
      <c r="B2607" t="s">
        <v>92</v>
      </c>
      <c r="D2607" t="s">
        <v>67</v>
      </c>
      <c r="E2607" t="s">
        <v>115</v>
      </c>
      <c r="F2607" t="s">
        <v>61</v>
      </c>
      <c r="G2607" t="s">
        <v>129</v>
      </c>
      <c r="H2607" t="s">
        <v>55</v>
      </c>
      <c r="I2607" t="s">
        <v>130</v>
      </c>
      <c r="J2607" t="s">
        <v>58</v>
      </c>
      <c r="K2607" t="s">
        <v>57</v>
      </c>
      <c r="M2607" s="11">
        <v>56.349999999999994</v>
      </c>
      <c r="N2607" s="11">
        <v>0.66916183267320273</v>
      </c>
      <c r="P2607" s="11">
        <v>56.349999999999994</v>
      </c>
      <c r="Q2607" s="11">
        <v>0.66916183267320273</v>
      </c>
      <c r="R2607" s="11">
        <f t="array" ref="R2607">INDEX(Reformat[School-age PT],MATCH(1,(Reformat[Zone]=B2607)*(Reformat[Provider Type]=E2607)*(Reformat[Provider Rating]=I2607),0))</f>
        <v>15</v>
      </c>
      <c r="S2607" s="11">
        <f t="shared" si="40"/>
        <v>75</v>
      </c>
    </row>
    <row r="2608" spans="1:19" x14ac:dyDescent="0.25">
      <c r="A2608" t="s">
        <v>51</v>
      </c>
      <c r="B2608" t="s">
        <v>92</v>
      </c>
      <c r="D2608" t="s">
        <v>67</v>
      </c>
      <c r="E2608" t="s">
        <v>115</v>
      </c>
      <c r="F2608" t="s">
        <v>54</v>
      </c>
      <c r="G2608" t="s">
        <v>122</v>
      </c>
      <c r="H2608" t="s">
        <v>62</v>
      </c>
      <c r="I2608" t="s">
        <v>131</v>
      </c>
      <c r="J2608" t="s">
        <v>56</v>
      </c>
      <c r="K2608" t="s">
        <v>57</v>
      </c>
      <c r="M2608" s="11">
        <v>107.65</v>
      </c>
      <c r="N2608" s="11">
        <v>1.2783544150358523</v>
      </c>
      <c r="P2608" s="11">
        <v>107.65</v>
      </c>
      <c r="Q2608" s="11">
        <v>1.2783544150358523</v>
      </c>
      <c r="R2608" s="11">
        <f t="array" ref="R2608">INDEX(Reformat[Infant FT],MATCH(1,(Reformat[Zone]=B2608)*(Reformat[Provider Type]=E2608)*(Reformat[Provider Rating]=I2608),0))</f>
        <v>27.51</v>
      </c>
      <c r="S2608" s="11">
        <f t="shared" si="40"/>
        <v>137.55000000000001</v>
      </c>
    </row>
    <row r="2609" spans="1:19" x14ac:dyDescent="0.25">
      <c r="A2609" t="s">
        <v>51</v>
      </c>
      <c r="B2609" t="s">
        <v>92</v>
      </c>
      <c r="D2609" t="s">
        <v>67</v>
      </c>
      <c r="E2609" t="s">
        <v>115</v>
      </c>
      <c r="F2609" t="s">
        <v>54</v>
      </c>
      <c r="G2609" t="s">
        <v>123</v>
      </c>
      <c r="H2609" t="s">
        <v>62</v>
      </c>
      <c r="I2609" t="s">
        <v>131</v>
      </c>
      <c r="J2609" t="s">
        <v>58</v>
      </c>
      <c r="K2609" t="s">
        <v>57</v>
      </c>
      <c r="M2609" s="11">
        <v>94.05</v>
      </c>
      <c r="N2609" s="11">
        <v>1.1168530676648574</v>
      </c>
      <c r="P2609" s="11">
        <v>94.05</v>
      </c>
      <c r="Q2609" s="11">
        <v>1.1168530676648574</v>
      </c>
      <c r="R2609" s="11">
        <f t="array" ref="R2609">INDEX(Reformat[Infant PT],MATCH(1,(Reformat[Zone]=B2609)*(Reformat[Provider Type]=E2609)*(Reformat[Provider Rating]=I2609),0))</f>
        <v>23.94</v>
      </c>
      <c r="S2609" s="11">
        <f t="shared" si="40"/>
        <v>119.7</v>
      </c>
    </row>
    <row r="2610" spans="1:19" x14ac:dyDescent="0.25">
      <c r="A2610" t="s">
        <v>51</v>
      </c>
      <c r="B2610" t="s">
        <v>92</v>
      </c>
      <c r="D2610" t="s">
        <v>67</v>
      </c>
      <c r="E2610" t="s">
        <v>115</v>
      </c>
      <c r="F2610" t="s">
        <v>59</v>
      </c>
      <c r="G2610" t="s">
        <v>124</v>
      </c>
      <c r="H2610" t="s">
        <v>62</v>
      </c>
      <c r="I2610" t="s">
        <v>131</v>
      </c>
      <c r="J2610" t="s">
        <v>56</v>
      </c>
      <c r="K2610" t="s">
        <v>57</v>
      </c>
      <c r="M2610" s="11">
        <v>102.5</v>
      </c>
      <c r="N2610" s="11">
        <v>1.2171976548181593</v>
      </c>
      <c r="P2610" s="11">
        <v>102.5</v>
      </c>
      <c r="Q2610" s="11">
        <v>1.2171976548181593</v>
      </c>
      <c r="R2610" s="11">
        <f t="array" ref="R2610">INDEX(Reformat[Toddler FT],MATCH(1,(Reformat[Zone]=B2610)*(Reformat[Provider Type]=E2610)*(Reformat[Provider Rating]=I2610),0))</f>
        <v>25.2</v>
      </c>
      <c r="S2610" s="11">
        <f t="shared" si="40"/>
        <v>126</v>
      </c>
    </row>
    <row r="2611" spans="1:19" x14ac:dyDescent="0.25">
      <c r="A2611" t="s">
        <v>51</v>
      </c>
      <c r="B2611" t="s">
        <v>92</v>
      </c>
      <c r="D2611" t="s">
        <v>67</v>
      </c>
      <c r="E2611" t="s">
        <v>115</v>
      </c>
      <c r="F2611" t="s">
        <v>59</v>
      </c>
      <c r="G2611" t="s">
        <v>125</v>
      </c>
      <c r="H2611" t="s">
        <v>62</v>
      </c>
      <c r="I2611" t="s">
        <v>131</v>
      </c>
      <c r="J2611" t="s">
        <v>58</v>
      </c>
      <c r="K2611" t="s">
        <v>57</v>
      </c>
      <c r="M2611" s="11">
        <v>87.85</v>
      </c>
      <c r="N2611" s="11">
        <v>1.0432274534221979</v>
      </c>
      <c r="P2611" s="11">
        <v>87.85</v>
      </c>
      <c r="Q2611" s="11">
        <v>1.0432274534221979</v>
      </c>
      <c r="R2611" s="11">
        <f t="array" ref="R2611">INDEX(Reformat[Toddler PT],MATCH(1,(Reformat[Zone]=B2611)*(Reformat[Provider Type]=E2611)*(Reformat[Provider Rating]=I2611),0))</f>
        <v>21.42</v>
      </c>
      <c r="S2611" s="11">
        <f t="shared" si="40"/>
        <v>107.10000000000001</v>
      </c>
    </row>
    <row r="2612" spans="1:19" x14ac:dyDescent="0.25">
      <c r="A2612" t="s">
        <v>51</v>
      </c>
      <c r="B2612" t="s">
        <v>92</v>
      </c>
      <c r="D2612" t="s">
        <v>67</v>
      </c>
      <c r="E2612" t="s">
        <v>115</v>
      </c>
      <c r="F2612" t="s">
        <v>60</v>
      </c>
      <c r="G2612" t="s">
        <v>126</v>
      </c>
      <c r="H2612" t="s">
        <v>62</v>
      </c>
      <c r="I2612" t="s">
        <v>131</v>
      </c>
      <c r="J2612" t="s">
        <v>56</v>
      </c>
      <c r="K2612" t="s">
        <v>57</v>
      </c>
      <c r="M2612" s="11">
        <v>95.3</v>
      </c>
      <c r="N2612" s="11">
        <v>1.1316969415041032</v>
      </c>
      <c r="P2612" s="11">
        <v>95.3</v>
      </c>
      <c r="Q2612" s="11">
        <v>1.1316969415041032</v>
      </c>
      <c r="R2612" s="11">
        <f t="array" ref="R2612">INDEX(Reformat[Preschool FT],MATCH(1,(Reformat[Zone]=B2612)*(Reformat[Provider Type]=E2612)*(Reformat[Provider Rating]=I2612),0))</f>
        <v>22.26</v>
      </c>
      <c r="S2612" s="11">
        <f t="shared" si="40"/>
        <v>111.30000000000001</v>
      </c>
    </row>
    <row r="2613" spans="1:19" x14ac:dyDescent="0.25">
      <c r="A2613" t="s">
        <v>51</v>
      </c>
      <c r="B2613" t="s">
        <v>92</v>
      </c>
      <c r="D2613" t="s">
        <v>67</v>
      </c>
      <c r="E2613" t="s">
        <v>115</v>
      </c>
      <c r="F2613" t="s">
        <v>60</v>
      </c>
      <c r="G2613" t="s">
        <v>127</v>
      </c>
      <c r="H2613" t="s">
        <v>62</v>
      </c>
      <c r="I2613" t="s">
        <v>131</v>
      </c>
      <c r="J2613" t="s">
        <v>58</v>
      </c>
      <c r="K2613" t="s">
        <v>57</v>
      </c>
      <c r="M2613" s="11">
        <v>77.300000000000011</v>
      </c>
      <c r="N2613" s="11">
        <v>0.91794515821896328</v>
      </c>
      <c r="P2613" s="11">
        <v>77.300000000000011</v>
      </c>
      <c r="Q2613" s="11">
        <v>0.91794515821896328</v>
      </c>
      <c r="R2613" s="11">
        <f t="array" ref="R2613">INDEX(Reformat[Preschool PT],MATCH(1,(Reformat[Zone]=B2613)*(Reformat[Provider Type]=E2613)*(Reformat[Provider Rating]=I2613),0))</f>
        <v>17.64</v>
      </c>
      <c r="S2613" s="11">
        <f t="shared" si="40"/>
        <v>88.2</v>
      </c>
    </row>
    <row r="2614" spans="1:19" x14ac:dyDescent="0.25">
      <c r="A2614" t="s">
        <v>51</v>
      </c>
      <c r="B2614" t="s">
        <v>92</v>
      </c>
      <c r="D2614" t="s">
        <v>67</v>
      </c>
      <c r="E2614" t="s">
        <v>115</v>
      </c>
      <c r="F2614" t="s">
        <v>61</v>
      </c>
      <c r="G2614" t="s">
        <v>128</v>
      </c>
      <c r="H2614" t="s">
        <v>62</v>
      </c>
      <c r="I2614" t="s">
        <v>131</v>
      </c>
      <c r="J2614" t="s">
        <v>56</v>
      </c>
      <c r="K2614" t="s">
        <v>57</v>
      </c>
      <c r="M2614" s="11">
        <v>84.3</v>
      </c>
      <c r="N2614" s="11">
        <v>1.0010708517187399</v>
      </c>
      <c r="P2614" s="11">
        <v>84.3</v>
      </c>
      <c r="Q2614" s="11">
        <v>1.0010708517187399</v>
      </c>
      <c r="R2614" s="11">
        <f t="array" ref="R2614">INDEX(Reformat[School-age FT],MATCH(1,(Reformat[Zone]=B2614)*(Reformat[Provider Type]=E2614)*(Reformat[Provider Rating]=I2614),0))</f>
        <v>19.32</v>
      </c>
      <c r="S2614" s="11">
        <f t="shared" si="40"/>
        <v>96.6</v>
      </c>
    </row>
    <row r="2615" spans="1:19" x14ac:dyDescent="0.25">
      <c r="A2615" t="s">
        <v>51</v>
      </c>
      <c r="B2615" t="s">
        <v>92</v>
      </c>
      <c r="D2615" t="s">
        <v>67</v>
      </c>
      <c r="E2615" t="s">
        <v>115</v>
      </c>
      <c r="F2615" t="s">
        <v>61</v>
      </c>
      <c r="G2615" t="s">
        <v>129</v>
      </c>
      <c r="H2615" t="s">
        <v>62</v>
      </c>
      <c r="I2615" t="s">
        <v>131</v>
      </c>
      <c r="J2615" t="s">
        <v>58</v>
      </c>
      <c r="K2615" t="s">
        <v>57</v>
      </c>
      <c r="M2615" s="11">
        <v>68.05</v>
      </c>
      <c r="N2615" s="11">
        <v>0.80810049180854382</v>
      </c>
      <c r="P2615" s="11">
        <v>68.05</v>
      </c>
      <c r="Q2615" s="11">
        <v>0.80810049180854382</v>
      </c>
      <c r="R2615" s="11">
        <f t="array" ref="R2615">INDEX(Reformat[School-age PT],MATCH(1,(Reformat[Zone]=B2615)*(Reformat[Provider Type]=E2615)*(Reformat[Provider Rating]=I2615),0))</f>
        <v>15.75</v>
      </c>
      <c r="S2615" s="11">
        <f t="shared" si="40"/>
        <v>78.75</v>
      </c>
    </row>
    <row r="2616" spans="1:19" x14ac:dyDescent="0.25">
      <c r="A2616" t="s">
        <v>51</v>
      </c>
      <c r="B2616" t="s">
        <v>92</v>
      </c>
      <c r="D2616" t="s">
        <v>67</v>
      </c>
      <c r="E2616" t="s">
        <v>115</v>
      </c>
      <c r="F2616" t="s">
        <v>54</v>
      </c>
      <c r="G2616" t="s">
        <v>122</v>
      </c>
      <c r="H2616" t="s">
        <v>63</v>
      </c>
      <c r="I2616" t="s">
        <v>132</v>
      </c>
      <c r="J2616" t="s">
        <v>56</v>
      </c>
      <c r="K2616" t="s">
        <v>57</v>
      </c>
      <c r="M2616" s="11">
        <v>119.60000000000001</v>
      </c>
      <c r="N2616" s="11">
        <v>1.4202618489390426</v>
      </c>
      <c r="P2616" s="11">
        <v>119.60000000000001</v>
      </c>
      <c r="Q2616" s="11">
        <v>1.4202618489390426</v>
      </c>
      <c r="R2616" s="11">
        <f t="array" ref="R2616">INDEX(Reformat[Infant FT],MATCH(1,(Reformat[Zone]=B2616)*(Reformat[Provider Type]=E2616)*(Reformat[Provider Rating]=I2616),0))</f>
        <v>28.62</v>
      </c>
      <c r="S2616" s="11">
        <f t="shared" si="40"/>
        <v>143.1</v>
      </c>
    </row>
    <row r="2617" spans="1:19" x14ac:dyDescent="0.25">
      <c r="A2617" t="s">
        <v>51</v>
      </c>
      <c r="B2617" t="s">
        <v>92</v>
      </c>
      <c r="D2617" t="s">
        <v>67</v>
      </c>
      <c r="E2617" t="s">
        <v>115</v>
      </c>
      <c r="F2617" t="s">
        <v>54</v>
      </c>
      <c r="G2617" t="s">
        <v>123</v>
      </c>
      <c r="H2617" t="s">
        <v>63</v>
      </c>
      <c r="I2617" t="s">
        <v>132</v>
      </c>
      <c r="J2617" t="s">
        <v>58</v>
      </c>
      <c r="K2617" t="s">
        <v>57</v>
      </c>
      <c r="M2617" s="11">
        <v>104.5</v>
      </c>
      <c r="N2617" s="11">
        <v>1.2409478529609528</v>
      </c>
      <c r="P2617" s="11">
        <v>104.5</v>
      </c>
      <c r="Q2617" s="11">
        <v>1.2409478529609528</v>
      </c>
      <c r="R2617" s="11">
        <f t="array" ref="R2617">INDEX(Reformat[Infant PT],MATCH(1,(Reformat[Zone]=B2617)*(Reformat[Provider Type]=E2617)*(Reformat[Provider Rating]=I2617),0))</f>
        <v>25.38</v>
      </c>
      <c r="S2617" s="11">
        <f t="shared" si="40"/>
        <v>126.89999999999999</v>
      </c>
    </row>
    <row r="2618" spans="1:19" x14ac:dyDescent="0.25">
      <c r="A2618" t="s">
        <v>51</v>
      </c>
      <c r="B2618" t="s">
        <v>92</v>
      </c>
      <c r="D2618" t="s">
        <v>67</v>
      </c>
      <c r="E2618" t="s">
        <v>115</v>
      </c>
      <c r="F2618" t="s">
        <v>59</v>
      </c>
      <c r="G2618" t="s">
        <v>124</v>
      </c>
      <c r="H2618" t="s">
        <v>63</v>
      </c>
      <c r="I2618" t="s">
        <v>132</v>
      </c>
      <c r="J2618" t="s">
        <v>56</v>
      </c>
      <c r="K2618" t="s">
        <v>57</v>
      </c>
      <c r="M2618" s="11">
        <v>113.85</v>
      </c>
      <c r="N2618" s="11">
        <v>1.3519800292785116</v>
      </c>
      <c r="P2618" s="11">
        <v>113.85</v>
      </c>
      <c r="Q2618" s="11">
        <v>1.3519800292785116</v>
      </c>
      <c r="R2618" s="11">
        <f t="array" ref="R2618">INDEX(Reformat[Toddler FT],MATCH(1,(Reformat[Zone]=B2618)*(Reformat[Provider Type]=E2618)*(Reformat[Provider Rating]=I2618),0))</f>
        <v>26.1</v>
      </c>
      <c r="S2618" s="11">
        <f t="shared" si="40"/>
        <v>130.5</v>
      </c>
    </row>
    <row r="2619" spans="1:19" x14ac:dyDescent="0.25">
      <c r="A2619" t="s">
        <v>51</v>
      </c>
      <c r="B2619" t="s">
        <v>92</v>
      </c>
      <c r="D2619" t="s">
        <v>67</v>
      </c>
      <c r="E2619" t="s">
        <v>115</v>
      </c>
      <c r="F2619" t="s">
        <v>59</v>
      </c>
      <c r="G2619" t="s">
        <v>125</v>
      </c>
      <c r="H2619" t="s">
        <v>63</v>
      </c>
      <c r="I2619" t="s">
        <v>132</v>
      </c>
      <c r="J2619" t="s">
        <v>58</v>
      </c>
      <c r="K2619" t="s">
        <v>57</v>
      </c>
      <c r="M2619" s="11">
        <v>97.6</v>
      </c>
      <c r="N2619" s="11">
        <v>1.1590096693683156</v>
      </c>
      <c r="P2619" s="11">
        <v>97.6</v>
      </c>
      <c r="Q2619" s="11">
        <v>1.1590096693683156</v>
      </c>
      <c r="R2619" s="11">
        <f t="array" ref="R2619">INDEX(Reformat[Toddler PT],MATCH(1,(Reformat[Zone]=B2619)*(Reformat[Provider Type]=E2619)*(Reformat[Provider Rating]=I2619),0))</f>
        <v>22.5</v>
      </c>
      <c r="S2619" s="11">
        <f t="shared" si="40"/>
        <v>112.5</v>
      </c>
    </row>
    <row r="2620" spans="1:19" x14ac:dyDescent="0.25">
      <c r="A2620" t="s">
        <v>51</v>
      </c>
      <c r="B2620" t="s">
        <v>92</v>
      </c>
      <c r="D2620" t="s">
        <v>67</v>
      </c>
      <c r="E2620" t="s">
        <v>115</v>
      </c>
      <c r="F2620" t="s">
        <v>60</v>
      </c>
      <c r="G2620" t="s">
        <v>126</v>
      </c>
      <c r="H2620" t="s">
        <v>63</v>
      </c>
      <c r="I2620" t="s">
        <v>132</v>
      </c>
      <c r="J2620" t="s">
        <v>56</v>
      </c>
      <c r="K2620" t="s">
        <v>57</v>
      </c>
      <c r="M2620" s="11">
        <v>105.85000000000001</v>
      </c>
      <c r="N2620" s="11">
        <v>1.2569792367073382</v>
      </c>
      <c r="P2620" s="11">
        <v>105.85000000000001</v>
      </c>
      <c r="Q2620" s="11">
        <v>1.2569792367073382</v>
      </c>
      <c r="R2620" s="11">
        <f t="array" ref="R2620">INDEX(Reformat[Preschool FT],MATCH(1,(Reformat[Zone]=B2620)*(Reformat[Provider Type]=E2620)*(Reformat[Provider Rating]=I2620),0))</f>
        <v>23.04</v>
      </c>
      <c r="S2620" s="11">
        <f t="shared" si="40"/>
        <v>115.19999999999999</v>
      </c>
    </row>
    <row r="2621" spans="1:19" x14ac:dyDescent="0.25">
      <c r="A2621" t="s">
        <v>51</v>
      </c>
      <c r="B2621" t="s">
        <v>92</v>
      </c>
      <c r="D2621" t="s">
        <v>67</v>
      </c>
      <c r="E2621" t="s">
        <v>115</v>
      </c>
      <c r="F2621" t="s">
        <v>60</v>
      </c>
      <c r="G2621" t="s">
        <v>127</v>
      </c>
      <c r="H2621" t="s">
        <v>63</v>
      </c>
      <c r="I2621" t="s">
        <v>132</v>
      </c>
      <c r="J2621" t="s">
        <v>58</v>
      </c>
      <c r="K2621" t="s">
        <v>57</v>
      </c>
      <c r="M2621" s="11">
        <v>85.9</v>
      </c>
      <c r="N2621" s="11">
        <v>1.0200710102329746</v>
      </c>
      <c r="P2621" s="11">
        <v>85.9</v>
      </c>
      <c r="Q2621" s="11">
        <v>1.0200710102329746</v>
      </c>
      <c r="R2621" s="11">
        <f t="array" ref="R2621">INDEX(Reformat[Preschool PT],MATCH(1,(Reformat[Zone]=B2621)*(Reformat[Provider Type]=E2621)*(Reformat[Provider Rating]=I2621),0))</f>
        <v>18.54</v>
      </c>
      <c r="S2621" s="11">
        <f t="shared" si="40"/>
        <v>92.699999999999989</v>
      </c>
    </row>
    <row r="2622" spans="1:19" x14ac:dyDescent="0.25">
      <c r="A2622" t="s">
        <v>51</v>
      </c>
      <c r="B2622" t="s">
        <v>92</v>
      </c>
      <c r="D2622" t="s">
        <v>67</v>
      </c>
      <c r="E2622" t="s">
        <v>115</v>
      </c>
      <c r="F2622" t="s">
        <v>61</v>
      </c>
      <c r="G2622" t="s">
        <v>128</v>
      </c>
      <c r="H2622" t="s">
        <v>63</v>
      </c>
      <c r="I2622" t="s">
        <v>132</v>
      </c>
      <c r="J2622" t="s">
        <v>56</v>
      </c>
      <c r="K2622" t="s">
        <v>57</v>
      </c>
      <c r="M2622" s="11">
        <v>93.65</v>
      </c>
      <c r="N2622" s="11">
        <v>1.1121030280362989</v>
      </c>
      <c r="P2622" s="11">
        <v>93.65</v>
      </c>
      <c r="Q2622" s="11">
        <v>1.1121030280362989</v>
      </c>
      <c r="R2622" s="11">
        <f t="array" ref="R2622">INDEX(Reformat[School-age FT],MATCH(1,(Reformat[Zone]=B2622)*(Reformat[Provider Type]=E2622)*(Reformat[Provider Rating]=I2622),0))</f>
        <v>20.34</v>
      </c>
      <c r="S2622" s="11">
        <f t="shared" si="40"/>
        <v>101.7</v>
      </c>
    </row>
    <row r="2623" spans="1:19" x14ac:dyDescent="0.25">
      <c r="A2623" t="s">
        <v>51</v>
      </c>
      <c r="B2623" t="s">
        <v>92</v>
      </c>
      <c r="D2623" t="s">
        <v>67</v>
      </c>
      <c r="E2623" t="s">
        <v>115</v>
      </c>
      <c r="F2623" t="s">
        <v>61</v>
      </c>
      <c r="G2623" t="s">
        <v>129</v>
      </c>
      <c r="H2623" t="s">
        <v>63</v>
      </c>
      <c r="I2623" t="s">
        <v>132</v>
      </c>
      <c r="J2623" t="s">
        <v>58</v>
      </c>
      <c r="K2623" t="s">
        <v>57</v>
      </c>
      <c r="M2623" s="11">
        <v>75.599999999999994</v>
      </c>
      <c r="N2623" s="11">
        <v>0.89775748979758874</v>
      </c>
      <c r="P2623" s="11">
        <v>75.599999999999994</v>
      </c>
      <c r="Q2623" s="11">
        <v>0.89775748979758874</v>
      </c>
      <c r="R2623" s="11">
        <f t="array" ref="R2623">INDEX(Reformat[School-age PT],MATCH(1,(Reformat[Zone]=B2623)*(Reformat[Provider Type]=E2623)*(Reformat[Provider Rating]=I2623),0))</f>
        <v>16.739999999999998</v>
      </c>
      <c r="S2623" s="11">
        <f t="shared" si="40"/>
        <v>83.699999999999989</v>
      </c>
    </row>
    <row r="2624" spans="1:19" x14ac:dyDescent="0.25">
      <c r="A2624" t="s">
        <v>51</v>
      </c>
      <c r="B2624" t="s">
        <v>92</v>
      </c>
      <c r="D2624" t="s">
        <v>67</v>
      </c>
      <c r="E2624" t="s">
        <v>115</v>
      </c>
      <c r="F2624" t="s">
        <v>54</v>
      </c>
      <c r="G2624" t="s">
        <v>122</v>
      </c>
      <c r="H2624" t="s">
        <v>64</v>
      </c>
      <c r="I2624" t="s">
        <v>133</v>
      </c>
      <c r="J2624" t="s">
        <v>56</v>
      </c>
      <c r="K2624" t="s">
        <v>57</v>
      </c>
      <c r="M2624" s="11">
        <v>132.85</v>
      </c>
      <c r="N2624" s="11">
        <v>1.5776069116350484</v>
      </c>
      <c r="P2624" s="11">
        <v>132.85</v>
      </c>
      <c r="Q2624" s="11">
        <v>1.5776069116350484</v>
      </c>
      <c r="R2624" s="11">
        <f t="array" ref="R2624">INDEX(Reformat[Infant FT],MATCH(1,(Reformat[Zone]=B2624)*(Reformat[Provider Type]=E2624)*(Reformat[Provider Rating]=I2624),0))</f>
        <v>31.8</v>
      </c>
      <c r="S2624" s="11">
        <f t="shared" si="40"/>
        <v>159</v>
      </c>
    </row>
    <row r="2625" spans="1:19" x14ac:dyDescent="0.25">
      <c r="A2625" t="s">
        <v>51</v>
      </c>
      <c r="B2625" t="s">
        <v>92</v>
      </c>
      <c r="D2625" t="s">
        <v>67</v>
      </c>
      <c r="E2625" t="s">
        <v>115</v>
      </c>
      <c r="F2625" t="s">
        <v>54</v>
      </c>
      <c r="G2625" t="s">
        <v>123</v>
      </c>
      <c r="H2625" t="s">
        <v>64</v>
      </c>
      <c r="I2625" t="s">
        <v>133</v>
      </c>
      <c r="J2625" t="s">
        <v>58</v>
      </c>
      <c r="K2625" t="s">
        <v>57</v>
      </c>
      <c r="M2625" s="11">
        <v>116.1</v>
      </c>
      <c r="N2625" s="11">
        <v>1.3786990021891541</v>
      </c>
      <c r="P2625" s="11">
        <v>116.1</v>
      </c>
      <c r="Q2625" s="11">
        <v>1.3786990021891541</v>
      </c>
      <c r="R2625" s="11">
        <f t="array" ref="R2625">INDEX(Reformat[Infant PT],MATCH(1,(Reformat[Zone]=B2625)*(Reformat[Provider Type]=E2625)*(Reformat[Provider Rating]=I2625),0))</f>
        <v>28.2</v>
      </c>
      <c r="S2625" s="11">
        <f t="shared" si="40"/>
        <v>141</v>
      </c>
    </row>
    <row r="2626" spans="1:19" x14ac:dyDescent="0.25">
      <c r="A2626" t="s">
        <v>51</v>
      </c>
      <c r="B2626" t="s">
        <v>92</v>
      </c>
      <c r="D2626" t="s">
        <v>67</v>
      </c>
      <c r="E2626" t="s">
        <v>115</v>
      </c>
      <c r="F2626" t="s">
        <v>59</v>
      </c>
      <c r="G2626" t="s">
        <v>124</v>
      </c>
      <c r="H2626" t="s">
        <v>64</v>
      </c>
      <c r="I2626" t="s">
        <v>133</v>
      </c>
      <c r="J2626" t="s">
        <v>56</v>
      </c>
      <c r="K2626" t="s">
        <v>57</v>
      </c>
      <c r="M2626" s="11">
        <v>126.5</v>
      </c>
      <c r="N2626" s="11">
        <v>1.5022000325316796</v>
      </c>
      <c r="P2626" s="11">
        <v>126.5</v>
      </c>
      <c r="Q2626" s="11">
        <v>1.5022000325316796</v>
      </c>
      <c r="R2626" s="11">
        <f t="array" ref="R2626">INDEX(Reformat[Toddler FT],MATCH(1,(Reformat[Zone]=B2626)*(Reformat[Provider Type]=E2626)*(Reformat[Provider Rating]=I2626),0))</f>
        <v>29</v>
      </c>
      <c r="S2626" s="11">
        <f t="shared" si="40"/>
        <v>145</v>
      </c>
    </row>
    <row r="2627" spans="1:19" x14ac:dyDescent="0.25">
      <c r="A2627" t="s">
        <v>51</v>
      </c>
      <c r="B2627" t="s">
        <v>92</v>
      </c>
      <c r="D2627" t="s">
        <v>67</v>
      </c>
      <c r="E2627" t="s">
        <v>115</v>
      </c>
      <c r="F2627" t="s">
        <v>59</v>
      </c>
      <c r="G2627" t="s">
        <v>125</v>
      </c>
      <c r="H2627" t="s">
        <v>64</v>
      </c>
      <c r="I2627" t="s">
        <v>133</v>
      </c>
      <c r="J2627" t="s">
        <v>58</v>
      </c>
      <c r="K2627" t="s">
        <v>57</v>
      </c>
      <c r="M2627" s="11">
        <v>108.4</v>
      </c>
      <c r="N2627" s="11">
        <v>1.2872607393393998</v>
      </c>
      <c r="P2627" s="11">
        <v>108.4</v>
      </c>
      <c r="Q2627" s="11">
        <v>1.2872607393393998</v>
      </c>
      <c r="R2627" s="11">
        <f t="array" ref="R2627">INDEX(Reformat[Toddler PT],MATCH(1,(Reformat[Zone]=B2627)*(Reformat[Provider Type]=E2627)*(Reformat[Provider Rating]=I2627),0))</f>
        <v>25</v>
      </c>
      <c r="S2627" s="11">
        <f t="shared" ref="S2627:S2690" si="41">R2627*5</f>
        <v>125</v>
      </c>
    </row>
    <row r="2628" spans="1:19" x14ac:dyDescent="0.25">
      <c r="A2628" t="s">
        <v>51</v>
      </c>
      <c r="B2628" t="s">
        <v>92</v>
      </c>
      <c r="D2628" t="s">
        <v>67</v>
      </c>
      <c r="E2628" t="s">
        <v>115</v>
      </c>
      <c r="F2628" t="s">
        <v>60</v>
      </c>
      <c r="G2628" t="s">
        <v>126</v>
      </c>
      <c r="H2628" t="s">
        <v>64</v>
      </c>
      <c r="I2628" t="s">
        <v>133</v>
      </c>
      <c r="J2628" t="s">
        <v>56</v>
      </c>
      <c r="K2628" t="s">
        <v>57</v>
      </c>
      <c r="M2628" s="11">
        <v>117.6</v>
      </c>
      <c r="N2628" s="11">
        <v>1.3965116507962492</v>
      </c>
      <c r="P2628" s="11">
        <v>117.6</v>
      </c>
      <c r="Q2628" s="11">
        <v>1.3965116507962492</v>
      </c>
      <c r="R2628" s="11">
        <f t="array" ref="R2628">INDEX(Reformat[Preschool FT],MATCH(1,(Reformat[Zone]=B2628)*(Reformat[Provider Type]=E2628)*(Reformat[Provider Rating]=I2628),0))</f>
        <v>25.6</v>
      </c>
      <c r="S2628" s="11">
        <f t="shared" si="41"/>
        <v>128</v>
      </c>
    </row>
    <row r="2629" spans="1:19" x14ac:dyDescent="0.25">
      <c r="A2629" t="s">
        <v>51</v>
      </c>
      <c r="B2629" t="s">
        <v>92</v>
      </c>
      <c r="D2629" t="s">
        <v>67</v>
      </c>
      <c r="E2629" t="s">
        <v>115</v>
      </c>
      <c r="F2629" t="s">
        <v>60</v>
      </c>
      <c r="G2629" t="s">
        <v>127</v>
      </c>
      <c r="H2629" t="s">
        <v>64</v>
      </c>
      <c r="I2629" t="s">
        <v>133</v>
      </c>
      <c r="J2629" t="s">
        <v>58</v>
      </c>
      <c r="K2629" t="s">
        <v>57</v>
      </c>
      <c r="M2629" s="11">
        <v>95.399999999999991</v>
      </c>
      <c r="N2629" s="11">
        <v>1.1328844514112428</v>
      </c>
      <c r="P2629" s="11">
        <v>95.399999999999991</v>
      </c>
      <c r="Q2629" s="11">
        <v>1.1328844514112428</v>
      </c>
      <c r="R2629" s="11">
        <f t="array" ref="R2629">INDEX(Reformat[Preschool PT],MATCH(1,(Reformat[Zone]=B2629)*(Reformat[Provider Type]=E2629)*(Reformat[Provider Rating]=I2629),0))</f>
        <v>20.6</v>
      </c>
      <c r="S2629" s="11">
        <f t="shared" si="41"/>
        <v>103</v>
      </c>
    </row>
    <row r="2630" spans="1:19" x14ac:dyDescent="0.25">
      <c r="A2630" t="s">
        <v>51</v>
      </c>
      <c r="B2630" t="s">
        <v>92</v>
      </c>
      <c r="D2630" t="s">
        <v>67</v>
      </c>
      <c r="E2630" t="s">
        <v>115</v>
      </c>
      <c r="F2630" t="s">
        <v>61</v>
      </c>
      <c r="G2630" t="s">
        <v>128</v>
      </c>
      <c r="H2630" t="s">
        <v>64</v>
      </c>
      <c r="I2630" t="s">
        <v>133</v>
      </c>
      <c r="J2630" t="s">
        <v>56</v>
      </c>
      <c r="K2630" t="s">
        <v>57</v>
      </c>
      <c r="M2630" s="11">
        <v>104.05</v>
      </c>
      <c r="N2630" s="11">
        <v>1.2356040583788241</v>
      </c>
      <c r="P2630" s="11">
        <v>104.05</v>
      </c>
      <c r="Q2630" s="11">
        <v>1.2356040583788241</v>
      </c>
      <c r="R2630" s="11">
        <f t="array" ref="R2630">INDEX(Reformat[School-age FT],MATCH(1,(Reformat[Zone]=B2630)*(Reformat[Provider Type]=E2630)*(Reformat[Provider Rating]=I2630),0))</f>
        <v>22.6</v>
      </c>
      <c r="S2630" s="11">
        <f t="shared" si="41"/>
        <v>113</v>
      </c>
    </row>
    <row r="2631" spans="1:19" x14ac:dyDescent="0.25">
      <c r="A2631" t="s">
        <v>51</v>
      </c>
      <c r="B2631" t="s">
        <v>92</v>
      </c>
      <c r="D2631" t="s">
        <v>67</v>
      </c>
      <c r="E2631" t="s">
        <v>115</v>
      </c>
      <c r="F2631" t="s">
        <v>61</v>
      </c>
      <c r="G2631" t="s">
        <v>129</v>
      </c>
      <c r="H2631" t="s">
        <v>64</v>
      </c>
      <c r="I2631" t="s">
        <v>133</v>
      </c>
      <c r="J2631" t="s">
        <v>58</v>
      </c>
      <c r="K2631" t="s">
        <v>57</v>
      </c>
      <c r="M2631" s="11">
        <v>84</v>
      </c>
      <c r="N2631" s="11">
        <v>0.99750832199732087</v>
      </c>
      <c r="P2631" s="11">
        <v>84</v>
      </c>
      <c r="Q2631" s="11">
        <v>0.99750832199732087</v>
      </c>
      <c r="R2631" s="11">
        <f t="array" ref="R2631">INDEX(Reformat[School-age PT],MATCH(1,(Reformat[Zone]=B2631)*(Reformat[Provider Type]=E2631)*(Reformat[Provider Rating]=I2631),0))</f>
        <v>18.600000000000001</v>
      </c>
      <c r="S2631" s="11">
        <f t="shared" si="41"/>
        <v>93</v>
      </c>
    </row>
    <row r="2632" spans="1:19" x14ac:dyDescent="0.25">
      <c r="A2632" t="s">
        <v>51</v>
      </c>
      <c r="B2632" t="s">
        <v>92</v>
      </c>
      <c r="D2632" t="s">
        <v>67</v>
      </c>
      <c r="E2632" t="s">
        <v>115</v>
      </c>
      <c r="F2632" t="s">
        <v>60</v>
      </c>
      <c r="G2632" t="s">
        <v>126</v>
      </c>
      <c r="H2632" t="s">
        <v>65</v>
      </c>
      <c r="I2632" t="s">
        <v>134</v>
      </c>
      <c r="J2632" t="s">
        <v>56</v>
      </c>
      <c r="K2632" t="s">
        <v>57</v>
      </c>
      <c r="M2632" s="11">
        <v>88.6</v>
      </c>
      <c r="N2632" s="11">
        <v>1.0521337777257456</v>
      </c>
      <c r="P2632" s="11">
        <v>88.6</v>
      </c>
      <c r="Q2632" s="11">
        <v>1.0521337777257456</v>
      </c>
      <c r="R2632" s="11">
        <f t="array" ref="R2632">INDEX(Reformat[Preschool FT],MATCH(1,(Reformat[Zone]=B2632)*(Reformat[Provider Type]=E2632)*(Reformat[Provider Rating]=I2632),0))</f>
        <v>22.26</v>
      </c>
      <c r="S2632" s="11">
        <f t="shared" si="41"/>
        <v>111.30000000000001</v>
      </c>
    </row>
    <row r="2633" spans="1:19" x14ac:dyDescent="0.25">
      <c r="A2633" t="s">
        <v>51</v>
      </c>
      <c r="B2633" t="s">
        <v>92</v>
      </c>
      <c r="D2633" t="s">
        <v>67</v>
      </c>
      <c r="E2633" t="s">
        <v>115</v>
      </c>
      <c r="F2633" t="s">
        <v>60</v>
      </c>
      <c r="G2633" t="s">
        <v>127</v>
      </c>
      <c r="H2633" t="s">
        <v>65</v>
      </c>
      <c r="I2633" t="s">
        <v>134</v>
      </c>
      <c r="J2633" t="s">
        <v>58</v>
      </c>
      <c r="K2633" t="s">
        <v>57</v>
      </c>
      <c r="M2633" s="11">
        <v>69</v>
      </c>
      <c r="N2633" s="11">
        <v>0.81938183592637071</v>
      </c>
      <c r="P2633" s="11">
        <v>69</v>
      </c>
      <c r="Q2633" s="11">
        <v>0.81938183592637071</v>
      </c>
      <c r="R2633" s="11">
        <f t="array" ref="R2633">INDEX(Reformat[Preschool PT],MATCH(1,(Reformat[Zone]=B2633)*(Reformat[Provider Type]=E2633)*(Reformat[Provider Rating]=I2633),0))</f>
        <v>17.64</v>
      </c>
      <c r="S2633" s="11">
        <f t="shared" si="41"/>
        <v>88.2</v>
      </c>
    </row>
    <row r="2634" spans="1:19" x14ac:dyDescent="0.25">
      <c r="A2634" t="s">
        <v>51</v>
      </c>
      <c r="B2634" t="s">
        <v>92</v>
      </c>
      <c r="D2634" t="s">
        <v>68</v>
      </c>
      <c r="E2634" t="s">
        <v>68</v>
      </c>
      <c r="F2634" t="s">
        <v>54</v>
      </c>
      <c r="G2634" t="s">
        <v>122</v>
      </c>
      <c r="H2634" t="s">
        <v>69</v>
      </c>
      <c r="I2634" t="s">
        <v>69</v>
      </c>
      <c r="J2634" t="s">
        <v>56</v>
      </c>
      <c r="K2634" t="s">
        <v>57</v>
      </c>
      <c r="M2634" s="11">
        <v>64.850000000000009</v>
      </c>
      <c r="N2634" s="11">
        <v>0.77010017478007464</v>
      </c>
      <c r="P2634" s="11">
        <v>64.850000000000009</v>
      </c>
      <c r="Q2634" s="11">
        <v>0.77010017478007464</v>
      </c>
      <c r="R2634" s="11">
        <f t="array" ref="R2634">INDEX(Reformat[Infant FT],MATCH(1,(Reformat[Zone]=B2634)*(Reformat[Provider Type]=E2634)*(Reformat[Provider Rating]=I2634),0))</f>
        <v>12.97</v>
      </c>
      <c r="S2634" s="11">
        <f t="shared" si="41"/>
        <v>64.850000000000009</v>
      </c>
    </row>
    <row r="2635" spans="1:19" x14ac:dyDescent="0.25">
      <c r="A2635" t="s">
        <v>51</v>
      </c>
      <c r="B2635" t="s">
        <v>92</v>
      </c>
      <c r="D2635" t="s">
        <v>68</v>
      </c>
      <c r="E2635" t="s">
        <v>68</v>
      </c>
      <c r="F2635" t="s">
        <v>54</v>
      </c>
      <c r="G2635" t="s">
        <v>123</v>
      </c>
      <c r="H2635" t="s">
        <v>69</v>
      </c>
      <c r="I2635" t="s">
        <v>69</v>
      </c>
      <c r="J2635" t="s">
        <v>58</v>
      </c>
      <c r="K2635" t="s">
        <v>57</v>
      </c>
      <c r="M2635" s="11">
        <v>58.6</v>
      </c>
      <c r="N2635" s="11">
        <v>0.69588080558384524</v>
      </c>
      <c r="P2635" s="11">
        <v>58.6</v>
      </c>
      <c r="Q2635" s="11">
        <v>0.69588080558384524</v>
      </c>
      <c r="R2635" s="11">
        <f t="array" ref="R2635">INDEX(Reformat[Infant PT],MATCH(1,(Reformat[Zone]=B2635)*(Reformat[Provider Type]=E2635)*(Reformat[Provider Rating]=I2635),0))</f>
        <v>11.72</v>
      </c>
      <c r="S2635" s="11">
        <f t="shared" si="41"/>
        <v>58.6</v>
      </c>
    </row>
    <row r="2636" spans="1:19" x14ac:dyDescent="0.25">
      <c r="A2636" t="s">
        <v>51</v>
      </c>
      <c r="B2636" t="s">
        <v>92</v>
      </c>
      <c r="D2636" t="s">
        <v>68</v>
      </c>
      <c r="E2636" t="s">
        <v>68</v>
      </c>
      <c r="F2636" t="s">
        <v>59</v>
      </c>
      <c r="G2636" t="s">
        <v>124</v>
      </c>
      <c r="H2636" t="s">
        <v>69</v>
      </c>
      <c r="I2636" t="s">
        <v>69</v>
      </c>
      <c r="J2636" t="s">
        <v>56</v>
      </c>
      <c r="K2636" t="s">
        <v>57</v>
      </c>
      <c r="M2636" s="11">
        <v>64.850000000000009</v>
      </c>
      <c r="N2636" s="11">
        <v>0.77010017478007464</v>
      </c>
      <c r="P2636" s="11">
        <v>64.850000000000009</v>
      </c>
      <c r="Q2636" s="11">
        <v>0.77010017478007464</v>
      </c>
      <c r="R2636" s="11">
        <f t="array" ref="R2636">INDEX(Reformat[Toddler FT],MATCH(1,(Reformat[Zone]=B2636)*(Reformat[Provider Type]=E2636)*(Reformat[Provider Rating]=I2636),0))</f>
        <v>12.97</v>
      </c>
      <c r="S2636" s="11">
        <f t="shared" si="41"/>
        <v>64.850000000000009</v>
      </c>
    </row>
    <row r="2637" spans="1:19" x14ac:dyDescent="0.25">
      <c r="A2637" t="s">
        <v>51</v>
      </c>
      <c r="B2637" t="s">
        <v>92</v>
      </c>
      <c r="D2637" t="s">
        <v>68</v>
      </c>
      <c r="E2637" t="s">
        <v>68</v>
      </c>
      <c r="F2637" t="s">
        <v>59</v>
      </c>
      <c r="G2637" t="s">
        <v>125</v>
      </c>
      <c r="H2637" t="s">
        <v>69</v>
      </c>
      <c r="I2637" t="s">
        <v>69</v>
      </c>
      <c r="J2637" t="s">
        <v>58</v>
      </c>
      <c r="K2637" t="s">
        <v>57</v>
      </c>
      <c r="M2637" s="11">
        <v>58.6</v>
      </c>
      <c r="N2637" s="11">
        <v>0.69588080558384524</v>
      </c>
      <c r="P2637" s="11">
        <v>58.6</v>
      </c>
      <c r="Q2637" s="11">
        <v>0.69588080558384524</v>
      </c>
      <c r="R2637" s="11">
        <f t="array" ref="R2637">INDEX(Reformat[Toddler PT],MATCH(1,(Reformat[Zone]=B2637)*(Reformat[Provider Type]=E2637)*(Reformat[Provider Rating]=I2637),0))</f>
        <v>11.72</v>
      </c>
      <c r="S2637" s="11">
        <f t="shared" si="41"/>
        <v>58.6</v>
      </c>
    </row>
    <row r="2638" spans="1:19" x14ac:dyDescent="0.25">
      <c r="A2638" t="s">
        <v>51</v>
      </c>
      <c r="B2638" t="s">
        <v>92</v>
      </c>
      <c r="D2638" t="s">
        <v>68</v>
      </c>
      <c r="E2638" t="s">
        <v>68</v>
      </c>
      <c r="F2638" t="s">
        <v>60</v>
      </c>
      <c r="G2638" t="s">
        <v>126</v>
      </c>
      <c r="H2638" t="s">
        <v>69</v>
      </c>
      <c r="I2638" t="s">
        <v>69</v>
      </c>
      <c r="J2638" t="s">
        <v>56</v>
      </c>
      <c r="K2638" t="s">
        <v>57</v>
      </c>
      <c r="M2638" s="11">
        <v>54.349999999999994</v>
      </c>
      <c r="N2638" s="11">
        <v>0.64541163453040928</v>
      </c>
      <c r="P2638" s="11">
        <v>54.349999999999994</v>
      </c>
      <c r="Q2638" s="11">
        <v>0.64541163453040928</v>
      </c>
      <c r="R2638" s="11">
        <f t="array" ref="R2638">INDEX(Reformat[Preschool FT],MATCH(1,(Reformat[Zone]=B2638)*(Reformat[Provider Type]=E2638)*(Reformat[Provider Rating]=I2638),0))</f>
        <v>10.87</v>
      </c>
      <c r="S2638" s="11">
        <f t="shared" si="41"/>
        <v>54.349999999999994</v>
      </c>
    </row>
    <row r="2639" spans="1:19" x14ac:dyDescent="0.25">
      <c r="A2639" t="s">
        <v>51</v>
      </c>
      <c r="B2639" t="s">
        <v>92</v>
      </c>
      <c r="D2639" t="s">
        <v>68</v>
      </c>
      <c r="E2639" t="s">
        <v>68</v>
      </c>
      <c r="F2639" t="s">
        <v>60</v>
      </c>
      <c r="G2639" t="s">
        <v>127</v>
      </c>
      <c r="H2639" t="s">
        <v>69</v>
      </c>
      <c r="I2639" t="s">
        <v>69</v>
      </c>
      <c r="J2639" t="s">
        <v>58</v>
      </c>
      <c r="K2639" t="s">
        <v>57</v>
      </c>
      <c r="M2639" s="11">
        <v>37.65</v>
      </c>
      <c r="N2639" s="11">
        <v>0.44709748003808486</v>
      </c>
      <c r="P2639" s="11">
        <v>37.65</v>
      </c>
      <c r="Q2639" s="11">
        <v>0.44709748003808486</v>
      </c>
      <c r="R2639" s="11">
        <f t="array" ref="R2639">INDEX(Reformat[Preschool PT],MATCH(1,(Reformat[Zone]=B2639)*(Reformat[Provider Type]=E2639)*(Reformat[Provider Rating]=I2639),0))</f>
        <v>7.53</v>
      </c>
      <c r="S2639" s="11">
        <f t="shared" si="41"/>
        <v>37.65</v>
      </c>
    </row>
    <row r="2640" spans="1:19" x14ac:dyDescent="0.25">
      <c r="A2640" t="s">
        <v>51</v>
      </c>
      <c r="B2640" t="s">
        <v>92</v>
      </c>
      <c r="D2640" t="s">
        <v>68</v>
      </c>
      <c r="E2640" t="s">
        <v>68</v>
      </c>
      <c r="F2640" t="s">
        <v>61</v>
      </c>
      <c r="G2640" t="s">
        <v>128</v>
      </c>
      <c r="H2640" t="s">
        <v>69</v>
      </c>
      <c r="I2640" t="s">
        <v>69</v>
      </c>
      <c r="J2640" t="s">
        <v>56</v>
      </c>
      <c r="K2640" t="s">
        <v>57</v>
      </c>
      <c r="M2640" s="11">
        <v>54.349999999999994</v>
      </c>
      <c r="N2640" s="11">
        <v>0.64541163453040928</v>
      </c>
      <c r="P2640" s="11">
        <v>54.349999999999994</v>
      </c>
      <c r="Q2640" s="11">
        <v>0.64541163453040928</v>
      </c>
      <c r="R2640" s="11">
        <f t="array" ref="R2640">INDEX(Reformat[School-age FT],MATCH(1,(Reformat[Zone]=B2640)*(Reformat[Provider Type]=E2640)*(Reformat[Provider Rating]=I2640),0))</f>
        <v>10.87</v>
      </c>
      <c r="S2640" s="11">
        <f t="shared" si="41"/>
        <v>54.349999999999994</v>
      </c>
    </row>
    <row r="2641" spans="1:19" x14ac:dyDescent="0.25">
      <c r="A2641" t="s">
        <v>51</v>
      </c>
      <c r="B2641" t="s">
        <v>92</v>
      </c>
      <c r="D2641" t="s">
        <v>68</v>
      </c>
      <c r="E2641" t="s">
        <v>68</v>
      </c>
      <c r="F2641" t="s">
        <v>61</v>
      </c>
      <c r="G2641" t="s">
        <v>129</v>
      </c>
      <c r="H2641" t="s">
        <v>69</v>
      </c>
      <c r="I2641" t="s">
        <v>69</v>
      </c>
      <c r="J2641" t="s">
        <v>58</v>
      </c>
      <c r="K2641" t="s">
        <v>57</v>
      </c>
      <c r="M2641" s="11">
        <v>32.400000000000006</v>
      </c>
      <c r="N2641" s="11">
        <v>0.3847532099132524</v>
      </c>
      <c r="P2641" s="11">
        <v>32.400000000000006</v>
      </c>
      <c r="Q2641" s="11">
        <v>0.3847532099132524</v>
      </c>
      <c r="R2641" s="11">
        <f t="array" ref="R2641">INDEX(Reformat[School-age PT],MATCH(1,(Reformat[Zone]=B2641)*(Reformat[Provider Type]=E2641)*(Reformat[Provider Rating]=I2641),0))</f>
        <v>6.48</v>
      </c>
      <c r="S2641" s="11">
        <f t="shared" si="41"/>
        <v>32.400000000000006</v>
      </c>
    </row>
    <row r="2642" spans="1:19" x14ac:dyDescent="0.25">
      <c r="A2642" t="s">
        <v>51</v>
      </c>
      <c r="B2642" t="s">
        <v>93</v>
      </c>
      <c r="D2642" t="s">
        <v>53</v>
      </c>
      <c r="E2642" t="s">
        <v>113</v>
      </c>
      <c r="F2642" t="s">
        <v>54</v>
      </c>
      <c r="G2642" t="s">
        <v>122</v>
      </c>
      <c r="H2642" t="s">
        <v>55</v>
      </c>
      <c r="I2642" t="s">
        <v>130</v>
      </c>
      <c r="J2642" t="s">
        <v>56</v>
      </c>
      <c r="K2642" t="s">
        <v>57</v>
      </c>
      <c r="M2642" s="11">
        <v>117.69999999999999</v>
      </c>
      <c r="N2642" s="11">
        <v>1.4805180998045682</v>
      </c>
      <c r="P2642" s="11">
        <v>117.69999999999999</v>
      </c>
      <c r="Q2642" s="11">
        <v>1.4805180998045682</v>
      </c>
      <c r="R2642" s="11">
        <f t="array" ref="R2642">INDEX(Reformat[Infant FT],MATCH(1,(Reformat[Zone]=B2642)*(Reformat[Provider Type]=E2642)*(Reformat[Provider Rating]=I2642),0))</f>
        <v>31.4</v>
      </c>
      <c r="S2642" s="11">
        <f t="shared" si="41"/>
        <v>157</v>
      </c>
    </row>
    <row r="2643" spans="1:19" x14ac:dyDescent="0.25">
      <c r="A2643" t="s">
        <v>51</v>
      </c>
      <c r="B2643" t="s">
        <v>93</v>
      </c>
      <c r="D2643" t="s">
        <v>53</v>
      </c>
      <c r="E2643" t="s">
        <v>113</v>
      </c>
      <c r="F2643" t="s">
        <v>54</v>
      </c>
      <c r="G2643" t="s">
        <v>123</v>
      </c>
      <c r="H2643" t="s">
        <v>55</v>
      </c>
      <c r="I2643" t="s">
        <v>130</v>
      </c>
      <c r="J2643" t="s">
        <v>58</v>
      </c>
      <c r="K2643" t="s">
        <v>57</v>
      </c>
      <c r="M2643" s="11">
        <v>103.55000000000001</v>
      </c>
      <c r="N2643" s="11">
        <v>1.3025288804992614</v>
      </c>
      <c r="P2643" s="11">
        <v>103.55000000000001</v>
      </c>
      <c r="Q2643" s="11">
        <v>1.3025288804992614</v>
      </c>
      <c r="R2643" s="11">
        <f t="array" ref="R2643">INDEX(Reformat[Infant PT],MATCH(1,(Reformat[Zone]=B2643)*(Reformat[Provider Type]=E2643)*(Reformat[Provider Rating]=I2643),0))</f>
        <v>28.2</v>
      </c>
      <c r="S2643" s="11">
        <f t="shared" si="41"/>
        <v>141</v>
      </c>
    </row>
    <row r="2644" spans="1:19" x14ac:dyDescent="0.25">
      <c r="A2644" t="s">
        <v>51</v>
      </c>
      <c r="B2644" t="s">
        <v>93</v>
      </c>
      <c r="D2644" t="s">
        <v>53</v>
      </c>
      <c r="E2644" t="s">
        <v>113</v>
      </c>
      <c r="F2644" t="s">
        <v>59</v>
      </c>
      <c r="G2644" t="s">
        <v>124</v>
      </c>
      <c r="H2644" t="s">
        <v>55</v>
      </c>
      <c r="I2644" t="s">
        <v>130</v>
      </c>
      <c r="J2644" t="s">
        <v>56</v>
      </c>
      <c r="K2644" t="s">
        <v>57</v>
      </c>
      <c r="M2644" s="11">
        <v>108.05</v>
      </c>
      <c r="N2644" s="11">
        <v>1.3591332258613729</v>
      </c>
      <c r="P2644" s="11">
        <v>108.05</v>
      </c>
      <c r="Q2644" s="11">
        <v>1.3591332258613729</v>
      </c>
      <c r="R2644" s="11">
        <f t="array" ref="R2644">INDEX(Reformat[Toddler FT],MATCH(1,(Reformat[Zone]=B2644)*(Reformat[Provider Type]=E2644)*(Reformat[Provider Rating]=I2644),0))</f>
        <v>28.4</v>
      </c>
      <c r="S2644" s="11">
        <f t="shared" si="41"/>
        <v>142</v>
      </c>
    </row>
    <row r="2645" spans="1:19" x14ac:dyDescent="0.25">
      <c r="A2645" t="s">
        <v>51</v>
      </c>
      <c r="B2645" t="s">
        <v>93</v>
      </c>
      <c r="D2645" t="s">
        <v>53</v>
      </c>
      <c r="E2645" t="s">
        <v>113</v>
      </c>
      <c r="F2645" t="s">
        <v>59</v>
      </c>
      <c r="G2645" t="s">
        <v>125</v>
      </c>
      <c r="H2645" t="s">
        <v>55</v>
      </c>
      <c r="I2645" t="s">
        <v>130</v>
      </c>
      <c r="J2645" t="s">
        <v>58</v>
      </c>
      <c r="K2645" t="s">
        <v>57</v>
      </c>
      <c r="M2645" s="11">
        <v>94.45</v>
      </c>
      <c r="N2645" s="11">
        <v>1.1880623154336574</v>
      </c>
      <c r="P2645" s="11">
        <v>94.45</v>
      </c>
      <c r="Q2645" s="11">
        <v>1.1880623154336574</v>
      </c>
      <c r="R2645" s="11">
        <f t="array" ref="R2645">INDEX(Reformat[Toddler PT],MATCH(1,(Reformat[Zone]=B2645)*(Reformat[Provider Type]=E2645)*(Reformat[Provider Rating]=I2645),0))</f>
        <v>25.4</v>
      </c>
      <c r="S2645" s="11">
        <f t="shared" si="41"/>
        <v>127</v>
      </c>
    </row>
    <row r="2646" spans="1:19" x14ac:dyDescent="0.25">
      <c r="A2646" t="s">
        <v>51</v>
      </c>
      <c r="B2646" t="s">
        <v>93</v>
      </c>
      <c r="D2646" t="s">
        <v>53</v>
      </c>
      <c r="E2646" t="s">
        <v>113</v>
      </c>
      <c r="F2646" t="s">
        <v>60</v>
      </c>
      <c r="G2646" t="s">
        <v>126</v>
      </c>
      <c r="H2646" t="s">
        <v>55</v>
      </c>
      <c r="I2646" t="s">
        <v>130</v>
      </c>
      <c r="J2646" t="s">
        <v>56</v>
      </c>
      <c r="K2646" t="s">
        <v>57</v>
      </c>
      <c r="M2646" s="11">
        <v>100.05000000000001</v>
      </c>
      <c r="N2646" s="11">
        <v>1.2585032785509522</v>
      </c>
      <c r="P2646" s="11">
        <v>100.05000000000001</v>
      </c>
      <c r="Q2646" s="11">
        <v>1.2585032785509522</v>
      </c>
      <c r="R2646" s="11">
        <f t="array" ref="R2646">INDEX(Reformat[Preschool FT],MATCH(1,(Reformat[Zone]=B2646)*(Reformat[Provider Type]=E2646)*(Reformat[Provider Rating]=I2646),0))</f>
        <v>26</v>
      </c>
      <c r="S2646" s="11">
        <f t="shared" si="41"/>
        <v>130</v>
      </c>
    </row>
    <row r="2647" spans="1:19" x14ac:dyDescent="0.25">
      <c r="A2647" t="s">
        <v>51</v>
      </c>
      <c r="B2647" t="s">
        <v>93</v>
      </c>
      <c r="D2647" t="s">
        <v>53</v>
      </c>
      <c r="E2647" t="s">
        <v>113</v>
      </c>
      <c r="F2647" t="s">
        <v>60</v>
      </c>
      <c r="G2647" t="s">
        <v>127</v>
      </c>
      <c r="H2647" t="s">
        <v>55</v>
      </c>
      <c r="I2647" t="s">
        <v>130</v>
      </c>
      <c r="J2647" t="s">
        <v>58</v>
      </c>
      <c r="K2647" t="s">
        <v>57</v>
      </c>
      <c r="M2647" s="11">
        <v>84.75</v>
      </c>
      <c r="N2647" s="11">
        <v>1.0660485043197721</v>
      </c>
      <c r="P2647" s="11">
        <v>84.75</v>
      </c>
      <c r="Q2647" s="11">
        <v>1.0660485043197721</v>
      </c>
      <c r="R2647" s="11">
        <f t="array" ref="R2647">INDEX(Reformat[Preschool PT],MATCH(1,(Reformat[Zone]=B2647)*(Reformat[Provider Type]=E2647)*(Reformat[Provider Rating]=I2647),0))</f>
        <v>20.6</v>
      </c>
      <c r="S2647" s="11">
        <f t="shared" si="41"/>
        <v>103</v>
      </c>
    </row>
    <row r="2648" spans="1:19" x14ac:dyDescent="0.25">
      <c r="A2648" t="s">
        <v>51</v>
      </c>
      <c r="B2648" t="s">
        <v>93</v>
      </c>
      <c r="D2648" t="s">
        <v>53</v>
      </c>
      <c r="E2648" t="s">
        <v>113</v>
      </c>
      <c r="F2648" t="s">
        <v>61</v>
      </c>
      <c r="G2648" t="s">
        <v>128</v>
      </c>
      <c r="H2648" t="s">
        <v>55</v>
      </c>
      <c r="I2648" t="s">
        <v>130</v>
      </c>
      <c r="J2648" t="s">
        <v>56</v>
      </c>
      <c r="K2648" t="s">
        <v>57</v>
      </c>
      <c r="M2648" s="11">
        <v>94.399999999999991</v>
      </c>
      <c r="N2648" s="11">
        <v>1.1874333782629671</v>
      </c>
      <c r="P2648" s="11">
        <v>94.399999999999991</v>
      </c>
      <c r="Q2648" s="11">
        <v>1.1874333782629671</v>
      </c>
      <c r="R2648" s="11">
        <f t="array" ref="R2648">INDEX(Reformat[School-age FT],MATCH(1,(Reformat[Zone]=B2648)*(Reformat[Provider Type]=E2648)*(Reformat[Provider Rating]=I2648),0))</f>
        <v>24.6</v>
      </c>
      <c r="S2648" s="11">
        <f t="shared" si="41"/>
        <v>123</v>
      </c>
    </row>
    <row r="2649" spans="1:19" x14ac:dyDescent="0.25">
      <c r="A2649" t="s">
        <v>51</v>
      </c>
      <c r="B2649" t="s">
        <v>93</v>
      </c>
      <c r="D2649" t="s">
        <v>53</v>
      </c>
      <c r="E2649" t="s">
        <v>113</v>
      </c>
      <c r="F2649" t="s">
        <v>61</v>
      </c>
      <c r="G2649" t="s">
        <v>129</v>
      </c>
      <c r="H2649" t="s">
        <v>55</v>
      </c>
      <c r="I2649" t="s">
        <v>130</v>
      </c>
      <c r="J2649" t="s">
        <v>58</v>
      </c>
      <c r="K2649" t="s">
        <v>57</v>
      </c>
      <c r="M2649" s="11">
        <v>68.400000000000006</v>
      </c>
      <c r="N2649" s="11">
        <v>0.86038604950409925</v>
      </c>
      <c r="P2649" s="11">
        <v>68.400000000000006</v>
      </c>
      <c r="Q2649" s="11">
        <v>0.86038604950409925</v>
      </c>
      <c r="R2649" s="11">
        <f t="array" ref="R2649">INDEX(Reformat[School-age PT],MATCH(1,(Reformat[Zone]=B2649)*(Reformat[Provider Type]=E2649)*(Reformat[Provider Rating]=I2649),0))</f>
        <v>19</v>
      </c>
      <c r="S2649" s="11">
        <f t="shared" si="41"/>
        <v>95</v>
      </c>
    </row>
    <row r="2650" spans="1:19" x14ac:dyDescent="0.25">
      <c r="A2650" t="s">
        <v>51</v>
      </c>
      <c r="B2650" t="s">
        <v>93</v>
      </c>
      <c r="D2650" t="s">
        <v>53</v>
      </c>
      <c r="E2650" t="s">
        <v>113</v>
      </c>
      <c r="F2650" t="s">
        <v>54</v>
      </c>
      <c r="G2650" t="s">
        <v>122</v>
      </c>
      <c r="H2650" t="s">
        <v>62</v>
      </c>
      <c r="I2650" t="s">
        <v>131</v>
      </c>
      <c r="J2650" t="s">
        <v>56</v>
      </c>
      <c r="K2650" t="s">
        <v>57</v>
      </c>
      <c r="M2650" s="11">
        <v>125.8</v>
      </c>
      <c r="N2650" s="11">
        <v>1.5824059214563695</v>
      </c>
      <c r="P2650" s="11">
        <v>125.8</v>
      </c>
      <c r="Q2650" s="11">
        <v>1.5824059214563695</v>
      </c>
      <c r="R2650" s="11">
        <f t="array" ref="R2650">INDEX(Reformat[Infant FT],MATCH(1,(Reformat[Zone]=B2650)*(Reformat[Provider Type]=E2650)*(Reformat[Provider Rating]=I2650),0))</f>
        <v>32.97</v>
      </c>
      <c r="S2650" s="11">
        <f t="shared" si="41"/>
        <v>164.85</v>
      </c>
    </row>
    <row r="2651" spans="1:19" x14ac:dyDescent="0.25">
      <c r="A2651" t="s">
        <v>51</v>
      </c>
      <c r="B2651" t="s">
        <v>93</v>
      </c>
      <c r="D2651" t="s">
        <v>53</v>
      </c>
      <c r="E2651" t="s">
        <v>113</v>
      </c>
      <c r="F2651" t="s">
        <v>54</v>
      </c>
      <c r="G2651" t="s">
        <v>123</v>
      </c>
      <c r="H2651" t="s">
        <v>62</v>
      </c>
      <c r="I2651" t="s">
        <v>131</v>
      </c>
      <c r="J2651" t="s">
        <v>58</v>
      </c>
      <c r="K2651" t="s">
        <v>57</v>
      </c>
      <c r="M2651" s="11">
        <v>112.35</v>
      </c>
      <c r="N2651" s="11">
        <v>1.413221822540724</v>
      </c>
      <c r="P2651" s="11">
        <v>112.35</v>
      </c>
      <c r="Q2651" s="11">
        <v>1.413221822540724</v>
      </c>
      <c r="R2651" s="11">
        <f t="array" ref="R2651">INDEX(Reformat[Infant PT],MATCH(1,(Reformat[Zone]=B2651)*(Reformat[Provider Type]=E2651)*(Reformat[Provider Rating]=I2651),0))</f>
        <v>29.61</v>
      </c>
      <c r="S2651" s="11">
        <f t="shared" si="41"/>
        <v>148.05000000000001</v>
      </c>
    </row>
    <row r="2652" spans="1:19" x14ac:dyDescent="0.25">
      <c r="A2652" t="s">
        <v>51</v>
      </c>
      <c r="B2652" t="s">
        <v>93</v>
      </c>
      <c r="D2652" t="s">
        <v>53</v>
      </c>
      <c r="E2652" t="s">
        <v>113</v>
      </c>
      <c r="F2652" t="s">
        <v>59</v>
      </c>
      <c r="G2652" t="s">
        <v>124</v>
      </c>
      <c r="H2652" t="s">
        <v>62</v>
      </c>
      <c r="I2652" t="s">
        <v>131</v>
      </c>
      <c r="J2652" t="s">
        <v>56</v>
      </c>
      <c r="K2652" t="s">
        <v>57</v>
      </c>
      <c r="M2652" s="11">
        <v>116.8</v>
      </c>
      <c r="N2652" s="11">
        <v>1.4691972307321459</v>
      </c>
      <c r="P2652" s="11">
        <v>116.8</v>
      </c>
      <c r="Q2652" s="11">
        <v>1.4691972307321459</v>
      </c>
      <c r="R2652" s="11">
        <f t="array" ref="R2652">INDEX(Reformat[Toddler FT],MATCH(1,(Reformat[Zone]=B2652)*(Reformat[Provider Type]=E2652)*(Reformat[Provider Rating]=I2652),0))</f>
        <v>29.82</v>
      </c>
      <c r="S2652" s="11">
        <f t="shared" si="41"/>
        <v>149.1</v>
      </c>
    </row>
    <row r="2653" spans="1:19" x14ac:dyDescent="0.25">
      <c r="A2653" t="s">
        <v>51</v>
      </c>
      <c r="B2653" t="s">
        <v>93</v>
      </c>
      <c r="D2653" t="s">
        <v>53</v>
      </c>
      <c r="E2653" t="s">
        <v>113</v>
      </c>
      <c r="F2653" t="s">
        <v>59</v>
      </c>
      <c r="G2653" t="s">
        <v>125</v>
      </c>
      <c r="H2653" t="s">
        <v>62</v>
      </c>
      <c r="I2653" t="s">
        <v>131</v>
      </c>
      <c r="J2653" t="s">
        <v>58</v>
      </c>
      <c r="K2653" t="s">
        <v>57</v>
      </c>
      <c r="M2653" s="11">
        <v>104</v>
      </c>
      <c r="N2653" s="11">
        <v>1.3081893150354724</v>
      </c>
      <c r="P2653" s="11">
        <v>104</v>
      </c>
      <c r="Q2653" s="11">
        <v>1.3081893150354724</v>
      </c>
      <c r="R2653" s="11">
        <f t="array" ref="R2653">INDEX(Reformat[Toddler PT],MATCH(1,(Reformat[Zone]=B2653)*(Reformat[Provider Type]=E2653)*(Reformat[Provider Rating]=I2653),0))</f>
        <v>26.67</v>
      </c>
      <c r="S2653" s="11">
        <f t="shared" si="41"/>
        <v>133.35000000000002</v>
      </c>
    </row>
    <row r="2654" spans="1:19" x14ac:dyDescent="0.25">
      <c r="A2654" t="s">
        <v>51</v>
      </c>
      <c r="B2654" t="s">
        <v>93</v>
      </c>
      <c r="D2654" t="s">
        <v>53</v>
      </c>
      <c r="E2654" t="s">
        <v>113</v>
      </c>
      <c r="F2654" t="s">
        <v>60</v>
      </c>
      <c r="G2654" t="s">
        <v>126</v>
      </c>
      <c r="H2654" t="s">
        <v>62</v>
      </c>
      <c r="I2654" t="s">
        <v>131</v>
      </c>
      <c r="J2654" t="s">
        <v>56</v>
      </c>
      <c r="K2654" t="s">
        <v>57</v>
      </c>
      <c r="M2654" s="11">
        <v>109.3</v>
      </c>
      <c r="N2654" s="11">
        <v>1.3748566551286261</v>
      </c>
      <c r="P2654" s="11">
        <v>109.3</v>
      </c>
      <c r="Q2654" s="11">
        <v>1.3748566551286261</v>
      </c>
      <c r="R2654" s="11">
        <f t="array" ref="R2654">INDEX(Reformat[Preschool FT],MATCH(1,(Reformat[Zone]=B2654)*(Reformat[Provider Type]=E2654)*(Reformat[Provider Rating]=I2654),0))</f>
        <v>27.3</v>
      </c>
      <c r="S2654" s="11">
        <f t="shared" si="41"/>
        <v>136.5</v>
      </c>
    </row>
    <row r="2655" spans="1:19" x14ac:dyDescent="0.25">
      <c r="A2655" t="s">
        <v>51</v>
      </c>
      <c r="B2655" t="s">
        <v>93</v>
      </c>
      <c r="D2655" t="s">
        <v>53</v>
      </c>
      <c r="E2655" t="s">
        <v>113</v>
      </c>
      <c r="F2655" t="s">
        <v>60</v>
      </c>
      <c r="G2655" t="s">
        <v>127</v>
      </c>
      <c r="H2655" t="s">
        <v>62</v>
      </c>
      <c r="I2655" t="s">
        <v>131</v>
      </c>
      <c r="J2655" t="s">
        <v>58</v>
      </c>
      <c r="K2655" t="s">
        <v>57</v>
      </c>
      <c r="M2655" s="11">
        <v>89</v>
      </c>
      <c r="N2655" s="11">
        <v>1.119508163828433</v>
      </c>
      <c r="P2655" s="11">
        <v>89</v>
      </c>
      <c r="Q2655" s="11">
        <v>1.119508163828433</v>
      </c>
      <c r="R2655" s="11">
        <f t="array" ref="R2655">INDEX(Reformat[Preschool PT],MATCH(1,(Reformat[Zone]=B2655)*(Reformat[Provider Type]=E2655)*(Reformat[Provider Rating]=I2655),0))</f>
        <v>21.63</v>
      </c>
      <c r="S2655" s="11">
        <f t="shared" si="41"/>
        <v>108.14999999999999</v>
      </c>
    </row>
    <row r="2656" spans="1:19" x14ac:dyDescent="0.25">
      <c r="A2656" t="s">
        <v>51</v>
      </c>
      <c r="B2656" t="s">
        <v>93</v>
      </c>
      <c r="D2656" t="s">
        <v>53</v>
      </c>
      <c r="E2656" t="s">
        <v>113</v>
      </c>
      <c r="F2656" t="s">
        <v>61</v>
      </c>
      <c r="G2656" t="s">
        <v>128</v>
      </c>
      <c r="H2656" t="s">
        <v>62</v>
      </c>
      <c r="I2656" t="s">
        <v>131</v>
      </c>
      <c r="J2656" t="s">
        <v>56</v>
      </c>
      <c r="K2656" t="s">
        <v>57</v>
      </c>
      <c r="M2656" s="11">
        <v>103.94999999999999</v>
      </c>
      <c r="N2656" s="11">
        <v>1.3075603778647822</v>
      </c>
      <c r="P2656" s="11">
        <v>103.94999999999999</v>
      </c>
      <c r="Q2656" s="11">
        <v>1.3075603778647822</v>
      </c>
      <c r="R2656" s="11">
        <f t="array" ref="R2656">INDEX(Reformat[School-age FT],MATCH(1,(Reformat[Zone]=B2656)*(Reformat[Provider Type]=E2656)*(Reformat[Provider Rating]=I2656),0))</f>
        <v>25.83</v>
      </c>
      <c r="S2656" s="11">
        <f t="shared" si="41"/>
        <v>129.14999999999998</v>
      </c>
    </row>
    <row r="2657" spans="1:19" x14ac:dyDescent="0.25">
      <c r="A2657" t="s">
        <v>51</v>
      </c>
      <c r="B2657" t="s">
        <v>93</v>
      </c>
      <c r="D2657" t="s">
        <v>53</v>
      </c>
      <c r="E2657" t="s">
        <v>113</v>
      </c>
      <c r="F2657" t="s">
        <v>61</v>
      </c>
      <c r="G2657" t="s">
        <v>129</v>
      </c>
      <c r="H2657" t="s">
        <v>62</v>
      </c>
      <c r="I2657" t="s">
        <v>131</v>
      </c>
      <c r="J2657" t="s">
        <v>58</v>
      </c>
      <c r="K2657" t="s">
        <v>57</v>
      </c>
      <c r="M2657" s="11">
        <v>79.099999999999994</v>
      </c>
      <c r="N2657" s="11">
        <v>0.99497860403178706</v>
      </c>
      <c r="P2657" s="11">
        <v>79.099999999999994</v>
      </c>
      <c r="Q2657" s="11">
        <v>0.99497860403178706</v>
      </c>
      <c r="R2657" s="11">
        <f t="array" ref="R2657">INDEX(Reformat[School-age PT],MATCH(1,(Reformat[Zone]=B2657)*(Reformat[Provider Type]=E2657)*(Reformat[Provider Rating]=I2657),0))</f>
        <v>19.95</v>
      </c>
      <c r="S2657" s="11">
        <f t="shared" si="41"/>
        <v>99.75</v>
      </c>
    </row>
    <row r="2658" spans="1:19" x14ac:dyDescent="0.25">
      <c r="A2658" t="s">
        <v>51</v>
      </c>
      <c r="B2658" t="s">
        <v>93</v>
      </c>
      <c r="D2658" t="s">
        <v>53</v>
      </c>
      <c r="E2658" t="s">
        <v>113</v>
      </c>
      <c r="F2658" t="s">
        <v>54</v>
      </c>
      <c r="G2658" t="s">
        <v>122</v>
      </c>
      <c r="H2658" t="s">
        <v>63</v>
      </c>
      <c r="I2658" t="s">
        <v>132</v>
      </c>
      <c r="J2658" t="s">
        <v>56</v>
      </c>
      <c r="K2658" t="s">
        <v>57</v>
      </c>
      <c r="M2658" s="11">
        <v>139.75</v>
      </c>
      <c r="N2658" s="11">
        <v>1.757879392078916</v>
      </c>
      <c r="P2658" s="11">
        <v>139.75</v>
      </c>
      <c r="Q2658" s="11">
        <v>1.757879392078916</v>
      </c>
      <c r="R2658" s="11">
        <f t="array" ref="R2658">INDEX(Reformat[Infant FT],MATCH(1,(Reformat[Zone]=B2658)*(Reformat[Provider Type]=E2658)*(Reformat[Provider Rating]=I2658),0))</f>
        <v>33.630000000000003</v>
      </c>
      <c r="S2658" s="11">
        <f t="shared" si="41"/>
        <v>168.15</v>
      </c>
    </row>
    <row r="2659" spans="1:19" x14ac:dyDescent="0.25">
      <c r="A2659" t="s">
        <v>51</v>
      </c>
      <c r="B2659" t="s">
        <v>93</v>
      </c>
      <c r="D2659" t="s">
        <v>53</v>
      </c>
      <c r="E2659" t="s">
        <v>113</v>
      </c>
      <c r="F2659" t="s">
        <v>54</v>
      </c>
      <c r="G2659" t="s">
        <v>123</v>
      </c>
      <c r="H2659" t="s">
        <v>63</v>
      </c>
      <c r="I2659" t="s">
        <v>132</v>
      </c>
      <c r="J2659" t="s">
        <v>58</v>
      </c>
      <c r="K2659" t="s">
        <v>57</v>
      </c>
      <c r="M2659" s="11">
        <v>124.85</v>
      </c>
      <c r="N2659" s="11">
        <v>1.5704561152132568</v>
      </c>
      <c r="P2659" s="11">
        <v>124.85</v>
      </c>
      <c r="Q2659" s="11">
        <v>1.5704561152132568</v>
      </c>
      <c r="R2659" s="11">
        <f t="array" ref="R2659">INDEX(Reformat[Infant PT],MATCH(1,(Reformat[Zone]=B2659)*(Reformat[Provider Type]=E2659)*(Reformat[Provider Rating]=I2659),0))</f>
        <v>30.21</v>
      </c>
      <c r="S2659" s="11">
        <f t="shared" si="41"/>
        <v>151.05000000000001</v>
      </c>
    </row>
    <row r="2660" spans="1:19" x14ac:dyDescent="0.25">
      <c r="A2660" t="s">
        <v>51</v>
      </c>
      <c r="B2660" t="s">
        <v>93</v>
      </c>
      <c r="D2660" t="s">
        <v>53</v>
      </c>
      <c r="E2660" t="s">
        <v>113</v>
      </c>
      <c r="F2660" t="s">
        <v>59</v>
      </c>
      <c r="G2660" t="s">
        <v>124</v>
      </c>
      <c r="H2660" t="s">
        <v>63</v>
      </c>
      <c r="I2660" t="s">
        <v>132</v>
      </c>
      <c r="J2660" t="s">
        <v>56</v>
      </c>
      <c r="K2660" t="s">
        <v>57</v>
      </c>
      <c r="M2660" s="11">
        <v>129.75</v>
      </c>
      <c r="N2660" s="11">
        <v>1.6320919579408897</v>
      </c>
      <c r="P2660" s="11">
        <v>129.75</v>
      </c>
      <c r="Q2660" s="11">
        <v>1.6320919579408897</v>
      </c>
      <c r="R2660" s="11">
        <f t="array" ref="R2660">INDEX(Reformat[Toddler FT],MATCH(1,(Reformat[Zone]=B2660)*(Reformat[Provider Type]=E2660)*(Reformat[Provider Rating]=I2660),0))</f>
        <v>30.42</v>
      </c>
      <c r="S2660" s="11">
        <f t="shared" si="41"/>
        <v>152.10000000000002</v>
      </c>
    </row>
    <row r="2661" spans="1:19" x14ac:dyDescent="0.25">
      <c r="A2661" t="s">
        <v>51</v>
      </c>
      <c r="B2661" t="s">
        <v>93</v>
      </c>
      <c r="D2661" t="s">
        <v>53</v>
      </c>
      <c r="E2661" t="s">
        <v>113</v>
      </c>
      <c r="F2661" t="s">
        <v>59</v>
      </c>
      <c r="G2661" t="s">
        <v>125</v>
      </c>
      <c r="H2661" t="s">
        <v>63</v>
      </c>
      <c r="I2661" t="s">
        <v>132</v>
      </c>
      <c r="J2661" t="s">
        <v>58</v>
      </c>
      <c r="K2661" t="s">
        <v>57</v>
      </c>
      <c r="M2661" s="11">
        <v>115.55</v>
      </c>
      <c r="N2661" s="11">
        <v>1.4534738014648925</v>
      </c>
      <c r="P2661" s="11">
        <v>115.55</v>
      </c>
      <c r="Q2661" s="11">
        <v>1.4534738014648925</v>
      </c>
      <c r="R2661" s="11">
        <f t="array" ref="R2661">INDEX(Reformat[Toddler PT],MATCH(1,(Reformat[Zone]=B2661)*(Reformat[Provider Type]=E2661)*(Reformat[Provider Rating]=I2661),0))</f>
        <v>27.21</v>
      </c>
      <c r="S2661" s="11">
        <f t="shared" si="41"/>
        <v>136.05000000000001</v>
      </c>
    </row>
    <row r="2662" spans="1:19" x14ac:dyDescent="0.25">
      <c r="A2662" t="s">
        <v>51</v>
      </c>
      <c r="B2662" t="s">
        <v>93</v>
      </c>
      <c r="D2662" t="s">
        <v>53</v>
      </c>
      <c r="E2662" t="s">
        <v>113</v>
      </c>
      <c r="F2662" t="s">
        <v>60</v>
      </c>
      <c r="G2662" t="s">
        <v>126</v>
      </c>
      <c r="H2662" t="s">
        <v>63</v>
      </c>
      <c r="I2662" t="s">
        <v>132</v>
      </c>
      <c r="J2662" t="s">
        <v>56</v>
      </c>
      <c r="K2662" t="s">
        <v>57</v>
      </c>
      <c r="M2662" s="11">
        <v>121.44999999999999</v>
      </c>
      <c r="N2662" s="11">
        <v>1.5276883876063279</v>
      </c>
      <c r="P2662" s="11">
        <v>121.44999999999999</v>
      </c>
      <c r="Q2662" s="11">
        <v>1.5276883876063279</v>
      </c>
      <c r="R2662" s="11">
        <f t="array" ref="R2662">INDEX(Reformat[Preschool FT],MATCH(1,(Reformat[Zone]=B2662)*(Reformat[Provider Type]=E2662)*(Reformat[Provider Rating]=I2662),0))</f>
        <v>27.85</v>
      </c>
      <c r="S2662" s="11">
        <f t="shared" si="41"/>
        <v>139.25</v>
      </c>
    </row>
    <row r="2663" spans="1:19" x14ac:dyDescent="0.25">
      <c r="A2663" t="s">
        <v>51</v>
      </c>
      <c r="B2663" t="s">
        <v>93</v>
      </c>
      <c r="D2663" t="s">
        <v>53</v>
      </c>
      <c r="E2663" t="s">
        <v>113</v>
      </c>
      <c r="F2663" t="s">
        <v>60</v>
      </c>
      <c r="G2663" t="s">
        <v>127</v>
      </c>
      <c r="H2663" t="s">
        <v>63</v>
      </c>
      <c r="I2663" t="s">
        <v>132</v>
      </c>
      <c r="J2663" t="s">
        <v>58</v>
      </c>
      <c r="K2663" t="s">
        <v>57</v>
      </c>
      <c r="M2663" s="11">
        <v>95.35</v>
      </c>
      <c r="N2663" s="11">
        <v>1.1993831845060796</v>
      </c>
      <c r="P2663" s="11">
        <v>95.35</v>
      </c>
      <c r="Q2663" s="11">
        <v>1.1993831845060796</v>
      </c>
      <c r="R2663" s="11">
        <f t="array" ref="R2663">INDEX(Reformat[Preschool PT],MATCH(1,(Reformat[Zone]=B2663)*(Reformat[Provider Type]=E2663)*(Reformat[Provider Rating]=I2663),0))</f>
        <v>22.07</v>
      </c>
      <c r="S2663" s="11">
        <f t="shared" si="41"/>
        <v>110.35</v>
      </c>
    </row>
    <row r="2664" spans="1:19" x14ac:dyDescent="0.25">
      <c r="A2664" t="s">
        <v>51</v>
      </c>
      <c r="B2664" t="s">
        <v>93</v>
      </c>
      <c r="D2664" t="s">
        <v>53</v>
      </c>
      <c r="E2664" t="s">
        <v>113</v>
      </c>
      <c r="F2664" t="s">
        <v>61</v>
      </c>
      <c r="G2664" t="s">
        <v>128</v>
      </c>
      <c r="H2664" t="s">
        <v>63</v>
      </c>
      <c r="I2664" t="s">
        <v>132</v>
      </c>
      <c r="J2664" t="s">
        <v>56</v>
      </c>
      <c r="K2664" t="s">
        <v>57</v>
      </c>
      <c r="M2664" s="11">
        <v>115.5</v>
      </c>
      <c r="N2664" s="11">
        <v>1.4528448642942025</v>
      </c>
      <c r="P2664" s="11">
        <v>115.5</v>
      </c>
      <c r="Q2664" s="11">
        <v>1.4528448642942025</v>
      </c>
      <c r="R2664" s="11">
        <f t="array" ref="R2664">INDEX(Reformat[School-age FT],MATCH(1,(Reformat[Zone]=B2664)*(Reformat[Provider Type]=E2664)*(Reformat[Provider Rating]=I2664),0))</f>
        <v>26.35</v>
      </c>
      <c r="S2664" s="11">
        <f t="shared" si="41"/>
        <v>131.75</v>
      </c>
    </row>
    <row r="2665" spans="1:19" x14ac:dyDescent="0.25">
      <c r="A2665" t="s">
        <v>51</v>
      </c>
      <c r="B2665" t="s">
        <v>93</v>
      </c>
      <c r="D2665" t="s">
        <v>53</v>
      </c>
      <c r="E2665" t="s">
        <v>113</v>
      </c>
      <c r="F2665" t="s">
        <v>61</v>
      </c>
      <c r="G2665" t="s">
        <v>129</v>
      </c>
      <c r="H2665" t="s">
        <v>63</v>
      </c>
      <c r="I2665" t="s">
        <v>132</v>
      </c>
      <c r="J2665" t="s">
        <v>58</v>
      </c>
      <c r="K2665" t="s">
        <v>57</v>
      </c>
      <c r="M2665" s="11">
        <v>87.85</v>
      </c>
      <c r="N2665" s="11">
        <v>1.10504260890256</v>
      </c>
      <c r="P2665" s="11">
        <v>87.85</v>
      </c>
      <c r="Q2665" s="11">
        <v>1.10504260890256</v>
      </c>
      <c r="R2665" s="11">
        <f t="array" ref="R2665">INDEX(Reformat[School-age PT],MATCH(1,(Reformat[Zone]=B2665)*(Reformat[Provider Type]=E2665)*(Reformat[Provider Rating]=I2665),0))</f>
        <v>20.350000000000001</v>
      </c>
      <c r="S2665" s="11">
        <f t="shared" si="41"/>
        <v>101.75</v>
      </c>
    </row>
    <row r="2666" spans="1:19" x14ac:dyDescent="0.25">
      <c r="A2666" t="s">
        <v>51</v>
      </c>
      <c r="B2666" t="s">
        <v>93</v>
      </c>
      <c r="D2666" t="s">
        <v>53</v>
      </c>
      <c r="E2666" t="s">
        <v>113</v>
      </c>
      <c r="F2666" t="s">
        <v>54</v>
      </c>
      <c r="G2666" t="s">
        <v>122</v>
      </c>
      <c r="H2666" t="s">
        <v>64</v>
      </c>
      <c r="I2666" t="s">
        <v>133</v>
      </c>
      <c r="J2666" t="s">
        <v>56</v>
      </c>
      <c r="K2666" t="s">
        <v>57</v>
      </c>
      <c r="M2666" s="11">
        <v>155.25</v>
      </c>
      <c r="N2666" s="11">
        <v>1.9528499149928567</v>
      </c>
      <c r="P2666" s="11">
        <v>155.25</v>
      </c>
      <c r="Q2666" s="11">
        <v>1.9528499149928567</v>
      </c>
      <c r="R2666" s="11">
        <f t="array" ref="R2666">INDEX(Reformat[Infant FT],MATCH(1,(Reformat[Zone]=B2666)*(Reformat[Provider Type]=E2666)*(Reformat[Provider Rating]=I2666),0))</f>
        <v>36.799999999999997</v>
      </c>
      <c r="S2666" s="11">
        <f t="shared" si="41"/>
        <v>184</v>
      </c>
    </row>
    <row r="2667" spans="1:19" x14ac:dyDescent="0.25">
      <c r="A2667" t="s">
        <v>51</v>
      </c>
      <c r="B2667" t="s">
        <v>93</v>
      </c>
      <c r="D2667" t="s">
        <v>53</v>
      </c>
      <c r="E2667" t="s">
        <v>113</v>
      </c>
      <c r="F2667" t="s">
        <v>54</v>
      </c>
      <c r="G2667" t="s">
        <v>123</v>
      </c>
      <c r="H2667" t="s">
        <v>64</v>
      </c>
      <c r="I2667" t="s">
        <v>133</v>
      </c>
      <c r="J2667" t="s">
        <v>58</v>
      </c>
      <c r="K2667" t="s">
        <v>57</v>
      </c>
      <c r="M2667" s="11">
        <v>138.69999999999999</v>
      </c>
      <c r="N2667" s="11">
        <v>1.744671711494423</v>
      </c>
      <c r="P2667" s="11">
        <v>138.69999999999999</v>
      </c>
      <c r="Q2667" s="11">
        <v>1.744671711494423</v>
      </c>
      <c r="R2667" s="11">
        <f t="array" ref="R2667">INDEX(Reformat[Infant PT],MATCH(1,(Reformat[Zone]=B2667)*(Reformat[Provider Type]=E2667)*(Reformat[Provider Rating]=I2667),0))</f>
        <v>33.4</v>
      </c>
      <c r="S2667" s="11">
        <f t="shared" si="41"/>
        <v>167</v>
      </c>
    </row>
    <row r="2668" spans="1:19" x14ac:dyDescent="0.25">
      <c r="A2668" t="s">
        <v>51</v>
      </c>
      <c r="B2668" t="s">
        <v>93</v>
      </c>
      <c r="D2668" t="s">
        <v>53</v>
      </c>
      <c r="E2668" t="s">
        <v>113</v>
      </c>
      <c r="F2668" t="s">
        <v>59</v>
      </c>
      <c r="G2668" t="s">
        <v>124</v>
      </c>
      <c r="H2668" t="s">
        <v>64</v>
      </c>
      <c r="I2668" t="s">
        <v>133</v>
      </c>
      <c r="J2668" t="s">
        <v>56</v>
      </c>
      <c r="K2668" t="s">
        <v>57</v>
      </c>
      <c r="M2668" s="11">
        <v>144.14999999999998</v>
      </c>
      <c r="N2668" s="11">
        <v>1.8132258630996472</v>
      </c>
      <c r="P2668" s="11">
        <v>144.14999999999998</v>
      </c>
      <c r="Q2668" s="11">
        <v>1.8132258630996472</v>
      </c>
      <c r="R2668" s="11">
        <f t="array" ref="R2668">INDEX(Reformat[Toddler FT],MATCH(1,(Reformat[Zone]=B2668)*(Reformat[Provider Type]=E2668)*(Reformat[Provider Rating]=I2668),0))</f>
        <v>33.200000000000003</v>
      </c>
      <c r="S2668" s="11">
        <f t="shared" si="41"/>
        <v>166</v>
      </c>
    </row>
    <row r="2669" spans="1:19" x14ac:dyDescent="0.25">
      <c r="A2669" t="s">
        <v>51</v>
      </c>
      <c r="B2669" t="s">
        <v>93</v>
      </c>
      <c r="D2669" t="s">
        <v>53</v>
      </c>
      <c r="E2669" t="s">
        <v>113</v>
      </c>
      <c r="F2669" t="s">
        <v>59</v>
      </c>
      <c r="G2669" t="s">
        <v>125</v>
      </c>
      <c r="H2669" t="s">
        <v>64</v>
      </c>
      <c r="I2669" t="s">
        <v>133</v>
      </c>
      <c r="J2669" t="s">
        <v>58</v>
      </c>
      <c r="K2669" t="s">
        <v>57</v>
      </c>
      <c r="M2669" s="11">
        <v>128.35000000000002</v>
      </c>
      <c r="N2669" s="11">
        <v>1.6144817171615664</v>
      </c>
      <c r="P2669" s="11">
        <v>128.35000000000002</v>
      </c>
      <c r="Q2669" s="11">
        <v>1.6144817171615664</v>
      </c>
      <c r="R2669" s="11">
        <f t="array" ref="R2669">INDEX(Reformat[Toddler PT],MATCH(1,(Reformat[Zone]=B2669)*(Reformat[Provider Type]=E2669)*(Reformat[Provider Rating]=I2669),0))</f>
        <v>30</v>
      </c>
      <c r="S2669" s="11">
        <f t="shared" si="41"/>
        <v>150</v>
      </c>
    </row>
    <row r="2670" spans="1:19" x14ac:dyDescent="0.25">
      <c r="A2670" t="s">
        <v>51</v>
      </c>
      <c r="B2670" t="s">
        <v>93</v>
      </c>
      <c r="D2670" t="s">
        <v>53</v>
      </c>
      <c r="E2670" t="s">
        <v>113</v>
      </c>
      <c r="F2670" t="s">
        <v>60</v>
      </c>
      <c r="G2670" t="s">
        <v>126</v>
      </c>
      <c r="H2670" t="s">
        <v>64</v>
      </c>
      <c r="I2670" t="s">
        <v>133</v>
      </c>
      <c r="J2670" t="s">
        <v>56</v>
      </c>
      <c r="K2670" t="s">
        <v>57</v>
      </c>
      <c r="M2670" s="11">
        <v>134.9</v>
      </c>
      <c r="N2670" s="11">
        <v>1.6968724865219733</v>
      </c>
      <c r="P2670" s="11">
        <v>134.9</v>
      </c>
      <c r="Q2670" s="11">
        <v>1.6968724865219733</v>
      </c>
      <c r="R2670" s="11">
        <f t="array" ref="R2670">INDEX(Reformat[Preschool FT],MATCH(1,(Reformat[Zone]=B2670)*(Reformat[Provider Type]=E2670)*(Reformat[Provider Rating]=I2670),0))</f>
        <v>30.2</v>
      </c>
      <c r="S2670" s="11">
        <f t="shared" si="41"/>
        <v>151</v>
      </c>
    </row>
    <row r="2671" spans="1:19" x14ac:dyDescent="0.25">
      <c r="A2671" t="s">
        <v>51</v>
      </c>
      <c r="B2671" t="s">
        <v>93</v>
      </c>
      <c r="D2671" t="s">
        <v>53</v>
      </c>
      <c r="E2671" t="s">
        <v>113</v>
      </c>
      <c r="F2671" t="s">
        <v>60</v>
      </c>
      <c r="G2671" t="s">
        <v>127</v>
      </c>
      <c r="H2671" t="s">
        <v>64</v>
      </c>
      <c r="I2671" t="s">
        <v>133</v>
      </c>
      <c r="J2671" t="s">
        <v>58</v>
      </c>
      <c r="K2671" t="s">
        <v>57</v>
      </c>
      <c r="M2671" s="11">
        <v>105.9</v>
      </c>
      <c r="N2671" s="11">
        <v>1.3320889275216974</v>
      </c>
      <c r="P2671" s="11">
        <v>105.9</v>
      </c>
      <c r="Q2671" s="11">
        <v>1.3320889275216974</v>
      </c>
      <c r="R2671" s="11">
        <f t="array" ref="R2671">INDEX(Reformat[Preschool PT],MATCH(1,(Reformat[Zone]=B2671)*(Reformat[Provider Type]=E2671)*(Reformat[Provider Rating]=I2671),0))</f>
        <v>24.4</v>
      </c>
      <c r="S2671" s="11">
        <f t="shared" si="41"/>
        <v>122</v>
      </c>
    </row>
    <row r="2672" spans="1:19" x14ac:dyDescent="0.25">
      <c r="A2672" t="s">
        <v>51</v>
      </c>
      <c r="B2672" t="s">
        <v>93</v>
      </c>
      <c r="D2672" t="s">
        <v>53</v>
      </c>
      <c r="E2672" t="s">
        <v>113</v>
      </c>
      <c r="F2672" t="s">
        <v>61</v>
      </c>
      <c r="G2672" t="s">
        <v>128</v>
      </c>
      <c r="H2672" t="s">
        <v>64</v>
      </c>
      <c r="I2672" t="s">
        <v>133</v>
      </c>
      <c r="J2672" t="s">
        <v>56</v>
      </c>
      <c r="K2672" t="s">
        <v>57</v>
      </c>
      <c r="M2672" s="11">
        <v>128.30000000000001</v>
      </c>
      <c r="N2672" s="11">
        <v>1.6138527799908762</v>
      </c>
      <c r="P2672" s="11">
        <v>128.30000000000001</v>
      </c>
      <c r="Q2672" s="11">
        <v>1.6138527799908762</v>
      </c>
      <c r="R2672" s="11">
        <f t="array" ref="R2672">INDEX(Reformat[School-age FT],MATCH(1,(Reformat[Zone]=B2672)*(Reformat[Provider Type]=E2672)*(Reformat[Provider Rating]=I2672),0))</f>
        <v>28.8</v>
      </c>
      <c r="S2672" s="11">
        <f t="shared" si="41"/>
        <v>144</v>
      </c>
    </row>
    <row r="2673" spans="1:19" x14ac:dyDescent="0.25">
      <c r="A2673" t="s">
        <v>51</v>
      </c>
      <c r="B2673" t="s">
        <v>93</v>
      </c>
      <c r="D2673" t="s">
        <v>53</v>
      </c>
      <c r="E2673" t="s">
        <v>113</v>
      </c>
      <c r="F2673" t="s">
        <v>61</v>
      </c>
      <c r="G2673" t="s">
        <v>129</v>
      </c>
      <c r="H2673" t="s">
        <v>64</v>
      </c>
      <c r="I2673" t="s">
        <v>133</v>
      </c>
      <c r="J2673" t="s">
        <v>58</v>
      </c>
      <c r="K2673" t="s">
        <v>57</v>
      </c>
      <c r="M2673" s="11">
        <v>97.6</v>
      </c>
      <c r="N2673" s="11">
        <v>1.2276853571871356</v>
      </c>
      <c r="P2673" s="11">
        <v>97.6</v>
      </c>
      <c r="Q2673" s="11">
        <v>1.2276853571871356</v>
      </c>
      <c r="R2673" s="11">
        <f t="array" ref="R2673">INDEX(Reformat[School-age PT],MATCH(1,(Reformat[Zone]=B2673)*(Reformat[Provider Type]=E2673)*(Reformat[Provider Rating]=I2673),0))</f>
        <v>22.6</v>
      </c>
      <c r="S2673" s="11">
        <f t="shared" si="41"/>
        <v>113</v>
      </c>
    </row>
    <row r="2674" spans="1:19" x14ac:dyDescent="0.25">
      <c r="A2674" t="s">
        <v>51</v>
      </c>
      <c r="B2674" t="s">
        <v>93</v>
      </c>
      <c r="D2674" t="s">
        <v>53</v>
      </c>
      <c r="E2674" t="s">
        <v>113</v>
      </c>
      <c r="F2674" t="s">
        <v>60</v>
      </c>
      <c r="G2674" t="s">
        <v>126</v>
      </c>
      <c r="H2674" t="s">
        <v>65</v>
      </c>
      <c r="I2674" t="s">
        <v>134</v>
      </c>
      <c r="J2674" t="s">
        <v>56</v>
      </c>
      <c r="K2674" t="s">
        <v>57</v>
      </c>
      <c r="M2674" s="11">
        <v>105.1</v>
      </c>
      <c r="N2674" s="11">
        <v>1.3220259327906552</v>
      </c>
      <c r="P2674" s="11">
        <v>105.1</v>
      </c>
      <c r="Q2674" s="11">
        <v>1.3220259327906552</v>
      </c>
      <c r="R2674" s="11">
        <f t="array" ref="R2674">INDEX(Reformat[Preschool FT],MATCH(1,(Reformat[Zone]=B2674)*(Reformat[Provider Type]=E2674)*(Reformat[Provider Rating]=I2674),0))</f>
        <v>27.3</v>
      </c>
      <c r="S2674" s="11">
        <f t="shared" si="41"/>
        <v>136.5</v>
      </c>
    </row>
    <row r="2675" spans="1:19" x14ac:dyDescent="0.25">
      <c r="A2675" t="s">
        <v>51</v>
      </c>
      <c r="B2675" t="s">
        <v>93</v>
      </c>
      <c r="D2675" t="s">
        <v>53</v>
      </c>
      <c r="E2675" t="s">
        <v>113</v>
      </c>
      <c r="F2675" t="s">
        <v>60</v>
      </c>
      <c r="G2675" t="s">
        <v>127</v>
      </c>
      <c r="H2675" t="s">
        <v>65</v>
      </c>
      <c r="I2675" t="s">
        <v>134</v>
      </c>
      <c r="J2675" t="s">
        <v>58</v>
      </c>
      <c r="K2675" t="s">
        <v>57</v>
      </c>
      <c r="M2675" s="11">
        <v>89</v>
      </c>
      <c r="N2675" s="11">
        <v>1.119508163828433</v>
      </c>
      <c r="P2675" s="11">
        <v>89</v>
      </c>
      <c r="Q2675" s="11">
        <v>1.119508163828433</v>
      </c>
      <c r="R2675" s="11">
        <f t="array" ref="R2675">INDEX(Reformat[Preschool PT],MATCH(1,(Reformat[Zone]=B2675)*(Reformat[Provider Type]=E2675)*(Reformat[Provider Rating]=I2675),0))</f>
        <v>21.63</v>
      </c>
      <c r="S2675" s="11">
        <f t="shared" si="41"/>
        <v>108.14999999999999</v>
      </c>
    </row>
    <row r="2676" spans="1:19" x14ac:dyDescent="0.25">
      <c r="A2676" t="s">
        <v>51</v>
      </c>
      <c r="B2676" t="s">
        <v>93</v>
      </c>
      <c r="D2676" t="s">
        <v>66</v>
      </c>
      <c r="E2676" t="s">
        <v>114</v>
      </c>
      <c r="F2676" t="s">
        <v>54</v>
      </c>
      <c r="G2676" t="s">
        <v>122</v>
      </c>
      <c r="H2676" t="s">
        <v>55</v>
      </c>
      <c r="I2676" t="s">
        <v>130</v>
      </c>
      <c r="J2676" t="s">
        <v>56</v>
      </c>
      <c r="K2676" t="s">
        <v>57</v>
      </c>
      <c r="M2676" s="11">
        <v>103</v>
      </c>
      <c r="N2676" s="11">
        <v>1.2956105716216697</v>
      </c>
      <c r="P2676" s="11">
        <v>103</v>
      </c>
      <c r="Q2676" s="11">
        <v>1.2956105716216697</v>
      </c>
      <c r="R2676" s="11">
        <f t="array" ref="R2676">INDEX(Reformat[Infant FT],MATCH(1,(Reformat[Zone]=B2676)*(Reformat[Provider Type]=E2676)*(Reformat[Provider Rating]=I2676),0))</f>
        <v>28</v>
      </c>
      <c r="S2676" s="11">
        <f t="shared" si="41"/>
        <v>140</v>
      </c>
    </row>
    <row r="2677" spans="1:19" x14ac:dyDescent="0.25">
      <c r="A2677" t="s">
        <v>51</v>
      </c>
      <c r="B2677" t="s">
        <v>93</v>
      </c>
      <c r="D2677" t="s">
        <v>66</v>
      </c>
      <c r="E2677" t="s">
        <v>114</v>
      </c>
      <c r="F2677" t="s">
        <v>54</v>
      </c>
      <c r="G2677" t="s">
        <v>123</v>
      </c>
      <c r="H2677" t="s">
        <v>55</v>
      </c>
      <c r="I2677" t="s">
        <v>130</v>
      </c>
      <c r="J2677" t="s">
        <v>58</v>
      </c>
      <c r="K2677" t="s">
        <v>57</v>
      </c>
      <c r="M2677" s="11">
        <v>92.100000000000009</v>
      </c>
      <c r="N2677" s="11">
        <v>1.1585022684112214</v>
      </c>
      <c r="P2677" s="11">
        <v>92.100000000000009</v>
      </c>
      <c r="Q2677" s="11">
        <v>1.1585022684112214</v>
      </c>
      <c r="R2677" s="11">
        <f t="array" ref="R2677">INDEX(Reformat[Infant PT],MATCH(1,(Reformat[Zone]=B2677)*(Reformat[Provider Type]=E2677)*(Reformat[Provider Rating]=I2677),0))</f>
        <v>25.4</v>
      </c>
      <c r="S2677" s="11">
        <f t="shared" si="41"/>
        <v>127</v>
      </c>
    </row>
    <row r="2678" spans="1:19" x14ac:dyDescent="0.25">
      <c r="A2678" t="s">
        <v>51</v>
      </c>
      <c r="B2678" t="s">
        <v>93</v>
      </c>
      <c r="D2678" t="s">
        <v>66</v>
      </c>
      <c r="E2678" t="s">
        <v>114</v>
      </c>
      <c r="F2678" t="s">
        <v>59</v>
      </c>
      <c r="G2678" t="s">
        <v>124</v>
      </c>
      <c r="H2678" t="s">
        <v>55</v>
      </c>
      <c r="I2678" t="s">
        <v>130</v>
      </c>
      <c r="J2678" t="s">
        <v>56</v>
      </c>
      <c r="K2678" t="s">
        <v>57</v>
      </c>
      <c r="M2678" s="11">
        <v>97.8</v>
      </c>
      <c r="N2678" s="11">
        <v>1.2302011058698961</v>
      </c>
      <c r="P2678" s="11">
        <v>97.8</v>
      </c>
      <c r="Q2678" s="11">
        <v>1.2302011058698961</v>
      </c>
      <c r="R2678" s="11">
        <f t="array" ref="R2678">INDEX(Reformat[Toddler FT],MATCH(1,(Reformat[Zone]=B2678)*(Reformat[Provider Type]=E2678)*(Reformat[Provider Rating]=I2678),0))</f>
        <v>26</v>
      </c>
      <c r="S2678" s="11">
        <f t="shared" si="41"/>
        <v>130</v>
      </c>
    </row>
    <row r="2679" spans="1:19" x14ac:dyDescent="0.25">
      <c r="A2679" t="s">
        <v>51</v>
      </c>
      <c r="B2679" t="s">
        <v>93</v>
      </c>
      <c r="D2679" t="s">
        <v>66</v>
      </c>
      <c r="E2679" t="s">
        <v>114</v>
      </c>
      <c r="F2679" t="s">
        <v>59</v>
      </c>
      <c r="G2679" t="s">
        <v>125</v>
      </c>
      <c r="H2679" t="s">
        <v>55</v>
      </c>
      <c r="I2679" t="s">
        <v>130</v>
      </c>
      <c r="J2679" t="s">
        <v>58</v>
      </c>
      <c r="K2679" t="s">
        <v>57</v>
      </c>
      <c r="M2679" s="11">
        <v>86.8</v>
      </c>
      <c r="N2679" s="11">
        <v>1.0918349283180673</v>
      </c>
      <c r="P2679" s="11">
        <v>86.8</v>
      </c>
      <c r="Q2679" s="11">
        <v>1.0918349283180673</v>
      </c>
      <c r="R2679" s="11">
        <f t="array" ref="R2679">INDEX(Reformat[Toddler PT],MATCH(1,(Reformat[Zone]=B2679)*(Reformat[Provider Type]=E2679)*(Reformat[Provider Rating]=I2679),0))</f>
        <v>23.4</v>
      </c>
      <c r="S2679" s="11">
        <f t="shared" si="41"/>
        <v>117</v>
      </c>
    </row>
    <row r="2680" spans="1:19" x14ac:dyDescent="0.25">
      <c r="A2680" t="s">
        <v>51</v>
      </c>
      <c r="B2680" t="s">
        <v>93</v>
      </c>
      <c r="D2680" t="s">
        <v>66</v>
      </c>
      <c r="E2680" t="s">
        <v>114</v>
      </c>
      <c r="F2680" t="s">
        <v>60</v>
      </c>
      <c r="G2680" t="s">
        <v>126</v>
      </c>
      <c r="H2680" t="s">
        <v>55</v>
      </c>
      <c r="I2680" t="s">
        <v>130</v>
      </c>
      <c r="J2680" t="s">
        <v>56</v>
      </c>
      <c r="K2680" t="s">
        <v>57</v>
      </c>
      <c r="M2680" s="11">
        <v>92.5</v>
      </c>
      <c r="N2680" s="11">
        <v>1.1635337657767422</v>
      </c>
      <c r="P2680" s="11">
        <v>92.5</v>
      </c>
      <c r="Q2680" s="11">
        <v>1.1635337657767422</v>
      </c>
      <c r="R2680" s="11">
        <f t="array" ref="R2680">INDEX(Reformat[Preschool FT],MATCH(1,(Reformat[Zone]=B2680)*(Reformat[Provider Type]=E2680)*(Reformat[Provider Rating]=I2680),0))</f>
        <v>24.2</v>
      </c>
      <c r="S2680" s="11">
        <f t="shared" si="41"/>
        <v>121</v>
      </c>
    </row>
    <row r="2681" spans="1:19" x14ac:dyDescent="0.25">
      <c r="A2681" t="s">
        <v>51</v>
      </c>
      <c r="B2681" t="s">
        <v>93</v>
      </c>
      <c r="D2681" t="s">
        <v>66</v>
      </c>
      <c r="E2681" t="s">
        <v>114</v>
      </c>
      <c r="F2681" t="s">
        <v>60</v>
      </c>
      <c r="G2681" t="s">
        <v>127</v>
      </c>
      <c r="H2681" t="s">
        <v>55</v>
      </c>
      <c r="I2681" t="s">
        <v>130</v>
      </c>
      <c r="J2681" t="s">
        <v>58</v>
      </c>
      <c r="K2681" t="s">
        <v>57</v>
      </c>
      <c r="M2681" s="11">
        <v>77.45</v>
      </c>
      <c r="N2681" s="11">
        <v>0.97422367739901283</v>
      </c>
      <c r="P2681" s="11">
        <v>77.45</v>
      </c>
      <c r="Q2681" s="11">
        <v>0.97422367739901283</v>
      </c>
      <c r="R2681" s="11">
        <f t="array" ref="R2681">INDEX(Reformat[Preschool PT],MATCH(1,(Reformat[Zone]=B2681)*(Reformat[Provider Type]=E2681)*(Reformat[Provider Rating]=I2681),0))</f>
        <v>20.399999999999999</v>
      </c>
      <c r="S2681" s="11">
        <f t="shared" si="41"/>
        <v>102</v>
      </c>
    </row>
    <row r="2682" spans="1:19" x14ac:dyDescent="0.25">
      <c r="A2682" t="s">
        <v>51</v>
      </c>
      <c r="B2682" t="s">
        <v>93</v>
      </c>
      <c r="D2682" t="s">
        <v>66</v>
      </c>
      <c r="E2682" t="s">
        <v>114</v>
      </c>
      <c r="F2682" t="s">
        <v>61</v>
      </c>
      <c r="G2682" t="s">
        <v>128</v>
      </c>
      <c r="H2682" t="s">
        <v>55</v>
      </c>
      <c r="I2682" t="s">
        <v>130</v>
      </c>
      <c r="J2682" t="s">
        <v>56</v>
      </c>
      <c r="K2682" t="s">
        <v>57</v>
      </c>
      <c r="M2682" s="11">
        <v>82.95</v>
      </c>
      <c r="N2682" s="11">
        <v>1.0434067661749273</v>
      </c>
      <c r="P2682" s="11">
        <v>82.95</v>
      </c>
      <c r="Q2682" s="11">
        <v>1.0434067661749273</v>
      </c>
      <c r="R2682" s="11">
        <f t="array" ref="R2682">INDEX(Reformat[School-age FT],MATCH(1,(Reformat[Zone]=B2682)*(Reformat[Provider Type]=E2682)*(Reformat[Provider Rating]=I2682),0))</f>
        <v>21.8</v>
      </c>
      <c r="S2682" s="11">
        <f t="shared" si="41"/>
        <v>109</v>
      </c>
    </row>
    <row r="2683" spans="1:19" x14ac:dyDescent="0.25">
      <c r="A2683" t="s">
        <v>51</v>
      </c>
      <c r="B2683" t="s">
        <v>93</v>
      </c>
      <c r="D2683" t="s">
        <v>66</v>
      </c>
      <c r="E2683" t="s">
        <v>114</v>
      </c>
      <c r="F2683" t="s">
        <v>61</v>
      </c>
      <c r="G2683" t="s">
        <v>129</v>
      </c>
      <c r="H2683" t="s">
        <v>55</v>
      </c>
      <c r="I2683" t="s">
        <v>130</v>
      </c>
      <c r="J2683" t="s">
        <v>58</v>
      </c>
      <c r="K2683" t="s">
        <v>57</v>
      </c>
      <c r="M2683" s="11">
        <v>69</v>
      </c>
      <c r="N2683" s="11">
        <v>0.86793329555238075</v>
      </c>
      <c r="P2683" s="11">
        <v>69</v>
      </c>
      <c r="Q2683" s="11">
        <v>0.86793329555238075</v>
      </c>
      <c r="R2683" s="11">
        <f t="array" ref="R2683">INDEX(Reformat[School-age PT],MATCH(1,(Reformat[Zone]=B2683)*(Reformat[Provider Type]=E2683)*(Reformat[Provider Rating]=I2683),0))</f>
        <v>19</v>
      </c>
      <c r="S2683" s="11">
        <f t="shared" si="41"/>
        <v>95</v>
      </c>
    </row>
    <row r="2684" spans="1:19" x14ac:dyDescent="0.25">
      <c r="A2684" t="s">
        <v>51</v>
      </c>
      <c r="B2684" t="s">
        <v>93</v>
      </c>
      <c r="D2684" t="s">
        <v>66</v>
      </c>
      <c r="E2684" t="s">
        <v>114</v>
      </c>
      <c r="F2684" t="s">
        <v>54</v>
      </c>
      <c r="G2684" t="s">
        <v>122</v>
      </c>
      <c r="H2684" t="s">
        <v>62</v>
      </c>
      <c r="I2684" t="s">
        <v>131</v>
      </c>
      <c r="J2684" t="s">
        <v>56</v>
      </c>
      <c r="K2684" t="s">
        <v>57</v>
      </c>
      <c r="M2684" s="11">
        <v>112.05</v>
      </c>
      <c r="N2684" s="11">
        <v>1.4094481995165833</v>
      </c>
      <c r="P2684" s="11">
        <v>112.05</v>
      </c>
      <c r="Q2684" s="11">
        <v>1.4094481995165833</v>
      </c>
      <c r="R2684" s="11">
        <f t="array" ref="R2684">INDEX(Reformat[Infant FT],MATCH(1,(Reformat[Zone]=B2684)*(Reformat[Provider Type]=E2684)*(Reformat[Provider Rating]=I2684),0))</f>
        <v>29.4</v>
      </c>
      <c r="S2684" s="11">
        <f t="shared" si="41"/>
        <v>147</v>
      </c>
    </row>
    <row r="2685" spans="1:19" x14ac:dyDescent="0.25">
      <c r="A2685" t="s">
        <v>51</v>
      </c>
      <c r="B2685" t="s">
        <v>93</v>
      </c>
      <c r="D2685" t="s">
        <v>66</v>
      </c>
      <c r="E2685" t="s">
        <v>114</v>
      </c>
      <c r="F2685" t="s">
        <v>54</v>
      </c>
      <c r="G2685" t="s">
        <v>123</v>
      </c>
      <c r="H2685" t="s">
        <v>62</v>
      </c>
      <c r="I2685" t="s">
        <v>131</v>
      </c>
      <c r="J2685" t="s">
        <v>58</v>
      </c>
      <c r="K2685" t="s">
        <v>57</v>
      </c>
      <c r="M2685" s="11">
        <v>101.75</v>
      </c>
      <c r="N2685" s="11">
        <v>1.2798871423544165</v>
      </c>
      <c r="P2685" s="11">
        <v>101.75</v>
      </c>
      <c r="Q2685" s="11">
        <v>1.2798871423544165</v>
      </c>
      <c r="R2685" s="11">
        <f t="array" ref="R2685">INDEX(Reformat[Infant PT],MATCH(1,(Reformat[Zone]=B2685)*(Reformat[Provider Type]=E2685)*(Reformat[Provider Rating]=I2685),0))</f>
        <v>26.67</v>
      </c>
      <c r="S2685" s="11">
        <f t="shared" si="41"/>
        <v>133.35000000000002</v>
      </c>
    </row>
    <row r="2686" spans="1:19" x14ac:dyDescent="0.25">
      <c r="A2686" t="s">
        <v>51</v>
      </c>
      <c r="B2686" t="s">
        <v>93</v>
      </c>
      <c r="D2686" t="s">
        <v>66</v>
      </c>
      <c r="E2686" t="s">
        <v>114</v>
      </c>
      <c r="F2686" t="s">
        <v>59</v>
      </c>
      <c r="G2686" t="s">
        <v>124</v>
      </c>
      <c r="H2686" t="s">
        <v>62</v>
      </c>
      <c r="I2686" t="s">
        <v>131</v>
      </c>
      <c r="J2686" t="s">
        <v>56</v>
      </c>
      <c r="K2686" t="s">
        <v>57</v>
      </c>
      <c r="M2686" s="11">
        <v>107.15</v>
      </c>
      <c r="N2686" s="11">
        <v>1.3478123567889506</v>
      </c>
      <c r="P2686" s="11">
        <v>107.15</v>
      </c>
      <c r="Q2686" s="11">
        <v>1.3478123567889506</v>
      </c>
      <c r="R2686" s="11">
        <f t="array" ref="R2686">INDEX(Reformat[Toddler FT],MATCH(1,(Reformat[Zone]=B2686)*(Reformat[Provider Type]=E2686)*(Reformat[Provider Rating]=I2686),0))</f>
        <v>27.3</v>
      </c>
      <c r="S2686" s="11">
        <f t="shared" si="41"/>
        <v>136.5</v>
      </c>
    </row>
    <row r="2687" spans="1:19" x14ac:dyDescent="0.25">
      <c r="A2687" t="s">
        <v>51</v>
      </c>
      <c r="B2687" t="s">
        <v>93</v>
      </c>
      <c r="D2687" t="s">
        <v>66</v>
      </c>
      <c r="E2687" t="s">
        <v>114</v>
      </c>
      <c r="F2687" t="s">
        <v>59</v>
      </c>
      <c r="G2687" t="s">
        <v>125</v>
      </c>
      <c r="H2687" t="s">
        <v>62</v>
      </c>
      <c r="I2687" t="s">
        <v>131</v>
      </c>
      <c r="J2687" t="s">
        <v>58</v>
      </c>
      <c r="K2687" t="s">
        <v>57</v>
      </c>
      <c r="M2687" s="11">
        <v>96.75</v>
      </c>
      <c r="N2687" s="11">
        <v>1.2169934252854033</v>
      </c>
      <c r="P2687" s="11">
        <v>96.75</v>
      </c>
      <c r="Q2687" s="11">
        <v>1.2169934252854033</v>
      </c>
      <c r="R2687" s="11">
        <f t="array" ref="R2687">INDEX(Reformat[Toddler PT],MATCH(1,(Reformat[Zone]=B2687)*(Reformat[Provider Type]=E2687)*(Reformat[Provider Rating]=I2687),0))</f>
        <v>24.57</v>
      </c>
      <c r="S2687" s="11">
        <f t="shared" si="41"/>
        <v>122.85</v>
      </c>
    </row>
    <row r="2688" spans="1:19" x14ac:dyDescent="0.25">
      <c r="A2688" t="s">
        <v>51</v>
      </c>
      <c r="B2688" t="s">
        <v>93</v>
      </c>
      <c r="D2688" t="s">
        <v>66</v>
      </c>
      <c r="E2688" t="s">
        <v>114</v>
      </c>
      <c r="F2688" t="s">
        <v>60</v>
      </c>
      <c r="G2688" t="s">
        <v>126</v>
      </c>
      <c r="H2688" t="s">
        <v>62</v>
      </c>
      <c r="I2688" t="s">
        <v>131</v>
      </c>
      <c r="J2688" t="s">
        <v>56</v>
      </c>
      <c r="K2688" t="s">
        <v>57</v>
      </c>
      <c r="M2688" s="11">
        <v>102.15</v>
      </c>
      <c r="N2688" s="11">
        <v>1.2849186397199375</v>
      </c>
      <c r="P2688" s="11">
        <v>102.15</v>
      </c>
      <c r="Q2688" s="11">
        <v>1.2849186397199375</v>
      </c>
      <c r="R2688" s="11">
        <f t="array" ref="R2688">INDEX(Reformat[Preschool FT],MATCH(1,(Reformat[Zone]=B2688)*(Reformat[Provider Type]=E2688)*(Reformat[Provider Rating]=I2688),0))</f>
        <v>25.41</v>
      </c>
      <c r="S2688" s="11">
        <f t="shared" si="41"/>
        <v>127.05</v>
      </c>
    </row>
    <row r="2689" spans="1:19" x14ac:dyDescent="0.25">
      <c r="A2689" t="s">
        <v>51</v>
      </c>
      <c r="B2689" t="s">
        <v>93</v>
      </c>
      <c r="D2689" t="s">
        <v>66</v>
      </c>
      <c r="E2689" t="s">
        <v>114</v>
      </c>
      <c r="F2689" t="s">
        <v>60</v>
      </c>
      <c r="G2689" t="s">
        <v>127</v>
      </c>
      <c r="H2689" t="s">
        <v>62</v>
      </c>
      <c r="I2689" t="s">
        <v>131</v>
      </c>
      <c r="J2689" t="s">
        <v>58</v>
      </c>
      <c r="K2689" t="s">
        <v>57</v>
      </c>
      <c r="M2689" s="11">
        <v>87.85</v>
      </c>
      <c r="N2689" s="11">
        <v>1.10504260890256</v>
      </c>
      <c r="P2689" s="11">
        <v>87.85</v>
      </c>
      <c r="Q2689" s="11">
        <v>1.10504260890256</v>
      </c>
      <c r="R2689" s="11">
        <f t="array" ref="R2689">INDEX(Reformat[Preschool PT],MATCH(1,(Reformat[Zone]=B2689)*(Reformat[Provider Type]=E2689)*(Reformat[Provider Rating]=I2689),0))</f>
        <v>21.42</v>
      </c>
      <c r="S2689" s="11">
        <f t="shared" si="41"/>
        <v>107.10000000000001</v>
      </c>
    </row>
    <row r="2690" spans="1:19" x14ac:dyDescent="0.25">
      <c r="A2690" t="s">
        <v>51</v>
      </c>
      <c r="B2690" t="s">
        <v>93</v>
      </c>
      <c r="D2690" t="s">
        <v>66</v>
      </c>
      <c r="E2690" t="s">
        <v>114</v>
      </c>
      <c r="F2690" t="s">
        <v>61</v>
      </c>
      <c r="G2690" t="s">
        <v>128</v>
      </c>
      <c r="H2690" t="s">
        <v>62</v>
      </c>
      <c r="I2690" t="s">
        <v>131</v>
      </c>
      <c r="J2690" t="s">
        <v>56</v>
      </c>
      <c r="K2690" t="s">
        <v>57</v>
      </c>
      <c r="M2690" s="11">
        <v>93.100000000000009</v>
      </c>
      <c r="N2690" s="11">
        <v>1.1710810118250239</v>
      </c>
      <c r="P2690" s="11">
        <v>93.100000000000009</v>
      </c>
      <c r="Q2690" s="11">
        <v>1.1710810118250239</v>
      </c>
      <c r="R2690" s="11">
        <f t="array" ref="R2690">INDEX(Reformat[School-age FT],MATCH(1,(Reformat[Zone]=B2690)*(Reformat[Provider Type]=E2690)*(Reformat[Provider Rating]=I2690),0))</f>
        <v>22.89</v>
      </c>
      <c r="S2690" s="11">
        <f t="shared" si="41"/>
        <v>114.45</v>
      </c>
    </row>
    <row r="2691" spans="1:19" x14ac:dyDescent="0.25">
      <c r="A2691" t="s">
        <v>51</v>
      </c>
      <c r="B2691" t="s">
        <v>93</v>
      </c>
      <c r="D2691" t="s">
        <v>66</v>
      </c>
      <c r="E2691" t="s">
        <v>114</v>
      </c>
      <c r="F2691" t="s">
        <v>61</v>
      </c>
      <c r="G2691" t="s">
        <v>129</v>
      </c>
      <c r="H2691" t="s">
        <v>62</v>
      </c>
      <c r="I2691" t="s">
        <v>131</v>
      </c>
      <c r="J2691" t="s">
        <v>58</v>
      </c>
      <c r="K2691" t="s">
        <v>57</v>
      </c>
      <c r="M2691" s="11">
        <v>79.7</v>
      </c>
      <c r="N2691" s="11">
        <v>1.0025258500800687</v>
      </c>
      <c r="P2691" s="11">
        <v>79.7</v>
      </c>
      <c r="Q2691" s="11">
        <v>1.0025258500800687</v>
      </c>
      <c r="R2691" s="11">
        <f t="array" ref="R2691">INDEX(Reformat[School-age PT],MATCH(1,(Reformat[Zone]=B2691)*(Reformat[Provider Type]=E2691)*(Reformat[Provider Rating]=I2691),0))</f>
        <v>19.95</v>
      </c>
      <c r="S2691" s="11">
        <f t="shared" ref="S2691:S2754" si="42">R2691*5</f>
        <v>99.75</v>
      </c>
    </row>
    <row r="2692" spans="1:19" x14ac:dyDescent="0.25">
      <c r="A2692" t="s">
        <v>51</v>
      </c>
      <c r="B2692" t="s">
        <v>93</v>
      </c>
      <c r="D2692" t="s">
        <v>66</v>
      </c>
      <c r="E2692" t="s">
        <v>114</v>
      </c>
      <c r="F2692" t="s">
        <v>54</v>
      </c>
      <c r="G2692" t="s">
        <v>122</v>
      </c>
      <c r="H2692" t="s">
        <v>63</v>
      </c>
      <c r="I2692" t="s">
        <v>132</v>
      </c>
      <c r="J2692" t="s">
        <v>56</v>
      </c>
      <c r="K2692" t="s">
        <v>57</v>
      </c>
      <c r="M2692" s="11">
        <v>124.5</v>
      </c>
      <c r="N2692" s="11">
        <v>1.566053555018426</v>
      </c>
      <c r="P2692" s="11">
        <v>124.5</v>
      </c>
      <c r="Q2692" s="11">
        <v>1.566053555018426</v>
      </c>
      <c r="R2692" s="11">
        <f t="array" ref="R2692">INDEX(Reformat[Infant FT],MATCH(1,(Reformat[Zone]=B2692)*(Reformat[Provider Type]=E2692)*(Reformat[Provider Rating]=I2692),0))</f>
        <v>29.99</v>
      </c>
      <c r="S2692" s="11">
        <f t="shared" si="42"/>
        <v>149.94999999999999</v>
      </c>
    </row>
    <row r="2693" spans="1:19" x14ac:dyDescent="0.25">
      <c r="A2693" t="s">
        <v>51</v>
      </c>
      <c r="B2693" t="s">
        <v>93</v>
      </c>
      <c r="D2693" t="s">
        <v>66</v>
      </c>
      <c r="E2693" t="s">
        <v>114</v>
      </c>
      <c r="F2693" t="s">
        <v>54</v>
      </c>
      <c r="G2693" t="s">
        <v>123</v>
      </c>
      <c r="H2693" t="s">
        <v>63</v>
      </c>
      <c r="I2693" t="s">
        <v>132</v>
      </c>
      <c r="J2693" t="s">
        <v>58</v>
      </c>
      <c r="K2693" t="s">
        <v>57</v>
      </c>
      <c r="M2693" s="11">
        <v>113.05</v>
      </c>
      <c r="N2693" s="11">
        <v>1.422026942930386</v>
      </c>
      <c r="P2693" s="11">
        <v>113.05</v>
      </c>
      <c r="Q2693" s="11">
        <v>1.422026942930386</v>
      </c>
      <c r="R2693" s="11">
        <f t="array" ref="R2693">INDEX(Reformat[Infant PT],MATCH(1,(Reformat[Zone]=B2693)*(Reformat[Provider Type]=E2693)*(Reformat[Provider Rating]=I2693),0))</f>
        <v>27.36</v>
      </c>
      <c r="S2693" s="11">
        <f t="shared" si="42"/>
        <v>136.80000000000001</v>
      </c>
    </row>
    <row r="2694" spans="1:19" x14ac:dyDescent="0.25">
      <c r="A2694" t="s">
        <v>51</v>
      </c>
      <c r="B2694" t="s">
        <v>93</v>
      </c>
      <c r="D2694" t="s">
        <v>66</v>
      </c>
      <c r="E2694" t="s">
        <v>114</v>
      </c>
      <c r="F2694" t="s">
        <v>59</v>
      </c>
      <c r="G2694" t="s">
        <v>124</v>
      </c>
      <c r="H2694" t="s">
        <v>63</v>
      </c>
      <c r="I2694" t="s">
        <v>132</v>
      </c>
      <c r="J2694" t="s">
        <v>56</v>
      </c>
      <c r="K2694" t="s">
        <v>57</v>
      </c>
      <c r="M2694" s="11">
        <v>119.05</v>
      </c>
      <c r="N2694" s="11">
        <v>1.4974994034132016</v>
      </c>
      <c r="P2694" s="11">
        <v>119.05</v>
      </c>
      <c r="Q2694" s="11">
        <v>1.4974994034132016</v>
      </c>
      <c r="R2694" s="11">
        <f t="array" ref="R2694">INDEX(Reformat[Toddler FT],MATCH(1,(Reformat[Zone]=B2694)*(Reformat[Provider Type]=E2694)*(Reformat[Provider Rating]=I2694),0))</f>
        <v>27.85</v>
      </c>
      <c r="S2694" s="11">
        <f t="shared" si="42"/>
        <v>139.25</v>
      </c>
    </row>
    <row r="2695" spans="1:19" x14ac:dyDescent="0.25">
      <c r="A2695" t="s">
        <v>51</v>
      </c>
      <c r="B2695" t="s">
        <v>93</v>
      </c>
      <c r="D2695" t="s">
        <v>66</v>
      </c>
      <c r="E2695" t="s">
        <v>114</v>
      </c>
      <c r="F2695" t="s">
        <v>59</v>
      </c>
      <c r="G2695" t="s">
        <v>125</v>
      </c>
      <c r="H2695" t="s">
        <v>63</v>
      </c>
      <c r="I2695" t="s">
        <v>132</v>
      </c>
      <c r="J2695" t="s">
        <v>58</v>
      </c>
      <c r="K2695" t="s">
        <v>57</v>
      </c>
      <c r="M2695" s="11">
        <v>107.5</v>
      </c>
      <c r="N2695" s="11">
        <v>1.3522149169837816</v>
      </c>
      <c r="P2695" s="11">
        <v>107.5</v>
      </c>
      <c r="Q2695" s="11">
        <v>1.3522149169837816</v>
      </c>
      <c r="R2695" s="11">
        <f t="array" ref="R2695">INDEX(Reformat[Toddler PT],MATCH(1,(Reformat[Zone]=B2695)*(Reformat[Provider Type]=E2695)*(Reformat[Provider Rating]=I2695),0))</f>
        <v>25.07</v>
      </c>
      <c r="S2695" s="11">
        <f t="shared" si="42"/>
        <v>125.35</v>
      </c>
    </row>
    <row r="2696" spans="1:19" x14ac:dyDescent="0.25">
      <c r="A2696" t="s">
        <v>51</v>
      </c>
      <c r="B2696" t="s">
        <v>93</v>
      </c>
      <c r="D2696" t="s">
        <v>66</v>
      </c>
      <c r="E2696" t="s">
        <v>114</v>
      </c>
      <c r="F2696" t="s">
        <v>60</v>
      </c>
      <c r="G2696" t="s">
        <v>126</v>
      </c>
      <c r="H2696" t="s">
        <v>63</v>
      </c>
      <c r="I2696" t="s">
        <v>132</v>
      </c>
      <c r="J2696" t="s">
        <v>56</v>
      </c>
      <c r="K2696" t="s">
        <v>57</v>
      </c>
      <c r="M2696" s="11">
        <v>113.45</v>
      </c>
      <c r="N2696" s="11">
        <v>1.4270584402959072</v>
      </c>
      <c r="P2696" s="11">
        <v>113.45</v>
      </c>
      <c r="Q2696" s="11">
        <v>1.4270584402959072</v>
      </c>
      <c r="R2696" s="11">
        <f t="array" ref="R2696">INDEX(Reformat[Preschool FT],MATCH(1,(Reformat[Zone]=B2696)*(Reformat[Provider Type]=E2696)*(Reformat[Provider Rating]=I2696),0))</f>
        <v>25.92</v>
      </c>
      <c r="S2696" s="11">
        <f t="shared" si="42"/>
        <v>129.60000000000002</v>
      </c>
    </row>
    <row r="2697" spans="1:19" x14ac:dyDescent="0.25">
      <c r="A2697" t="s">
        <v>51</v>
      </c>
      <c r="B2697" t="s">
        <v>93</v>
      </c>
      <c r="D2697" t="s">
        <v>66</v>
      </c>
      <c r="E2697" t="s">
        <v>114</v>
      </c>
      <c r="F2697" t="s">
        <v>60</v>
      </c>
      <c r="G2697" t="s">
        <v>127</v>
      </c>
      <c r="H2697" t="s">
        <v>63</v>
      </c>
      <c r="I2697" t="s">
        <v>132</v>
      </c>
      <c r="J2697" t="s">
        <v>58</v>
      </c>
      <c r="K2697" t="s">
        <v>57</v>
      </c>
      <c r="M2697" s="11">
        <v>97.6</v>
      </c>
      <c r="N2697" s="11">
        <v>1.2276853571871356</v>
      </c>
      <c r="P2697" s="11">
        <v>97.6</v>
      </c>
      <c r="Q2697" s="11">
        <v>1.2276853571871356</v>
      </c>
      <c r="R2697" s="11">
        <f t="array" ref="R2697">INDEX(Reformat[Preschool PT],MATCH(1,(Reformat[Zone]=B2697)*(Reformat[Provider Type]=E2697)*(Reformat[Provider Rating]=I2697),0))</f>
        <v>21.85</v>
      </c>
      <c r="S2697" s="11">
        <f t="shared" si="42"/>
        <v>109.25</v>
      </c>
    </row>
    <row r="2698" spans="1:19" x14ac:dyDescent="0.25">
      <c r="A2698" t="s">
        <v>51</v>
      </c>
      <c r="B2698" t="s">
        <v>93</v>
      </c>
      <c r="D2698" t="s">
        <v>66</v>
      </c>
      <c r="E2698" t="s">
        <v>114</v>
      </c>
      <c r="F2698" t="s">
        <v>61</v>
      </c>
      <c r="G2698" t="s">
        <v>128</v>
      </c>
      <c r="H2698" t="s">
        <v>63</v>
      </c>
      <c r="I2698" t="s">
        <v>132</v>
      </c>
      <c r="J2698" t="s">
        <v>56</v>
      </c>
      <c r="K2698" t="s">
        <v>57</v>
      </c>
      <c r="M2698" s="11">
        <v>103.45</v>
      </c>
      <c r="N2698" s="11">
        <v>1.3012710061578809</v>
      </c>
      <c r="P2698" s="11">
        <v>103.45</v>
      </c>
      <c r="Q2698" s="11">
        <v>1.3012710061578809</v>
      </c>
      <c r="R2698" s="11">
        <f t="array" ref="R2698">INDEX(Reformat[School-age FT],MATCH(1,(Reformat[Zone]=B2698)*(Reformat[Provider Type]=E2698)*(Reformat[Provider Rating]=I2698),0))</f>
        <v>23.35</v>
      </c>
      <c r="S2698" s="11">
        <f t="shared" si="42"/>
        <v>116.75</v>
      </c>
    </row>
    <row r="2699" spans="1:19" x14ac:dyDescent="0.25">
      <c r="A2699" t="s">
        <v>51</v>
      </c>
      <c r="B2699" t="s">
        <v>93</v>
      </c>
      <c r="D2699" t="s">
        <v>66</v>
      </c>
      <c r="E2699" t="s">
        <v>114</v>
      </c>
      <c r="F2699" t="s">
        <v>61</v>
      </c>
      <c r="G2699" t="s">
        <v>129</v>
      </c>
      <c r="H2699" t="s">
        <v>63</v>
      </c>
      <c r="I2699" t="s">
        <v>132</v>
      </c>
      <c r="J2699" t="s">
        <v>58</v>
      </c>
      <c r="K2699" t="s">
        <v>57</v>
      </c>
      <c r="M2699" s="11">
        <v>88.550000000000011</v>
      </c>
      <c r="N2699" s="11">
        <v>1.113847729292222</v>
      </c>
      <c r="P2699" s="11">
        <v>88.550000000000011</v>
      </c>
      <c r="Q2699" s="11">
        <v>1.113847729292222</v>
      </c>
      <c r="R2699" s="11">
        <f t="array" ref="R2699">INDEX(Reformat[School-age PT],MATCH(1,(Reformat[Zone]=B2699)*(Reformat[Provider Type]=E2699)*(Reformat[Provider Rating]=I2699),0))</f>
        <v>20.350000000000001</v>
      </c>
      <c r="S2699" s="11">
        <f t="shared" si="42"/>
        <v>101.75</v>
      </c>
    </row>
    <row r="2700" spans="1:19" x14ac:dyDescent="0.25">
      <c r="A2700" t="s">
        <v>51</v>
      </c>
      <c r="B2700" t="s">
        <v>93</v>
      </c>
      <c r="D2700" t="s">
        <v>66</v>
      </c>
      <c r="E2700" t="s">
        <v>114</v>
      </c>
      <c r="F2700" t="s">
        <v>54</v>
      </c>
      <c r="G2700" t="s">
        <v>122</v>
      </c>
      <c r="H2700" t="s">
        <v>64</v>
      </c>
      <c r="I2700" t="s">
        <v>133</v>
      </c>
      <c r="J2700" t="s">
        <v>56</v>
      </c>
      <c r="K2700" t="s">
        <v>57</v>
      </c>
      <c r="M2700" s="11">
        <v>138.30000000000001</v>
      </c>
      <c r="N2700" s="11">
        <v>1.7396402141289022</v>
      </c>
      <c r="P2700" s="11">
        <v>138.30000000000001</v>
      </c>
      <c r="Q2700" s="11">
        <v>1.7396402141289022</v>
      </c>
      <c r="R2700" s="11">
        <f t="array" ref="R2700">INDEX(Reformat[Infant FT],MATCH(1,(Reformat[Zone]=B2700)*(Reformat[Provider Type]=E2700)*(Reformat[Provider Rating]=I2700),0))</f>
        <v>33.200000000000003</v>
      </c>
      <c r="S2700" s="11">
        <f t="shared" si="42"/>
        <v>166</v>
      </c>
    </row>
    <row r="2701" spans="1:19" x14ac:dyDescent="0.25">
      <c r="A2701" t="s">
        <v>51</v>
      </c>
      <c r="B2701" t="s">
        <v>93</v>
      </c>
      <c r="D2701" t="s">
        <v>66</v>
      </c>
      <c r="E2701" t="s">
        <v>114</v>
      </c>
      <c r="F2701" t="s">
        <v>54</v>
      </c>
      <c r="G2701" t="s">
        <v>123</v>
      </c>
      <c r="H2701" t="s">
        <v>64</v>
      </c>
      <c r="I2701" t="s">
        <v>133</v>
      </c>
      <c r="J2701" t="s">
        <v>58</v>
      </c>
      <c r="K2701" t="s">
        <v>57</v>
      </c>
      <c r="M2701" s="11">
        <v>125.60000000000001</v>
      </c>
      <c r="N2701" s="11">
        <v>1.579890172773609</v>
      </c>
      <c r="P2701" s="11">
        <v>125.60000000000001</v>
      </c>
      <c r="Q2701" s="11">
        <v>1.579890172773609</v>
      </c>
      <c r="R2701" s="11">
        <f t="array" ref="R2701">INDEX(Reformat[Infant PT],MATCH(1,(Reformat[Zone]=B2701)*(Reformat[Provider Type]=E2701)*(Reformat[Provider Rating]=I2701),0))</f>
        <v>30.4</v>
      </c>
      <c r="S2701" s="11">
        <f t="shared" si="42"/>
        <v>152</v>
      </c>
    </row>
    <row r="2702" spans="1:19" x14ac:dyDescent="0.25">
      <c r="A2702" t="s">
        <v>51</v>
      </c>
      <c r="B2702" t="s">
        <v>93</v>
      </c>
      <c r="D2702" t="s">
        <v>66</v>
      </c>
      <c r="E2702" t="s">
        <v>114</v>
      </c>
      <c r="F2702" t="s">
        <v>59</v>
      </c>
      <c r="G2702" t="s">
        <v>124</v>
      </c>
      <c r="H2702" t="s">
        <v>64</v>
      </c>
      <c r="I2702" t="s">
        <v>133</v>
      </c>
      <c r="J2702" t="s">
        <v>56</v>
      </c>
      <c r="K2702" t="s">
        <v>57</v>
      </c>
      <c r="M2702" s="11">
        <v>132.25</v>
      </c>
      <c r="N2702" s="11">
        <v>1.6635388164753964</v>
      </c>
      <c r="P2702" s="11">
        <v>132.25</v>
      </c>
      <c r="Q2702" s="11">
        <v>1.6635388164753964</v>
      </c>
      <c r="R2702" s="11">
        <f t="array" ref="R2702">INDEX(Reformat[Toddler FT],MATCH(1,(Reformat[Zone]=B2702)*(Reformat[Provider Type]=E2702)*(Reformat[Provider Rating]=I2702),0))</f>
        <v>30.6</v>
      </c>
      <c r="S2702" s="11">
        <f t="shared" si="42"/>
        <v>153</v>
      </c>
    </row>
    <row r="2703" spans="1:19" x14ac:dyDescent="0.25">
      <c r="A2703" t="s">
        <v>51</v>
      </c>
      <c r="B2703" t="s">
        <v>93</v>
      </c>
      <c r="D2703" t="s">
        <v>66</v>
      </c>
      <c r="E2703" t="s">
        <v>114</v>
      </c>
      <c r="F2703" t="s">
        <v>59</v>
      </c>
      <c r="G2703" t="s">
        <v>125</v>
      </c>
      <c r="H2703" t="s">
        <v>64</v>
      </c>
      <c r="I2703" t="s">
        <v>133</v>
      </c>
      <c r="J2703" t="s">
        <v>58</v>
      </c>
      <c r="K2703" t="s">
        <v>57</v>
      </c>
      <c r="M2703" s="11">
        <v>119.39999999999999</v>
      </c>
      <c r="N2703" s="11">
        <v>1.5019019636080326</v>
      </c>
      <c r="P2703" s="11">
        <v>119.39999999999999</v>
      </c>
      <c r="Q2703" s="11">
        <v>1.5019019636080326</v>
      </c>
      <c r="R2703" s="11">
        <f t="array" ref="R2703">INDEX(Reformat[Toddler PT],MATCH(1,(Reformat[Zone]=B2703)*(Reformat[Provider Type]=E2703)*(Reformat[Provider Rating]=I2703),0))</f>
        <v>27.6</v>
      </c>
      <c r="S2703" s="11">
        <f t="shared" si="42"/>
        <v>138</v>
      </c>
    </row>
    <row r="2704" spans="1:19" x14ac:dyDescent="0.25">
      <c r="A2704" t="s">
        <v>51</v>
      </c>
      <c r="B2704" t="s">
        <v>93</v>
      </c>
      <c r="D2704" t="s">
        <v>66</v>
      </c>
      <c r="E2704" t="s">
        <v>114</v>
      </c>
      <c r="F2704" t="s">
        <v>60</v>
      </c>
      <c r="G2704" t="s">
        <v>126</v>
      </c>
      <c r="H2704" t="s">
        <v>64</v>
      </c>
      <c r="I2704" t="s">
        <v>133</v>
      </c>
      <c r="J2704" t="s">
        <v>56</v>
      </c>
      <c r="K2704" t="s">
        <v>57</v>
      </c>
      <c r="M2704" s="11">
        <v>126.05000000000001</v>
      </c>
      <c r="N2704" s="11">
        <v>1.5855506073098202</v>
      </c>
      <c r="P2704" s="11">
        <v>126.05000000000001</v>
      </c>
      <c r="Q2704" s="11">
        <v>1.5855506073098202</v>
      </c>
      <c r="R2704" s="11">
        <f t="array" ref="R2704">INDEX(Reformat[Preschool FT],MATCH(1,(Reformat[Zone]=B2704)*(Reformat[Provider Type]=E2704)*(Reformat[Provider Rating]=I2704),0))</f>
        <v>28.4</v>
      </c>
      <c r="S2704" s="11">
        <f t="shared" si="42"/>
        <v>142</v>
      </c>
    </row>
    <row r="2705" spans="1:19" x14ac:dyDescent="0.25">
      <c r="A2705" t="s">
        <v>51</v>
      </c>
      <c r="B2705" t="s">
        <v>93</v>
      </c>
      <c r="D2705" t="s">
        <v>66</v>
      </c>
      <c r="E2705" t="s">
        <v>114</v>
      </c>
      <c r="F2705" t="s">
        <v>60</v>
      </c>
      <c r="G2705" t="s">
        <v>127</v>
      </c>
      <c r="H2705" t="s">
        <v>64</v>
      </c>
      <c r="I2705" t="s">
        <v>133</v>
      </c>
      <c r="J2705" t="s">
        <v>58</v>
      </c>
      <c r="K2705" t="s">
        <v>57</v>
      </c>
      <c r="M2705" s="11">
        <v>108.4</v>
      </c>
      <c r="N2705" s="11">
        <v>1.3635357860562038</v>
      </c>
      <c r="P2705" s="11">
        <v>108.4</v>
      </c>
      <c r="Q2705" s="11">
        <v>1.3635357860562038</v>
      </c>
      <c r="R2705" s="11">
        <f t="array" ref="R2705">INDEX(Reformat[Preschool PT],MATCH(1,(Reformat[Zone]=B2705)*(Reformat[Provider Type]=E2705)*(Reformat[Provider Rating]=I2705),0))</f>
        <v>24.2</v>
      </c>
      <c r="S2705" s="11">
        <f t="shared" si="42"/>
        <v>121</v>
      </c>
    </row>
    <row r="2706" spans="1:19" x14ac:dyDescent="0.25">
      <c r="A2706" t="s">
        <v>51</v>
      </c>
      <c r="B2706" t="s">
        <v>93</v>
      </c>
      <c r="D2706" t="s">
        <v>66</v>
      </c>
      <c r="E2706" t="s">
        <v>114</v>
      </c>
      <c r="F2706" t="s">
        <v>61</v>
      </c>
      <c r="G2706" t="s">
        <v>128</v>
      </c>
      <c r="H2706" t="s">
        <v>64</v>
      </c>
      <c r="I2706" t="s">
        <v>133</v>
      </c>
      <c r="J2706" t="s">
        <v>56</v>
      </c>
      <c r="K2706" t="s">
        <v>57</v>
      </c>
      <c r="M2706" s="11">
        <v>114.9</v>
      </c>
      <c r="N2706" s="11">
        <v>1.445297618245921</v>
      </c>
      <c r="P2706" s="11">
        <v>114.9</v>
      </c>
      <c r="Q2706" s="11">
        <v>1.445297618245921</v>
      </c>
      <c r="R2706" s="11">
        <f t="array" ref="R2706">INDEX(Reformat[School-age FT],MATCH(1,(Reformat[Zone]=B2706)*(Reformat[Provider Type]=E2706)*(Reformat[Provider Rating]=I2706),0))</f>
        <v>25.8</v>
      </c>
      <c r="S2706" s="11">
        <f t="shared" si="42"/>
        <v>129</v>
      </c>
    </row>
    <row r="2707" spans="1:19" x14ac:dyDescent="0.25">
      <c r="A2707" t="s">
        <v>51</v>
      </c>
      <c r="B2707" t="s">
        <v>93</v>
      </c>
      <c r="D2707" t="s">
        <v>66</v>
      </c>
      <c r="E2707" t="s">
        <v>114</v>
      </c>
      <c r="F2707" t="s">
        <v>61</v>
      </c>
      <c r="G2707" t="s">
        <v>129</v>
      </c>
      <c r="H2707" t="s">
        <v>64</v>
      </c>
      <c r="I2707" t="s">
        <v>133</v>
      </c>
      <c r="J2707" t="s">
        <v>58</v>
      </c>
      <c r="K2707" t="s">
        <v>57</v>
      </c>
      <c r="M2707" s="11">
        <v>98.350000000000009</v>
      </c>
      <c r="N2707" s="11">
        <v>1.2371194147474878</v>
      </c>
      <c r="P2707" s="11">
        <v>98.350000000000009</v>
      </c>
      <c r="Q2707" s="11">
        <v>1.2371194147474878</v>
      </c>
      <c r="R2707" s="11">
        <f t="array" ref="R2707">INDEX(Reformat[School-age PT],MATCH(1,(Reformat[Zone]=B2707)*(Reformat[Provider Type]=E2707)*(Reformat[Provider Rating]=I2707),0))</f>
        <v>22.6</v>
      </c>
      <c r="S2707" s="11">
        <f t="shared" si="42"/>
        <v>113</v>
      </c>
    </row>
    <row r="2708" spans="1:19" x14ac:dyDescent="0.25">
      <c r="A2708" t="s">
        <v>51</v>
      </c>
      <c r="B2708" t="s">
        <v>93</v>
      </c>
      <c r="D2708" t="s">
        <v>66</v>
      </c>
      <c r="E2708" t="s">
        <v>114</v>
      </c>
      <c r="F2708" t="s">
        <v>60</v>
      </c>
      <c r="G2708" t="s">
        <v>126</v>
      </c>
      <c r="H2708" t="s">
        <v>65</v>
      </c>
      <c r="I2708" t="s">
        <v>134</v>
      </c>
      <c r="J2708" t="s">
        <v>56</v>
      </c>
      <c r="K2708" t="s">
        <v>57</v>
      </c>
      <c r="M2708" s="11">
        <v>97.15</v>
      </c>
      <c r="N2708" s="11">
        <v>1.2220249226509245</v>
      </c>
      <c r="P2708" s="11">
        <v>97.15</v>
      </c>
      <c r="Q2708" s="11">
        <v>1.2220249226509245</v>
      </c>
      <c r="R2708" s="11">
        <f t="array" ref="R2708">INDEX(Reformat[Preschool FT],MATCH(1,(Reformat[Zone]=B2708)*(Reformat[Provider Type]=E2708)*(Reformat[Provider Rating]=I2708),0))</f>
        <v>25.41</v>
      </c>
      <c r="S2708" s="11">
        <f t="shared" si="42"/>
        <v>127.05</v>
      </c>
    </row>
    <row r="2709" spans="1:19" x14ac:dyDescent="0.25">
      <c r="A2709" t="s">
        <v>51</v>
      </c>
      <c r="B2709" t="s">
        <v>93</v>
      </c>
      <c r="D2709" t="s">
        <v>66</v>
      </c>
      <c r="E2709" t="s">
        <v>114</v>
      </c>
      <c r="F2709" t="s">
        <v>60</v>
      </c>
      <c r="G2709" t="s">
        <v>127</v>
      </c>
      <c r="H2709" t="s">
        <v>65</v>
      </c>
      <c r="I2709" t="s">
        <v>134</v>
      </c>
      <c r="J2709" t="s">
        <v>58</v>
      </c>
      <c r="K2709" t="s">
        <v>57</v>
      </c>
      <c r="M2709" s="11">
        <v>81.349999999999994</v>
      </c>
      <c r="N2709" s="11">
        <v>1.0232807767128429</v>
      </c>
      <c r="P2709" s="11">
        <v>81.349999999999994</v>
      </c>
      <c r="Q2709" s="11">
        <v>1.0232807767128429</v>
      </c>
      <c r="R2709" s="11">
        <f t="array" ref="R2709">INDEX(Reformat[Preschool PT],MATCH(1,(Reformat[Zone]=B2709)*(Reformat[Provider Type]=E2709)*(Reformat[Provider Rating]=I2709),0))</f>
        <v>21.42</v>
      </c>
      <c r="S2709" s="11">
        <f t="shared" si="42"/>
        <v>107.10000000000001</v>
      </c>
    </row>
    <row r="2710" spans="1:19" x14ac:dyDescent="0.25">
      <c r="A2710" t="s">
        <v>51</v>
      </c>
      <c r="B2710" t="s">
        <v>93</v>
      </c>
      <c r="D2710" t="s">
        <v>67</v>
      </c>
      <c r="E2710" t="s">
        <v>115</v>
      </c>
      <c r="F2710" t="s">
        <v>54</v>
      </c>
      <c r="G2710" t="s">
        <v>122</v>
      </c>
      <c r="H2710" t="s">
        <v>55</v>
      </c>
      <c r="I2710" t="s">
        <v>130</v>
      </c>
      <c r="J2710" t="s">
        <v>56</v>
      </c>
      <c r="K2710" t="s">
        <v>57</v>
      </c>
      <c r="M2710" s="11">
        <v>100</v>
      </c>
      <c r="N2710" s="11">
        <v>1.2578743413802618</v>
      </c>
      <c r="P2710" s="11">
        <v>100</v>
      </c>
      <c r="Q2710" s="11">
        <v>1.2578743413802618</v>
      </c>
      <c r="R2710" s="11">
        <f t="array" ref="R2710">INDEX(Reformat[Infant FT],MATCH(1,(Reformat[Zone]=B2710)*(Reformat[Provider Type]=E2710)*(Reformat[Provider Rating]=I2710),0))</f>
        <v>27</v>
      </c>
      <c r="S2710" s="11">
        <f t="shared" si="42"/>
        <v>135</v>
      </c>
    </row>
    <row r="2711" spans="1:19" x14ac:dyDescent="0.25">
      <c r="A2711" t="s">
        <v>51</v>
      </c>
      <c r="B2711" t="s">
        <v>93</v>
      </c>
      <c r="D2711" t="s">
        <v>67</v>
      </c>
      <c r="E2711" t="s">
        <v>115</v>
      </c>
      <c r="F2711" t="s">
        <v>54</v>
      </c>
      <c r="G2711" t="s">
        <v>123</v>
      </c>
      <c r="H2711" t="s">
        <v>55</v>
      </c>
      <c r="I2711" t="s">
        <v>130</v>
      </c>
      <c r="J2711" t="s">
        <v>58</v>
      </c>
      <c r="K2711" t="s">
        <v>57</v>
      </c>
      <c r="M2711" s="11">
        <v>86</v>
      </c>
      <c r="N2711" s="11">
        <v>1.0817719335870253</v>
      </c>
      <c r="P2711" s="11">
        <v>86</v>
      </c>
      <c r="Q2711" s="11">
        <v>1.0817719335870253</v>
      </c>
      <c r="R2711" s="11">
        <f t="array" ref="R2711">INDEX(Reformat[Infant PT],MATCH(1,(Reformat[Zone]=B2711)*(Reformat[Provider Type]=E2711)*(Reformat[Provider Rating]=I2711),0))</f>
        <v>23.8</v>
      </c>
      <c r="S2711" s="11">
        <f t="shared" si="42"/>
        <v>119</v>
      </c>
    </row>
    <row r="2712" spans="1:19" x14ac:dyDescent="0.25">
      <c r="A2712" t="s">
        <v>51</v>
      </c>
      <c r="B2712" t="s">
        <v>93</v>
      </c>
      <c r="D2712" t="s">
        <v>67</v>
      </c>
      <c r="E2712" t="s">
        <v>115</v>
      </c>
      <c r="F2712" t="s">
        <v>59</v>
      </c>
      <c r="G2712" t="s">
        <v>124</v>
      </c>
      <c r="H2712" t="s">
        <v>55</v>
      </c>
      <c r="I2712" t="s">
        <v>130</v>
      </c>
      <c r="J2712" t="s">
        <v>56</v>
      </c>
      <c r="K2712" t="s">
        <v>57</v>
      </c>
      <c r="M2712" s="11">
        <v>94.7</v>
      </c>
      <c r="N2712" s="11">
        <v>1.1912070012871081</v>
      </c>
      <c r="P2712" s="11">
        <v>94.7</v>
      </c>
      <c r="Q2712" s="11">
        <v>1.1912070012871081</v>
      </c>
      <c r="R2712" s="11">
        <f t="array" ref="R2712">INDEX(Reformat[Toddler FT],MATCH(1,(Reformat[Zone]=B2712)*(Reformat[Provider Type]=E2712)*(Reformat[Provider Rating]=I2712),0))</f>
        <v>24.8</v>
      </c>
      <c r="S2712" s="11">
        <f t="shared" si="42"/>
        <v>124</v>
      </c>
    </row>
    <row r="2713" spans="1:19" x14ac:dyDescent="0.25">
      <c r="A2713" t="s">
        <v>51</v>
      </c>
      <c r="B2713" t="s">
        <v>93</v>
      </c>
      <c r="D2713" t="s">
        <v>67</v>
      </c>
      <c r="E2713" t="s">
        <v>115</v>
      </c>
      <c r="F2713" t="s">
        <v>59</v>
      </c>
      <c r="G2713" t="s">
        <v>125</v>
      </c>
      <c r="H2713" t="s">
        <v>55</v>
      </c>
      <c r="I2713" t="s">
        <v>130</v>
      </c>
      <c r="J2713" t="s">
        <v>58</v>
      </c>
      <c r="K2713" t="s">
        <v>57</v>
      </c>
      <c r="M2713" s="11">
        <v>79.599999999999994</v>
      </c>
      <c r="N2713" s="11">
        <v>1.0012679757386884</v>
      </c>
      <c r="P2713" s="11">
        <v>79.599999999999994</v>
      </c>
      <c r="Q2713" s="11">
        <v>1.0012679757386884</v>
      </c>
      <c r="R2713" s="11">
        <f t="array" ref="R2713">INDEX(Reformat[Toddler PT],MATCH(1,(Reformat[Zone]=B2713)*(Reformat[Provider Type]=E2713)*(Reformat[Provider Rating]=I2713),0))</f>
        <v>21.6</v>
      </c>
      <c r="S2713" s="11">
        <f t="shared" si="42"/>
        <v>108</v>
      </c>
    </row>
    <row r="2714" spans="1:19" x14ac:dyDescent="0.25">
      <c r="A2714" t="s">
        <v>51</v>
      </c>
      <c r="B2714" t="s">
        <v>93</v>
      </c>
      <c r="D2714" t="s">
        <v>67</v>
      </c>
      <c r="E2714" t="s">
        <v>115</v>
      </c>
      <c r="F2714" t="s">
        <v>60</v>
      </c>
      <c r="G2714" t="s">
        <v>126</v>
      </c>
      <c r="H2714" t="s">
        <v>55</v>
      </c>
      <c r="I2714" t="s">
        <v>130</v>
      </c>
      <c r="J2714" t="s">
        <v>56</v>
      </c>
      <c r="K2714" t="s">
        <v>57</v>
      </c>
      <c r="M2714" s="11">
        <v>87.25</v>
      </c>
      <c r="N2714" s="11">
        <v>1.0974953628542785</v>
      </c>
      <c r="P2714" s="11">
        <v>87.25</v>
      </c>
      <c r="Q2714" s="11">
        <v>1.0974953628542785</v>
      </c>
      <c r="R2714" s="11">
        <f t="array" ref="R2714">INDEX(Reformat[Preschool FT],MATCH(1,(Reformat[Zone]=B2714)*(Reformat[Provider Type]=E2714)*(Reformat[Provider Rating]=I2714),0))</f>
        <v>22.4</v>
      </c>
      <c r="S2714" s="11">
        <f t="shared" si="42"/>
        <v>112</v>
      </c>
    </row>
    <row r="2715" spans="1:19" x14ac:dyDescent="0.25">
      <c r="A2715" t="s">
        <v>51</v>
      </c>
      <c r="B2715" t="s">
        <v>93</v>
      </c>
      <c r="D2715" t="s">
        <v>67</v>
      </c>
      <c r="E2715" t="s">
        <v>115</v>
      </c>
      <c r="F2715" t="s">
        <v>60</v>
      </c>
      <c r="G2715" t="s">
        <v>127</v>
      </c>
      <c r="H2715" t="s">
        <v>55</v>
      </c>
      <c r="I2715" t="s">
        <v>130</v>
      </c>
      <c r="J2715" t="s">
        <v>58</v>
      </c>
      <c r="K2715" t="s">
        <v>57</v>
      </c>
      <c r="M2715" s="11">
        <v>68.8</v>
      </c>
      <c r="N2715" s="11">
        <v>0.86541754686962014</v>
      </c>
      <c r="P2715" s="11">
        <v>68.8</v>
      </c>
      <c r="Q2715" s="11">
        <v>0.86541754686962014</v>
      </c>
      <c r="R2715" s="11">
        <f t="array" ref="R2715">INDEX(Reformat[Preschool PT],MATCH(1,(Reformat[Zone]=B2715)*(Reformat[Provider Type]=E2715)*(Reformat[Provider Rating]=I2715),0))</f>
        <v>18.2</v>
      </c>
      <c r="S2715" s="11">
        <f t="shared" si="42"/>
        <v>91</v>
      </c>
    </row>
    <row r="2716" spans="1:19" x14ac:dyDescent="0.25">
      <c r="A2716" t="s">
        <v>51</v>
      </c>
      <c r="B2716" t="s">
        <v>93</v>
      </c>
      <c r="D2716" t="s">
        <v>67</v>
      </c>
      <c r="E2716" t="s">
        <v>115</v>
      </c>
      <c r="F2716" t="s">
        <v>61</v>
      </c>
      <c r="G2716" t="s">
        <v>128</v>
      </c>
      <c r="H2716" t="s">
        <v>55</v>
      </c>
      <c r="I2716" t="s">
        <v>130</v>
      </c>
      <c r="J2716" t="s">
        <v>56</v>
      </c>
      <c r="K2716" t="s">
        <v>57</v>
      </c>
      <c r="M2716" s="11">
        <v>75.95</v>
      </c>
      <c r="N2716" s="11">
        <v>0.95535556227830898</v>
      </c>
      <c r="P2716" s="11">
        <v>75.95</v>
      </c>
      <c r="Q2716" s="11">
        <v>0.95535556227830898</v>
      </c>
      <c r="R2716" s="11">
        <f t="array" ref="R2716">INDEX(Reformat[School-age FT],MATCH(1,(Reformat[Zone]=B2716)*(Reformat[Provider Type]=E2716)*(Reformat[Provider Rating]=I2716),0))</f>
        <v>19.8</v>
      </c>
      <c r="S2716" s="11">
        <f t="shared" si="42"/>
        <v>99</v>
      </c>
    </row>
    <row r="2717" spans="1:19" x14ac:dyDescent="0.25">
      <c r="A2717" t="s">
        <v>51</v>
      </c>
      <c r="B2717" t="s">
        <v>93</v>
      </c>
      <c r="D2717" t="s">
        <v>67</v>
      </c>
      <c r="E2717" t="s">
        <v>115</v>
      </c>
      <c r="F2717" t="s">
        <v>61</v>
      </c>
      <c r="G2717" t="s">
        <v>129</v>
      </c>
      <c r="H2717" t="s">
        <v>55</v>
      </c>
      <c r="I2717" t="s">
        <v>130</v>
      </c>
      <c r="J2717" t="s">
        <v>58</v>
      </c>
      <c r="K2717" t="s">
        <v>57</v>
      </c>
      <c r="M2717" s="11">
        <v>59.5</v>
      </c>
      <c r="N2717" s="11">
        <v>0.74843523312125582</v>
      </c>
      <c r="P2717" s="11">
        <v>59.5</v>
      </c>
      <c r="Q2717" s="11">
        <v>0.74843523312125582</v>
      </c>
      <c r="R2717" s="11">
        <f t="array" ref="R2717">INDEX(Reformat[School-age PT],MATCH(1,(Reformat[Zone]=B2717)*(Reformat[Provider Type]=E2717)*(Reformat[Provider Rating]=I2717),0))</f>
        <v>16.600000000000001</v>
      </c>
      <c r="S2717" s="11">
        <f t="shared" si="42"/>
        <v>83</v>
      </c>
    </row>
    <row r="2718" spans="1:19" x14ac:dyDescent="0.25">
      <c r="A2718" t="s">
        <v>51</v>
      </c>
      <c r="B2718" t="s">
        <v>93</v>
      </c>
      <c r="D2718" t="s">
        <v>67</v>
      </c>
      <c r="E2718" t="s">
        <v>115</v>
      </c>
      <c r="F2718" t="s">
        <v>54</v>
      </c>
      <c r="G2718" t="s">
        <v>122</v>
      </c>
      <c r="H2718" t="s">
        <v>62</v>
      </c>
      <c r="I2718" t="s">
        <v>131</v>
      </c>
      <c r="J2718" t="s">
        <v>56</v>
      </c>
      <c r="K2718" t="s">
        <v>57</v>
      </c>
      <c r="M2718" s="11">
        <v>109.2</v>
      </c>
      <c r="N2718" s="11">
        <v>1.3735987807872461</v>
      </c>
      <c r="P2718" s="11">
        <v>109.2</v>
      </c>
      <c r="Q2718" s="11">
        <v>1.3735987807872461</v>
      </c>
      <c r="R2718" s="11">
        <f t="array" ref="R2718">INDEX(Reformat[Infant FT],MATCH(1,(Reformat[Zone]=B2718)*(Reformat[Provider Type]=E2718)*(Reformat[Provider Rating]=I2718),0))</f>
        <v>28.35</v>
      </c>
      <c r="S2718" s="11">
        <f t="shared" si="42"/>
        <v>141.75</v>
      </c>
    </row>
    <row r="2719" spans="1:19" x14ac:dyDescent="0.25">
      <c r="A2719" t="s">
        <v>51</v>
      </c>
      <c r="B2719" t="s">
        <v>93</v>
      </c>
      <c r="D2719" t="s">
        <v>67</v>
      </c>
      <c r="E2719" t="s">
        <v>115</v>
      </c>
      <c r="F2719" t="s">
        <v>54</v>
      </c>
      <c r="G2719" t="s">
        <v>123</v>
      </c>
      <c r="H2719" t="s">
        <v>62</v>
      </c>
      <c r="I2719" t="s">
        <v>131</v>
      </c>
      <c r="J2719" t="s">
        <v>58</v>
      </c>
      <c r="K2719" t="s">
        <v>57</v>
      </c>
      <c r="M2719" s="11">
        <v>95.95</v>
      </c>
      <c r="N2719" s="11">
        <v>1.2069304305543613</v>
      </c>
      <c r="P2719" s="11">
        <v>95.95</v>
      </c>
      <c r="Q2719" s="11">
        <v>1.2069304305543613</v>
      </c>
      <c r="R2719" s="11">
        <f t="array" ref="R2719">INDEX(Reformat[Infant PT],MATCH(1,(Reformat[Zone]=B2719)*(Reformat[Provider Type]=E2719)*(Reformat[Provider Rating]=I2719),0))</f>
        <v>24.99</v>
      </c>
      <c r="S2719" s="11">
        <f t="shared" si="42"/>
        <v>124.94999999999999</v>
      </c>
    </row>
    <row r="2720" spans="1:19" x14ac:dyDescent="0.25">
      <c r="A2720" t="s">
        <v>51</v>
      </c>
      <c r="B2720" t="s">
        <v>93</v>
      </c>
      <c r="D2720" t="s">
        <v>67</v>
      </c>
      <c r="E2720" t="s">
        <v>115</v>
      </c>
      <c r="F2720" t="s">
        <v>59</v>
      </c>
      <c r="G2720" t="s">
        <v>124</v>
      </c>
      <c r="H2720" t="s">
        <v>62</v>
      </c>
      <c r="I2720" t="s">
        <v>131</v>
      </c>
      <c r="J2720" t="s">
        <v>56</v>
      </c>
      <c r="K2720" t="s">
        <v>57</v>
      </c>
      <c r="M2720" s="11">
        <v>104.25</v>
      </c>
      <c r="N2720" s="11">
        <v>1.3113340008889229</v>
      </c>
      <c r="P2720" s="11">
        <v>104.25</v>
      </c>
      <c r="Q2720" s="11">
        <v>1.3113340008889229</v>
      </c>
      <c r="R2720" s="11">
        <f t="array" ref="R2720">INDEX(Reformat[Toddler FT],MATCH(1,(Reformat[Zone]=B2720)*(Reformat[Provider Type]=E2720)*(Reformat[Provider Rating]=I2720),0))</f>
        <v>26.04</v>
      </c>
      <c r="S2720" s="11">
        <f t="shared" si="42"/>
        <v>130.19999999999999</v>
      </c>
    </row>
    <row r="2721" spans="1:19" x14ac:dyDescent="0.25">
      <c r="A2721" t="s">
        <v>51</v>
      </c>
      <c r="B2721" t="s">
        <v>93</v>
      </c>
      <c r="D2721" t="s">
        <v>67</v>
      </c>
      <c r="E2721" t="s">
        <v>115</v>
      </c>
      <c r="F2721" t="s">
        <v>59</v>
      </c>
      <c r="G2721" t="s">
        <v>125</v>
      </c>
      <c r="H2721" t="s">
        <v>62</v>
      </c>
      <c r="I2721" t="s">
        <v>131</v>
      </c>
      <c r="J2721" t="s">
        <v>58</v>
      </c>
      <c r="K2721" t="s">
        <v>57</v>
      </c>
      <c r="M2721" s="11">
        <v>89.85</v>
      </c>
      <c r="N2721" s="11">
        <v>1.1302000957301652</v>
      </c>
      <c r="P2721" s="11">
        <v>89.85</v>
      </c>
      <c r="Q2721" s="11">
        <v>1.1302000957301652</v>
      </c>
      <c r="R2721" s="11">
        <f t="array" ref="R2721">INDEX(Reformat[Toddler PT],MATCH(1,(Reformat[Zone]=B2721)*(Reformat[Provider Type]=E2721)*(Reformat[Provider Rating]=I2721),0))</f>
        <v>22.68</v>
      </c>
      <c r="S2721" s="11">
        <f t="shared" si="42"/>
        <v>113.4</v>
      </c>
    </row>
    <row r="2722" spans="1:19" x14ac:dyDescent="0.25">
      <c r="A2722" t="s">
        <v>51</v>
      </c>
      <c r="B2722" t="s">
        <v>93</v>
      </c>
      <c r="D2722" t="s">
        <v>67</v>
      </c>
      <c r="E2722" t="s">
        <v>115</v>
      </c>
      <c r="F2722" t="s">
        <v>60</v>
      </c>
      <c r="G2722" t="s">
        <v>126</v>
      </c>
      <c r="H2722" t="s">
        <v>62</v>
      </c>
      <c r="I2722" t="s">
        <v>131</v>
      </c>
      <c r="J2722" t="s">
        <v>56</v>
      </c>
      <c r="K2722" t="s">
        <v>57</v>
      </c>
      <c r="M2722" s="11">
        <v>97.15</v>
      </c>
      <c r="N2722" s="11">
        <v>1.2220249226509245</v>
      </c>
      <c r="P2722" s="11">
        <v>97.15</v>
      </c>
      <c r="Q2722" s="11">
        <v>1.2220249226509245</v>
      </c>
      <c r="R2722" s="11">
        <f t="array" ref="R2722">INDEX(Reformat[Preschool FT],MATCH(1,(Reformat[Zone]=B2722)*(Reformat[Provider Type]=E2722)*(Reformat[Provider Rating]=I2722),0))</f>
        <v>23.52</v>
      </c>
      <c r="S2722" s="11">
        <f t="shared" si="42"/>
        <v>117.6</v>
      </c>
    </row>
    <row r="2723" spans="1:19" x14ac:dyDescent="0.25">
      <c r="A2723" t="s">
        <v>51</v>
      </c>
      <c r="B2723" t="s">
        <v>93</v>
      </c>
      <c r="D2723" t="s">
        <v>67</v>
      </c>
      <c r="E2723" t="s">
        <v>115</v>
      </c>
      <c r="F2723" t="s">
        <v>60</v>
      </c>
      <c r="G2723" t="s">
        <v>127</v>
      </c>
      <c r="H2723" t="s">
        <v>62</v>
      </c>
      <c r="I2723" t="s">
        <v>131</v>
      </c>
      <c r="J2723" t="s">
        <v>58</v>
      </c>
      <c r="K2723" t="s">
        <v>57</v>
      </c>
      <c r="M2723" s="11">
        <v>79.5</v>
      </c>
      <c r="N2723" s="11">
        <v>1.0000101013973082</v>
      </c>
      <c r="P2723" s="11">
        <v>79.5</v>
      </c>
      <c r="Q2723" s="11">
        <v>1.0000101013973082</v>
      </c>
      <c r="R2723" s="11">
        <f t="array" ref="R2723">INDEX(Reformat[Preschool PT],MATCH(1,(Reformat[Zone]=B2723)*(Reformat[Provider Type]=E2723)*(Reformat[Provider Rating]=I2723),0))</f>
        <v>19.11</v>
      </c>
      <c r="S2723" s="11">
        <f t="shared" si="42"/>
        <v>95.55</v>
      </c>
    </row>
    <row r="2724" spans="1:19" x14ac:dyDescent="0.25">
      <c r="A2724" t="s">
        <v>51</v>
      </c>
      <c r="B2724" t="s">
        <v>93</v>
      </c>
      <c r="D2724" t="s">
        <v>67</v>
      </c>
      <c r="E2724" t="s">
        <v>115</v>
      </c>
      <c r="F2724" t="s">
        <v>61</v>
      </c>
      <c r="G2724" t="s">
        <v>128</v>
      </c>
      <c r="H2724" t="s">
        <v>62</v>
      </c>
      <c r="I2724" t="s">
        <v>131</v>
      </c>
      <c r="J2724" t="s">
        <v>56</v>
      </c>
      <c r="K2724" t="s">
        <v>57</v>
      </c>
      <c r="M2724" s="11">
        <v>86.35</v>
      </c>
      <c r="N2724" s="11">
        <v>1.086174493781856</v>
      </c>
      <c r="P2724" s="11">
        <v>86.35</v>
      </c>
      <c r="Q2724" s="11">
        <v>1.086174493781856</v>
      </c>
      <c r="R2724" s="11">
        <f t="array" ref="R2724">INDEX(Reformat[School-age FT],MATCH(1,(Reformat[Zone]=B2724)*(Reformat[Provider Type]=E2724)*(Reformat[Provider Rating]=I2724),0))</f>
        <v>20.79</v>
      </c>
      <c r="S2724" s="11">
        <f t="shared" si="42"/>
        <v>103.94999999999999</v>
      </c>
    </row>
    <row r="2725" spans="1:19" x14ac:dyDescent="0.25">
      <c r="A2725" t="s">
        <v>51</v>
      </c>
      <c r="B2725" t="s">
        <v>93</v>
      </c>
      <c r="D2725" t="s">
        <v>67</v>
      </c>
      <c r="E2725" t="s">
        <v>115</v>
      </c>
      <c r="F2725" t="s">
        <v>61</v>
      </c>
      <c r="G2725" t="s">
        <v>129</v>
      </c>
      <c r="H2725" t="s">
        <v>62</v>
      </c>
      <c r="I2725" t="s">
        <v>131</v>
      </c>
      <c r="J2725" t="s">
        <v>58</v>
      </c>
      <c r="K2725" t="s">
        <v>57</v>
      </c>
      <c r="M2725" s="11">
        <v>70.400000000000006</v>
      </c>
      <c r="N2725" s="11">
        <v>0.88554353633170446</v>
      </c>
      <c r="P2725" s="11">
        <v>70.400000000000006</v>
      </c>
      <c r="Q2725" s="11">
        <v>0.88554353633170446</v>
      </c>
      <c r="R2725" s="11">
        <f t="array" ref="R2725">INDEX(Reformat[School-age PT],MATCH(1,(Reformat[Zone]=B2725)*(Reformat[Provider Type]=E2725)*(Reformat[Provider Rating]=I2725),0))</f>
        <v>17.43</v>
      </c>
      <c r="S2725" s="11">
        <f t="shared" si="42"/>
        <v>87.15</v>
      </c>
    </row>
    <row r="2726" spans="1:19" x14ac:dyDescent="0.25">
      <c r="A2726" t="s">
        <v>51</v>
      </c>
      <c r="B2726" t="s">
        <v>93</v>
      </c>
      <c r="D2726" t="s">
        <v>67</v>
      </c>
      <c r="E2726" t="s">
        <v>115</v>
      </c>
      <c r="F2726" t="s">
        <v>54</v>
      </c>
      <c r="G2726" t="s">
        <v>122</v>
      </c>
      <c r="H2726" t="s">
        <v>63</v>
      </c>
      <c r="I2726" t="s">
        <v>132</v>
      </c>
      <c r="J2726" t="s">
        <v>56</v>
      </c>
      <c r="K2726" t="s">
        <v>57</v>
      </c>
      <c r="M2726" s="11">
        <v>121.35</v>
      </c>
      <c r="N2726" s="11">
        <v>1.5264305132649476</v>
      </c>
      <c r="P2726" s="11">
        <v>121.35</v>
      </c>
      <c r="Q2726" s="11">
        <v>1.5264305132649476</v>
      </c>
      <c r="R2726" s="11">
        <f t="array" ref="R2726">INDEX(Reformat[Infant FT],MATCH(1,(Reformat[Zone]=B2726)*(Reformat[Provider Type]=E2726)*(Reformat[Provider Rating]=I2726),0))</f>
        <v>28.92</v>
      </c>
      <c r="S2726" s="11">
        <f t="shared" si="42"/>
        <v>144.60000000000002</v>
      </c>
    </row>
    <row r="2727" spans="1:19" x14ac:dyDescent="0.25">
      <c r="A2727" t="s">
        <v>51</v>
      </c>
      <c r="B2727" t="s">
        <v>93</v>
      </c>
      <c r="D2727" t="s">
        <v>67</v>
      </c>
      <c r="E2727" t="s">
        <v>115</v>
      </c>
      <c r="F2727" t="s">
        <v>54</v>
      </c>
      <c r="G2727" t="s">
        <v>123</v>
      </c>
      <c r="H2727" t="s">
        <v>63</v>
      </c>
      <c r="I2727" t="s">
        <v>132</v>
      </c>
      <c r="J2727" t="s">
        <v>58</v>
      </c>
      <c r="K2727" t="s">
        <v>57</v>
      </c>
      <c r="M2727" s="11">
        <v>106.64999999999999</v>
      </c>
      <c r="N2727" s="11">
        <v>1.3415229850820491</v>
      </c>
      <c r="P2727" s="11">
        <v>106.64999999999999</v>
      </c>
      <c r="Q2727" s="11">
        <v>1.3415229850820491</v>
      </c>
      <c r="R2727" s="11">
        <f t="array" ref="R2727">INDEX(Reformat[Infant PT],MATCH(1,(Reformat[Zone]=B2727)*(Reformat[Provider Type]=E2727)*(Reformat[Provider Rating]=I2727),0))</f>
        <v>25.74</v>
      </c>
      <c r="S2727" s="11">
        <f t="shared" si="42"/>
        <v>128.69999999999999</v>
      </c>
    </row>
    <row r="2728" spans="1:19" x14ac:dyDescent="0.25">
      <c r="A2728" t="s">
        <v>51</v>
      </c>
      <c r="B2728" t="s">
        <v>93</v>
      </c>
      <c r="D2728" t="s">
        <v>67</v>
      </c>
      <c r="E2728" t="s">
        <v>115</v>
      </c>
      <c r="F2728" t="s">
        <v>59</v>
      </c>
      <c r="G2728" t="s">
        <v>124</v>
      </c>
      <c r="H2728" t="s">
        <v>63</v>
      </c>
      <c r="I2728" t="s">
        <v>132</v>
      </c>
      <c r="J2728" t="s">
        <v>56</v>
      </c>
      <c r="K2728" t="s">
        <v>57</v>
      </c>
      <c r="M2728" s="11">
        <v>115.8</v>
      </c>
      <c r="N2728" s="11">
        <v>1.4566184873183432</v>
      </c>
      <c r="P2728" s="11">
        <v>115.8</v>
      </c>
      <c r="Q2728" s="11">
        <v>1.4566184873183432</v>
      </c>
      <c r="R2728" s="11">
        <f t="array" ref="R2728">INDEX(Reformat[Toddler FT],MATCH(1,(Reformat[Zone]=B2728)*(Reformat[Provider Type]=E2728)*(Reformat[Provider Rating]=I2728),0))</f>
        <v>26.57</v>
      </c>
      <c r="S2728" s="11">
        <f t="shared" si="42"/>
        <v>132.85</v>
      </c>
    </row>
    <row r="2729" spans="1:19" x14ac:dyDescent="0.25">
      <c r="A2729" t="s">
        <v>51</v>
      </c>
      <c r="B2729" t="s">
        <v>93</v>
      </c>
      <c r="D2729" t="s">
        <v>67</v>
      </c>
      <c r="E2729" t="s">
        <v>115</v>
      </c>
      <c r="F2729" t="s">
        <v>59</v>
      </c>
      <c r="G2729" t="s">
        <v>125</v>
      </c>
      <c r="H2729" t="s">
        <v>63</v>
      </c>
      <c r="I2729" t="s">
        <v>132</v>
      </c>
      <c r="J2729" t="s">
        <v>58</v>
      </c>
      <c r="K2729" t="s">
        <v>57</v>
      </c>
      <c r="M2729" s="11">
        <v>99.85</v>
      </c>
      <c r="N2729" s="11">
        <v>1.2559875298681915</v>
      </c>
      <c r="P2729" s="11">
        <v>99.85</v>
      </c>
      <c r="Q2729" s="11">
        <v>1.2559875298681915</v>
      </c>
      <c r="R2729" s="11">
        <f t="array" ref="R2729">INDEX(Reformat[Toddler PT],MATCH(1,(Reformat[Zone]=B2729)*(Reformat[Provider Type]=E2729)*(Reformat[Provider Rating]=I2729),0))</f>
        <v>23.22</v>
      </c>
      <c r="S2729" s="11">
        <f t="shared" si="42"/>
        <v>116.1</v>
      </c>
    </row>
    <row r="2730" spans="1:19" x14ac:dyDescent="0.25">
      <c r="A2730" t="s">
        <v>51</v>
      </c>
      <c r="B2730" t="s">
        <v>93</v>
      </c>
      <c r="D2730" t="s">
        <v>67</v>
      </c>
      <c r="E2730" t="s">
        <v>115</v>
      </c>
      <c r="F2730" t="s">
        <v>60</v>
      </c>
      <c r="G2730" t="s">
        <v>126</v>
      </c>
      <c r="H2730" t="s">
        <v>63</v>
      </c>
      <c r="I2730" t="s">
        <v>132</v>
      </c>
      <c r="J2730" t="s">
        <v>56</v>
      </c>
      <c r="K2730" t="s">
        <v>57</v>
      </c>
      <c r="M2730" s="11">
        <v>107.95</v>
      </c>
      <c r="N2730" s="11">
        <v>1.3578753515199928</v>
      </c>
      <c r="P2730" s="11">
        <v>107.95</v>
      </c>
      <c r="Q2730" s="11">
        <v>1.3578753515199928</v>
      </c>
      <c r="R2730" s="11">
        <f t="array" ref="R2730">INDEX(Reformat[Preschool FT],MATCH(1,(Reformat[Zone]=B2730)*(Reformat[Provider Type]=E2730)*(Reformat[Provider Rating]=I2730),0))</f>
        <v>24</v>
      </c>
      <c r="S2730" s="11">
        <f t="shared" si="42"/>
        <v>120</v>
      </c>
    </row>
    <row r="2731" spans="1:19" x14ac:dyDescent="0.25">
      <c r="A2731" t="s">
        <v>51</v>
      </c>
      <c r="B2731" t="s">
        <v>93</v>
      </c>
      <c r="D2731" t="s">
        <v>67</v>
      </c>
      <c r="E2731" t="s">
        <v>115</v>
      </c>
      <c r="F2731" t="s">
        <v>60</v>
      </c>
      <c r="G2731" t="s">
        <v>127</v>
      </c>
      <c r="H2731" t="s">
        <v>63</v>
      </c>
      <c r="I2731" t="s">
        <v>132</v>
      </c>
      <c r="J2731" t="s">
        <v>58</v>
      </c>
      <c r="K2731" t="s">
        <v>57</v>
      </c>
      <c r="M2731" s="11">
        <v>88.3</v>
      </c>
      <c r="N2731" s="11">
        <v>1.1107030434387712</v>
      </c>
      <c r="P2731" s="11">
        <v>88.3</v>
      </c>
      <c r="Q2731" s="11">
        <v>1.1107030434387712</v>
      </c>
      <c r="R2731" s="11">
        <f t="array" ref="R2731">INDEX(Reformat[Preschool PT],MATCH(1,(Reformat[Zone]=B2731)*(Reformat[Provider Type]=E2731)*(Reformat[Provider Rating]=I2731),0))</f>
        <v>19.62</v>
      </c>
      <c r="S2731" s="11">
        <f t="shared" si="42"/>
        <v>98.100000000000009</v>
      </c>
    </row>
    <row r="2732" spans="1:19" x14ac:dyDescent="0.25">
      <c r="A2732" t="s">
        <v>51</v>
      </c>
      <c r="B2732" t="s">
        <v>93</v>
      </c>
      <c r="D2732" t="s">
        <v>67</v>
      </c>
      <c r="E2732" t="s">
        <v>115</v>
      </c>
      <c r="F2732" t="s">
        <v>61</v>
      </c>
      <c r="G2732" t="s">
        <v>128</v>
      </c>
      <c r="H2732" t="s">
        <v>63</v>
      </c>
      <c r="I2732" t="s">
        <v>132</v>
      </c>
      <c r="J2732" t="s">
        <v>56</v>
      </c>
      <c r="K2732" t="s">
        <v>57</v>
      </c>
      <c r="M2732" s="11">
        <v>95.95</v>
      </c>
      <c r="N2732" s="11">
        <v>1.2069304305543613</v>
      </c>
      <c r="P2732" s="11">
        <v>95.95</v>
      </c>
      <c r="Q2732" s="11">
        <v>1.2069304305543613</v>
      </c>
      <c r="R2732" s="11">
        <f t="array" ref="R2732">INDEX(Reformat[School-age FT],MATCH(1,(Reformat[Zone]=B2732)*(Reformat[Provider Type]=E2732)*(Reformat[Provider Rating]=I2732),0))</f>
        <v>21.24</v>
      </c>
      <c r="S2732" s="11">
        <f t="shared" si="42"/>
        <v>106.19999999999999</v>
      </c>
    </row>
    <row r="2733" spans="1:19" x14ac:dyDescent="0.25">
      <c r="A2733" t="s">
        <v>51</v>
      </c>
      <c r="B2733" t="s">
        <v>93</v>
      </c>
      <c r="D2733" t="s">
        <v>67</v>
      </c>
      <c r="E2733" t="s">
        <v>115</v>
      </c>
      <c r="F2733" t="s">
        <v>61</v>
      </c>
      <c r="G2733" t="s">
        <v>129</v>
      </c>
      <c r="H2733" t="s">
        <v>63</v>
      </c>
      <c r="I2733" t="s">
        <v>132</v>
      </c>
      <c r="J2733" t="s">
        <v>58</v>
      </c>
      <c r="K2733" t="s">
        <v>57</v>
      </c>
      <c r="M2733" s="11">
        <v>78.25</v>
      </c>
      <c r="N2733" s="11">
        <v>0.98428667213005494</v>
      </c>
      <c r="P2733" s="11">
        <v>78.25</v>
      </c>
      <c r="Q2733" s="11">
        <v>0.98428667213005494</v>
      </c>
      <c r="R2733" s="11">
        <f t="array" ref="R2733">INDEX(Reformat[School-age PT],MATCH(1,(Reformat[Zone]=B2733)*(Reformat[Provider Type]=E2733)*(Reformat[Provider Rating]=I2733),0))</f>
        <v>18</v>
      </c>
      <c r="S2733" s="11">
        <f t="shared" si="42"/>
        <v>90</v>
      </c>
    </row>
    <row r="2734" spans="1:19" x14ac:dyDescent="0.25">
      <c r="A2734" t="s">
        <v>51</v>
      </c>
      <c r="B2734" t="s">
        <v>93</v>
      </c>
      <c r="D2734" t="s">
        <v>67</v>
      </c>
      <c r="E2734" t="s">
        <v>115</v>
      </c>
      <c r="F2734" t="s">
        <v>54</v>
      </c>
      <c r="G2734" t="s">
        <v>122</v>
      </c>
      <c r="H2734" t="s">
        <v>64</v>
      </c>
      <c r="I2734" t="s">
        <v>133</v>
      </c>
      <c r="J2734" t="s">
        <v>56</v>
      </c>
      <c r="K2734" t="s">
        <v>57</v>
      </c>
      <c r="M2734" s="11">
        <v>134.80000000000001</v>
      </c>
      <c r="N2734" s="11">
        <v>1.6956146121805931</v>
      </c>
      <c r="P2734" s="11">
        <v>134.80000000000001</v>
      </c>
      <c r="Q2734" s="11">
        <v>1.6956146121805931</v>
      </c>
      <c r="R2734" s="11">
        <f t="array" ref="R2734">INDEX(Reformat[Infant FT],MATCH(1,(Reformat[Zone]=B2734)*(Reformat[Provider Type]=E2734)*(Reformat[Provider Rating]=I2734),0))</f>
        <v>32</v>
      </c>
      <c r="S2734" s="11">
        <f t="shared" si="42"/>
        <v>160</v>
      </c>
    </row>
    <row r="2735" spans="1:19" x14ac:dyDescent="0.25">
      <c r="A2735" t="s">
        <v>51</v>
      </c>
      <c r="B2735" t="s">
        <v>93</v>
      </c>
      <c r="D2735" t="s">
        <v>67</v>
      </c>
      <c r="E2735" t="s">
        <v>115</v>
      </c>
      <c r="F2735" t="s">
        <v>54</v>
      </c>
      <c r="G2735" t="s">
        <v>123</v>
      </c>
      <c r="H2735" t="s">
        <v>64</v>
      </c>
      <c r="I2735" t="s">
        <v>133</v>
      </c>
      <c r="J2735" t="s">
        <v>58</v>
      </c>
      <c r="K2735" t="s">
        <v>57</v>
      </c>
      <c r="M2735" s="11">
        <v>118.45</v>
      </c>
      <c r="N2735" s="11">
        <v>1.4899521573649201</v>
      </c>
      <c r="P2735" s="11">
        <v>118.45</v>
      </c>
      <c r="Q2735" s="11">
        <v>1.4899521573649201</v>
      </c>
      <c r="R2735" s="11">
        <f t="array" ref="R2735">INDEX(Reformat[Infant PT],MATCH(1,(Reformat[Zone]=B2735)*(Reformat[Provider Type]=E2735)*(Reformat[Provider Rating]=I2735),0))</f>
        <v>28.6</v>
      </c>
      <c r="S2735" s="11">
        <f t="shared" si="42"/>
        <v>143</v>
      </c>
    </row>
    <row r="2736" spans="1:19" x14ac:dyDescent="0.25">
      <c r="A2736" t="s">
        <v>51</v>
      </c>
      <c r="B2736" t="s">
        <v>93</v>
      </c>
      <c r="D2736" t="s">
        <v>67</v>
      </c>
      <c r="E2736" t="s">
        <v>115</v>
      </c>
      <c r="F2736" t="s">
        <v>59</v>
      </c>
      <c r="G2736" t="s">
        <v>124</v>
      </c>
      <c r="H2736" t="s">
        <v>64</v>
      </c>
      <c r="I2736" t="s">
        <v>133</v>
      </c>
      <c r="J2736" t="s">
        <v>56</v>
      </c>
      <c r="K2736" t="s">
        <v>57</v>
      </c>
      <c r="M2736" s="11">
        <v>128.65</v>
      </c>
      <c r="N2736" s="11">
        <v>1.6182553401857069</v>
      </c>
      <c r="P2736" s="11">
        <v>128.65</v>
      </c>
      <c r="Q2736" s="11">
        <v>1.6182553401857069</v>
      </c>
      <c r="R2736" s="11">
        <f t="array" ref="R2736">INDEX(Reformat[Toddler FT],MATCH(1,(Reformat[Zone]=B2736)*(Reformat[Provider Type]=E2736)*(Reformat[Provider Rating]=I2736),0))</f>
        <v>29.4</v>
      </c>
      <c r="S2736" s="11">
        <f t="shared" si="42"/>
        <v>147</v>
      </c>
    </row>
    <row r="2737" spans="1:19" x14ac:dyDescent="0.25">
      <c r="A2737" t="s">
        <v>51</v>
      </c>
      <c r="B2737" t="s">
        <v>93</v>
      </c>
      <c r="D2737" t="s">
        <v>67</v>
      </c>
      <c r="E2737" t="s">
        <v>115</v>
      </c>
      <c r="F2737" t="s">
        <v>59</v>
      </c>
      <c r="G2737" t="s">
        <v>125</v>
      </c>
      <c r="H2737" t="s">
        <v>64</v>
      </c>
      <c r="I2737" t="s">
        <v>133</v>
      </c>
      <c r="J2737" t="s">
        <v>58</v>
      </c>
      <c r="K2737" t="s">
        <v>57</v>
      </c>
      <c r="M2737" s="11">
        <v>110.9</v>
      </c>
      <c r="N2737" s="11">
        <v>1.3949826445907105</v>
      </c>
      <c r="P2737" s="11">
        <v>110.9</v>
      </c>
      <c r="Q2737" s="11">
        <v>1.3949826445907105</v>
      </c>
      <c r="R2737" s="11">
        <f t="array" ref="R2737">INDEX(Reformat[Toddler PT],MATCH(1,(Reformat[Zone]=B2737)*(Reformat[Provider Type]=E2737)*(Reformat[Provider Rating]=I2737),0))</f>
        <v>25.8</v>
      </c>
      <c r="S2737" s="11">
        <f t="shared" si="42"/>
        <v>129</v>
      </c>
    </row>
    <row r="2738" spans="1:19" x14ac:dyDescent="0.25">
      <c r="A2738" t="s">
        <v>51</v>
      </c>
      <c r="B2738" t="s">
        <v>93</v>
      </c>
      <c r="D2738" t="s">
        <v>67</v>
      </c>
      <c r="E2738" t="s">
        <v>115</v>
      </c>
      <c r="F2738" t="s">
        <v>60</v>
      </c>
      <c r="G2738" t="s">
        <v>126</v>
      </c>
      <c r="H2738" t="s">
        <v>64</v>
      </c>
      <c r="I2738" t="s">
        <v>133</v>
      </c>
      <c r="J2738" t="s">
        <v>56</v>
      </c>
      <c r="K2738" t="s">
        <v>57</v>
      </c>
      <c r="M2738" s="11">
        <v>119.9</v>
      </c>
      <c r="N2738" s="11">
        <v>1.5081913353149341</v>
      </c>
      <c r="P2738" s="11">
        <v>119.9</v>
      </c>
      <c r="Q2738" s="11">
        <v>1.5081913353149341</v>
      </c>
      <c r="R2738" s="11">
        <f t="array" ref="R2738">INDEX(Reformat[Preschool FT],MATCH(1,(Reformat[Zone]=B2738)*(Reformat[Provider Type]=E2738)*(Reformat[Provider Rating]=I2738),0))</f>
        <v>26.4</v>
      </c>
      <c r="S2738" s="11">
        <f t="shared" si="42"/>
        <v>132</v>
      </c>
    </row>
    <row r="2739" spans="1:19" x14ac:dyDescent="0.25">
      <c r="A2739" t="s">
        <v>51</v>
      </c>
      <c r="B2739" t="s">
        <v>93</v>
      </c>
      <c r="D2739" t="s">
        <v>67</v>
      </c>
      <c r="E2739" t="s">
        <v>115</v>
      </c>
      <c r="F2739" t="s">
        <v>60</v>
      </c>
      <c r="G2739" t="s">
        <v>127</v>
      </c>
      <c r="H2739" t="s">
        <v>64</v>
      </c>
      <c r="I2739" t="s">
        <v>133</v>
      </c>
      <c r="J2739" t="s">
        <v>58</v>
      </c>
      <c r="K2739" t="s">
        <v>57</v>
      </c>
      <c r="M2739" s="11">
        <v>98.100000000000009</v>
      </c>
      <c r="N2739" s="11">
        <v>1.233974728894037</v>
      </c>
      <c r="P2739" s="11">
        <v>98.100000000000009</v>
      </c>
      <c r="Q2739" s="11">
        <v>1.233974728894037</v>
      </c>
      <c r="R2739" s="11">
        <f t="array" ref="R2739">INDEX(Reformat[Preschool PT],MATCH(1,(Reformat[Zone]=B2739)*(Reformat[Provider Type]=E2739)*(Reformat[Provider Rating]=I2739),0))</f>
        <v>21.8</v>
      </c>
      <c r="S2739" s="11">
        <f t="shared" si="42"/>
        <v>109</v>
      </c>
    </row>
    <row r="2740" spans="1:19" x14ac:dyDescent="0.25">
      <c r="A2740" t="s">
        <v>51</v>
      </c>
      <c r="B2740" t="s">
        <v>93</v>
      </c>
      <c r="D2740" t="s">
        <v>67</v>
      </c>
      <c r="E2740" t="s">
        <v>115</v>
      </c>
      <c r="F2740" t="s">
        <v>61</v>
      </c>
      <c r="G2740" t="s">
        <v>128</v>
      </c>
      <c r="H2740" t="s">
        <v>64</v>
      </c>
      <c r="I2740" t="s">
        <v>133</v>
      </c>
      <c r="J2740" t="s">
        <v>56</v>
      </c>
      <c r="K2740" t="s">
        <v>57</v>
      </c>
      <c r="M2740" s="11">
        <v>106.6</v>
      </c>
      <c r="N2740" s="11">
        <v>1.3408940479113591</v>
      </c>
      <c r="P2740" s="11">
        <v>106.6</v>
      </c>
      <c r="Q2740" s="11">
        <v>1.3408940479113591</v>
      </c>
      <c r="R2740" s="11">
        <f t="array" ref="R2740">INDEX(Reformat[School-age FT],MATCH(1,(Reformat[Zone]=B2740)*(Reformat[Provider Type]=E2740)*(Reformat[Provider Rating]=I2740),0))</f>
        <v>23.6</v>
      </c>
      <c r="S2740" s="11">
        <f t="shared" si="42"/>
        <v>118</v>
      </c>
    </row>
    <row r="2741" spans="1:19" x14ac:dyDescent="0.25">
      <c r="A2741" t="s">
        <v>51</v>
      </c>
      <c r="B2741" t="s">
        <v>93</v>
      </c>
      <c r="D2741" t="s">
        <v>67</v>
      </c>
      <c r="E2741" t="s">
        <v>115</v>
      </c>
      <c r="F2741" t="s">
        <v>61</v>
      </c>
      <c r="G2741" t="s">
        <v>129</v>
      </c>
      <c r="H2741" t="s">
        <v>64</v>
      </c>
      <c r="I2741" t="s">
        <v>133</v>
      </c>
      <c r="J2741" t="s">
        <v>58</v>
      </c>
      <c r="K2741" t="s">
        <v>57</v>
      </c>
      <c r="M2741" s="11">
        <v>86.899999999999991</v>
      </c>
      <c r="N2741" s="11">
        <v>1.0930928026594475</v>
      </c>
      <c r="P2741" s="11">
        <v>86.899999999999991</v>
      </c>
      <c r="Q2741" s="11">
        <v>1.0930928026594475</v>
      </c>
      <c r="R2741" s="11">
        <f t="array" ref="R2741">INDEX(Reformat[School-age PT],MATCH(1,(Reformat[Zone]=B2741)*(Reformat[Provider Type]=E2741)*(Reformat[Provider Rating]=I2741),0))</f>
        <v>20</v>
      </c>
      <c r="S2741" s="11">
        <f t="shared" si="42"/>
        <v>100</v>
      </c>
    </row>
    <row r="2742" spans="1:19" x14ac:dyDescent="0.25">
      <c r="A2742" t="s">
        <v>51</v>
      </c>
      <c r="B2742" t="s">
        <v>93</v>
      </c>
      <c r="D2742" t="s">
        <v>67</v>
      </c>
      <c r="E2742" t="s">
        <v>115</v>
      </c>
      <c r="F2742" t="s">
        <v>60</v>
      </c>
      <c r="G2742" t="s">
        <v>126</v>
      </c>
      <c r="H2742" t="s">
        <v>65</v>
      </c>
      <c r="I2742" t="s">
        <v>134</v>
      </c>
      <c r="J2742" t="s">
        <v>56</v>
      </c>
      <c r="K2742" t="s">
        <v>57</v>
      </c>
      <c r="M2742" s="11">
        <v>91.649999999999991</v>
      </c>
      <c r="N2742" s="11">
        <v>1.1528418338750099</v>
      </c>
      <c r="P2742" s="11">
        <v>91.649999999999991</v>
      </c>
      <c r="Q2742" s="11">
        <v>1.1528418338750099</v>
      </c>
      <c r="R2742" s="11">
        <f t="array" ref="R2742">INDEX(Reformat[Preschool FT],MATCH(1,(Reformat[Zone]=B2742)*(Reformat[Provider Type]=E2742)*(Reformat[Provider Rating]=I2742),0))</f>
        <v>23.52</v>
      </c>
      <c r="S2742" s="11">
        <f t="shared" si="42"/>
        <v>117.6</v>
      </c>
    </row>
    <row r="2743" spans="1:19" x14ac:dyDescent="0.25">
      <c r="A2743" t="s">
        <v>51</v>
      </c>
      <c r="B2743" t="s">
        <v>93</v>
      </c>
      <c r="D2743" t="s">
        <v>67</v>
      </c>
      <c r="E2743" t="s">
        <v>115</v>
      </c>
      <c r="F2743" t="s">
        <v>60</v>
      </c>
      <c r="G2743" t="s">
        <v>127</v>
      </c>
      <c r="H2743" t="s">
        <v>65</v>
      </c>
      <c r="I2743" t="s">
        <v>134</v>
      </c>
      <c r="J2743" t="s">
        <v>58</v>
      </c>
      <c r="K2743" t="s">
        <v>57</v>
      </c>
      <c r="M2743" s="11">
        <v>72.25</v>
      </c>
      <c r="N2743" s="11">
        <v>0.90881421164723919</v>
      </c>
      <c r="P2743" s="11">
        <v>72.25</v>
      </c>
      <c r="Q2743" s="11">
        <v>0.90881421164723919</v>
      </c>
      <c r="R2743" s="11">
        <f t="array" ref="R2743">INDEX(Reformat[Preschool PT],MATCH(1,(Reformat[Zone]=B2743)*(Reformat[Provider Type]=E2743)*(Reformat[Provider Rating]=I2743),0))</f>
        <v>19.11</v>
      </c>
      <c r="S2743" s="11">
        <f t="shared" si="42"/>
        <v>95.55</v>
      </c>
    </row>
    <row r="2744" spans="1:19" x14ac:dyDescent="0.25">
      <c r="A2744" t="s">
        <v>51</v>
      </c>
      <c r="B2744" t="s">
        <v>93</v>
      </c>
      <c r="D2744" t="s">
        <v>68</v>
      </c>
      <c r="E2744" t="s">
        <v>68</v>
      </c>
      <c r="F2744" t="s">
        <v>54</v>
      </c>
      <c r="G2744" t="s">
        <v>122</v>
      </c>
      <c r="H2744" t="s">
        <v>69</v>
      </c>
      <c r="I2744" t="s">
        <v>69</v>
      </c>
      <c r="J2744" t="s">
        <v>56</v>
      </c>
      <c r="K2744" t="s">
        <v>57</v>
      </c>
      <c r="M2744" s="11">
        <v>40.300000000000004</v>
      </c>
      <c r="N2744" s="11">
        <v>0.50692335957624557</v>
      </c>
      <c r="P2744" s="11">
        <v>40.300000000000004</v>
      </c>
      <c r="Q2744" s="11">
        <v>0.50692335957624557</v>
      </c>
      <c r="R2744" s="11">
        <f t="array" ref="R2744">INDEX(Reformat[Infant FT],MATCH(1,(Reformat[Zone]=B2744)*(Reformat[Provider Type]=E2744)*(Reformat[Provider Rating]=I2744),0))</f>
        <v>8.06</v>
      </c>
      <c r="S2744" s="11">
        <f t="shared" si="42"/>
        <v>40.300000000000004</v>
      </c>
    </row>
    <row r="2745" spans="1:19" x14ac:dyDescent="0.25">
      <c r="A2745" t="s">
        <v>51</v>
      </c>
      <c r="B2745" t="s">
        <v>93</v>
      </c>
      <c r="D2745" t="s">
        <v>68</v>
      </c>
      <c r="E2745" t="s">
        <v>68</v>
      </c>
      <c r="F2745" t="s">
        <v>54</v>
      </c>
      <c r="G2745" t="s">
        <v>123</v>
      </c>
      <c r="H2745" t="s">
        <v>69</v>
      </c>
      <c r="I2745" t="s">
        <v>69</v>
      </c>
      <c r="J2745" t="s">
        <v>58</v>
      </c>
      <c r="K2745" t="s">
        <v>57</v>
      </c>
      <c r="M2745" s="11">
        <v>38.6</v>
      </c>
      <c r="N2745" s="11">
        <v>0.4855394957727811</v>
      </c>
      <c r="P2745" s="11">
        <v>38.6</v>
      </c>
      <c r="Q2745" s="11">
        <v>0.4855394957727811</v>
      </c>
      <c r="R2745" s="11">
        <f t="array" ref="R2745">INDEX(Reformat[Infant PT],MATCH(1,(Reformat[Zone]=B2745)*(Reformat[Provider Type]=E2745)*(Reformat[Provider Rating]=I2745),0))</f>
        <v>7.72</v>
      </c>
      <c r="S2745" s="11">
        <f t="shared" si="42"/>
        <v>38.6</v>
      </c>
    </row>
    <row r="2746" spans="1:19" x14ac:dyDescent="0.25">
      <c r="A2746" t="s">
        <v>51</v>
      </c>
      <c r="B2746" t="s">
        <v>93</v>
      </c>
      <c r="D2746" t="s">
        <v>68</v>
      </c>
      <c r="E2746" t="s">
        <v>68</v>
      </c>
      <c r="F2746" t="s">
        <v>59</v>
      </c>
      <c r="G2746" t="s">
        <v>124</v>
      </c>
      <c r="H2746" t="s">
        <v>69</v>
      </c>
      <c r="I2746" t="s">
        <v>69</v>
      </c>
      <c r="J2746" t="s">
        <v>56</v>
      </c>
      <c r="K2746" t="s">
        <v>57</v>
      </c>
      <c r="M2746" s="11">
        <v>39.35</v>
      </c>
      <c r="N2746" s="11">
        <v>0.49497355333313309</v>
      </c>
      <c r="P2746" s="11">
        <v>39.35</v>
      </c>
      <c r="Q2746" s="11">
        <v>0.49497355333313309</v>
      </c>
      <c r="R2746" s="11">
        <f t="array" ref="R2746">INDEX(Reformat[Toddler FT],MATCH(1,(Reformat[Zone]=B2746)*(Reformat[Provider Type]=E2746)*(Reformat[Provider Rating]=I2746),0))</f>
        <v>7.87</v>
      </c>
      <c r="S2746" s="11">
        <f t="shared" si="42"/>
        <v>39.35</v>
      </c>
    </row>
    <row r="2747" spans="1:19" x14ac:dyDescent="0.25">
      <c r="A2747" t="s">
        <v>51</v>
      </c>
      <c r="B2747" t="s">
        <v>93</v>
      </c>
      <c r="D2747" t="s">
        <v>68</v>
      </c>
      <c r="E2747" t="s">
        <v>68</v>
      </c>
      <c r="F2747" t="s">
        <v>59</v>
      </c>
      <c r="G2747" t="s">
        <v>125</v>
      </c>
      <c r="H2747" t="s">
        <v>69</v>
      </c>
      <c r="I2747" t="s">
        <v>69</v>
      </c>
      <c r="J2747" t="s">
        <v>58</v>
      </c>
      <c r="K2747" t="s">
        <v>57</v>
      </c>
      <c r="M2747" s="11">
        <v>38.1</v>
      </c>
      <c r="N2747" s="11">
        <v>0.4792501240658798</v>
      </c>
      <c r="P2747" s="11">
        <v>38.1</v>
      </c>
      <c r="Q2747" s="11">
        <v>0.4792501240658798</v>
      </c>
      <c r="R2747" s="11">
        <f t="array" ref="R2747">INDEX(Reformat[Toddler PT],MATCH(1,(Reformat[Zone]=B2747)*(Reformat[Provider Type]=E2747)*(Reformat[Provider Rating]=I2747),0))</f>
        <v>7.62</v>
      </c>
      <c r="S2747" s="11">
        <f t="shared" si="42"/>
        <v>38.1</v>
      </c>
    </row>
    <row r="2748" spans="1:19" x14ac:dyDescent="0.25">
      <c r="A2748" t="s">
        <v>51</v>
      </c>
      <c r="B2748" t="s">
        <v>93</v>
      </c>
      <c r="D2748" t="s">
        <v>68</v>
      </c>
      <c r="E2748" t="s">
        <v>68</v>
      </c>
      <c r="F2748" t="s">
        <v>60</v>
      </c>
      <c r="G2748" t="s">
        <v>126</v>
      </c>
      <c r="H2748" t="s">
        <v>69</v>
      </c>
      <c r="I2748" t="s">
        <v>69</v>
      </c>
      <c r="J2748" t="s">
        <v>56</v>
      </c>
      <c r="K2748" t="s">
        <v>57</v>
      </c>
      <c r="M2748" s="11">
        <v>38.6</v>
      </c>
      <c r="N2748" s="11">
        <v>0.4855394957727811</v>
      </c>
      <c r="P2748" s="11">
        <v>38.6</v>
      </c>
      <c r="Q2748" s="11">
        <v>0.4855394957727811</v>
      </c>
      <c r="R2748" s="11">
        <f t="array" ref="R2748">INDEX(Reformat[Preschool FT],MATCH(1,(Reformat[Zone]=B2748)*(Reformat[Provider Type]=E2748)*(Reformat[Provider Rating]=I2748),0))</f>
        <v>7.72</v>
      </c>
      <c r="S2748" s="11">
        <f t="shared" si="42"/>
        <v>38.6</v>
      </c>
    </row>
    <row r="2749" spans="1:19" x14ac:dyDescent="0.25">
      <c r="A2749" t="s">
        <v>51</v>
      </c>
      <c r="B2749" t="s">
        <v>93</v>
      </c>
      <c r="D2749" t="s">
        <v>68</v>
      </c>
      <c r="E2749" t="s">
        <v>68</v>
      </c>
      <c r="F2749" t="s">
        <v>60</v>
      </c>
      <c r="G2749" t="s">
        <v>127</v>
      </c>
      <c r="H2749" t="s">
        <v>69</v>
      </c>
      <c r="I2749" t="s">
        <v>69</v>
      </c>
      <c r="J2749" t="s">
        <v>58</v>
      </c>
      <c r="K2749" t="s">
        <v>57</v>
      </c>
      <c r="M2749" s="11">
        <v>35.550000000000004</v>
      </c>
      <c r="N2749" s="11">
        <v>0.44717432836068316</v>
      </c>
      <c r="P2749" s="11">
        <v>35.550000000000004</v>
      </c>
      <c r="Q2749" s="11">
        <v>0.44717432836068316</v>
      </c>
      <c r="R2749" s="11">
        <f t="array" ref="R2749">INDEX(Reformat[Preschool PT],MATCH(1,(Reformat[Zone]=B2749)*(Reformat[Provider Type]=E2749)*(Reformat[Provider Rating]=I2749),0))</f>
        <v>7.11</v>
      </c>
      <c r="S2749" s="11">
        <f t="shared" si="42"/>
        <v>35.550000000000004</v>
      </c>
    </row>
    <row r="2750" spans="1:19" x14ac:dyDescent="0.25">
      <c r="A2750" t="s">
        <v>51</v>
      </c>
      <c r="B2750" t="s">
        <v>93</v>
      </c>
      <c r="D2750" t="s">
        <v>68</v>
      </c>
      <c r="E2750" t="s">
        <v>68</v>
      </c>
      <c r="F2750" t="s">
        <v>61</v>
      </c>
      <c r="G2750" t="s">
        <v>128</v>
      </c>
      <c r="H2750" t="s">
        <v>69</v>
      </c>
      <c r="I2750" t="s">
        <v>69</v>
      </c>
      <c r="J2750" t="s">
        <v>56</v>
      </c>
      <c r="K2750" t="s">
        <v>57</v>
      </c>
      <c r="M2750" s="11">
        <v>36.6</v>
      </c>
      <c r="N2750" s="11">
        <v>0.46038200894517589</v>
      </c>
      <c r="P2750" s="11">
        <v>36.6</v>
      </c>
      <c r="Q2750" s="11">
        <v>0.46038200894517589</v>
      </c>
      <c r="R2750" s="11">
        <f t="array" ref="R2750">INDEX(Reformat[School-age FT],MATCH(1,(Reformat[Zone]=B2750)*(Reformat[Provider Type]=E2750)*(Reformat[Provider Rating]=I2750),0))</f>
        <v>7.32</v>
      </c>
      <c r="S2750" s="11">
        <f t="shared" si="42"/>
        <v>36.6</v>
      </c>
    </row>
    <row r="2751" spans="1:19" x14ac:dyDescent="0.25">
      <c r="A2751" t="s">
        <v>51</v>
      </c>
      <c r="B2751" t="s">
        <v>93</v>
      </c>
      <c r="D2751" t="s">
        <v>68</v>
      </c>
      <c r="E2751" t="s">
        <v>68</v>
      </c>
      <c r="F2751" t="s">
        <v>61</v>
      </c>
      <c r="G2751" t="s">
        <v>129</v>
      </c>
      <c r="H2751" t="s">
        <v>69</v>
      </c>
      <c r="I2751" t="s">
        <v>69</v>
      </c>
      <c r="J2751" t="s">
        <v>58</v>
      </c>
      <c r="K2751" t="s">
        <v>57</v>
      </c>
      <c r="M2751" s="11">
        <v>28.599999999999998</v>
      </c>
      <c r="N2751" s="11">
        <v>0.35975206163475487</v>
      </c>
      <c r="P2751" s="11">
        <v>28.599999999999998</v>
      </c>
      <c r="Q2751" s="11">
        <v>0.35975206163475487</v>
      </c>
      <c r="R2751" s="11">
        <f t="array" ref="R2751">INDEX(Reformat[School-age PT],MATCH(1,(Reformat[Zone]=B2751)*(Reformat[Provider Type]=E2751)*(Reformat[Provider Rating]=I2751),0))</f>
        <v>5.72</v>
      </c>
      <c r="S2751" s="11">
        <f t="shared" si="42"/>
        <v>28.599999999999998</v>
      </c>
    </row>
    <row r="2752" spans="1:19" x14ac:dyDescent="0.25">
      <c r="A2752" t="s">
        <v>51</v>
      </c>
      <c r="B2752" t="s">
        <v>94</v>
      </c>
      <c r="D2752" t="s">
        <v>53</v>
      </c>
      <c r="E2752" t="s">
        <v>113</v>
      </c>
      <c r="F2752" t="s">
        <v>54</v>
      </c>
      <c r="G2752" t="s">
        <v>122</v>
      </c>
      <c r="H2752" t="s">
        <v>55</v>
      </c>
      <c r="I2752" t="s">
        <v>130</v>
      </c>
      <c r="J2752" t="s">
        <v>56</v>
      </c>
      <c r="K2752" t="s">
        <v>57</v>
      </c>
      <c r="M2752" s="11">
        <v>163.35000000000002</v>
      </c>
      <c r="N2752" s="11">
        <v>11.680078490447187</v>
      </c>
      <c r="P2752" s="11">
        <v>163.35000000000002</v>
      </c>
      <c r="Q2752" s="11">
        <v>11.680078490447187</v>
      </c>
      <c r="R2752" s="11">
        <f t="array" ref="R2752">INDEX(Reformat[Infant FT],MATCH(1,(Reformat[Zone]=B2752)*(Reformat[Provider Type]=E2752)*(Reformat[Provider Rating]=I2752),0))</f>
        <v>45.2</v>
      </c>
      <c r="S2752" s="11">
        <f t="shared" si="42"/>
        <v>226</v>
      </c>
    </row>
    <row r="2753" spans="1:19" x14ac:dyDescent="0.25">
      <c r="A2753" t="s">
        <v>51</v>
      </c>
      <c r="B2753" t="s">
        <v>94</v>
      </c>
      <c r="D2753" t="s">
        <v>53</v>
      </c>
      <c r="E2753" t="s">
        <v>113</v>
      </c>
      <c r="F2753" t="s">
        <v>54</v>
      </c>
      <c r="G2753" t="s">
        <v>123</v>
      </c>
      <c r="H2753" t="s">
        <v>55</v>
      </c>
      <c r="I2753" t="s">
        <v>130</v>
      </c>
      <c r="J2753" t="s">
        <v>58</v>
      </c>
      <c r="K2753" t="s">
        <v>57</v>
      </c>
      <c r="M2753" s="11">
        <v>143.05000000000001</v>
      </c>
      <c r="N2753" s="11">
        <v>10.228559706510378</v>
      </c>
      <c r="P2753" s="11">
        <v>143.05000000000001</v>
      </c>
      <c r="Q2753" s="11">
        <v>10.228559706510378</v>
      </c>
      <c r="R2753" s="11">
        <f t="array" ref="R2753">INDEX(Reformat[Infant PT],MATCH(1,(Reformat[Zone]=B2753)*(Reformat[Provider Type]=E2753)*(Reformat[Provider Rating]=I2753),0))</f>
        <v>40.200000000000003</v>
      </c>
      <c r="S2753" s="11">
        <f t="shared" si="42"/>
        <v>201</v>
      </c>
    </row>
    <row r="2754" spans="1:19" x14ac:dyDescent="0.25">
      <c r="A2754" t="s">
        <v>51</v>
      </c>
      <c r="B2754" t="s">
        <v>94</v>
      </c>
      <c r="D2754" t="s">
        <v>53</v>
      </c>
      <c r="E2754" t="s">
        <v>113</v>
      </c>
      <c r="F2754" t="s">
        <v>59</v>
      </c>
      <c r="G2754" t="s">
        <v>124</v>
      </c>
      <c r="H2754" t="s">
        <v>55</v>
      </c>
      <c r="I2754" t="s">
        <v>130</v>
      </c>
      <c r="J2754" t="s">
        <v>56</v>
      </c>
      <c r="K2754" t="s">
        <v>57</v>
      </c>
      <c r="M2754" s="11">
        <v>149.70000000000002</v>
      </c>
      <c r="N2754" s="11">
        <v>10.704057239179333</v>
      </c>
      <c r="P2754" s="11">
        <v>149.70000000000002</v>
      </c>
      <c r="Q2754" s="11">
        <v>10.704057239179333</v>
      </c>
      <c r="R2754" s="11">
        <f t="array" ref="R2754">INDEX(Reformat[Toddler FT],MATCH(1,(Reformat[Zone]=B2754)*(Reformat[Provider Type]=E2754)*(Reformat[Provider Rating]=I2754),0))</f>
        <v>40.6</v>
      </c>
      <c r="S2754" s="11">
        <f t="shared" si="42"/>
        <v>203</v>
      </c>
    </row>
    <row r="2755" spans="1:19" x14ac:dyDescent="0.25">
      <c r="A2755" t="s">
        <v>51</v>
      </c>
      <c r="B2755" t="s">
        <v>94</v>
      </c>
      <c r="D2755" t="s">
        <v>53</v>
      </c>
      <c r="E2755" t="s">
        <v>113</v>
      </c>
      <c r="F2755" t="s">
        <v>59</v>
      </c>
      <c r="G2755" t="s">
        <v>125</v>
      </c>
      <c r="H2755" t="s">
        <v>55</v>
      </c>
      <c r="I2755" t="s">
        <v>130</v>
      </c>
      <c r="J2755" t="s">
        <v>58</v>
      </c>
      <c r="K2755" t="s">
        <v>57</v>
      </c>
      <c r="M2755" s="11">
        <v>130.44999999999999</v>
      </c>
      <c r="N2755" s="11">
        <v>9.3276170130323557</v>
      </c>
      <c r="P2755" s="11">
        <v>130.44999999999999</v>
      </c>
      <c r="Q2755" s="11">
        <v>9.3276170130323557</v>
      </c>
      <c r="R2755" s="11">
        <f t="array" ref="R2755">INDEX(Reformat[Toddler PT],MATCH(1,(Reformat[Zone]=B2755)*(Reformat[Provider Type]=E2755)*(Reformat[Provider Rating]=I2755),0))</f>
        <v>36</v>
      </c>
      <c r="S2755" s="11">
        <f t="shared" ref="S2755:S2818" si="43">R2755*5</f>
        <v>180</v>
      </c>
    </row>
    <row r="2756" spans="1:19" x14ac:dyDescent="0.25">
      <c r="A2756" t="s">
        <v>51</v>
      </c>
      <c r="B2756" t="s">
        <v>94</v>
      </c>
      <c r="D2756" t="s">
        <v>53</v>
      </c>
      <c r="E2756" t="s">
        <v>113</v>
      </c>
      <c r="F2756" t="s">
        <v>60</v>
      </c>
      <c r="G2756" t="s">
        <v>126</v>
      </c>
      <c r="H2756" t="s">
        <v>55</v>
      </c>
      <c r="I2756" t="s">
        <v>130</v>
      </c>
      <c r="J2756" t="s">
        <v>56</v>
      </c>
      <c r="K2756" t="s">
        <v>57</v>
      </c>
      <c r="M2756" s="11">
        <v>138.35000000000002</v>
      </c>
      <c r="N2756" s="11">
        <v>9.8924937811654026</v>
      </c>
      <c r="P2756" s="11">
        <v>138.35000000000002</v>
      </c>
      <c r="Q2756" s="11">
        <v>9.8924937811654026</v>
      </c>
      <c r="R2756" s="11">
        <f t="array" ref="R2756">INDEX(Reformat[Preschool FT],MATCH(1,(Reformat[Zone]=B2756)*(Reformat[Provider Type]=E2756)*(Reformat[Provider Rating]=I2756),0))</f>
        <v>36.799999999999997</v>
      </c>
      <c r="S2756" s="11">
        <f t="shared" si="43"/>
        <v>184</v>
      </c>
    </row>
    <row r="2757" spans="1:19" x14ac:dyDescent="0.25">
      <c r="A2757" t="s">
        <v>51</v>
      </c>
      <c r="B2757" t="s">
        <v>94</v>
      </c>
      <c r="D2757" t="s">
        <v>53</v>
      </c>
      <c r="E2757" t="s">
        <v>113</v>
      </c>
      <c r="F2757" t="s">
        <v>60</v>
      </c>
      <c r="G2757" t="s">
        <v>127</v>
      </c>
      <c r="H2757" t="s">
        <v>55</v>
      </c>
      <c r="I2757" t="s">
        <v>130</v>
      </c>
      <c r="J2757" t="s">
        <v>58</v>
      </c>
      <c r="K2757" t="s">
        <v>57</v>
      </c>
      <c r="M2757" s="11">
        <v>103.45</v>
      </c>
      <c r="N2757" s="11">
        <v>7.3970255270080285</v>
      </c>
      <c r="P2757" s="11">
        <v>103.45</v>
      </c>
      <c r="Q2757" s="11">
        <v>7.3970255270080285</v>
      </c>
      <c r="R2757" s="11">
        <f t="array" ref="R2757">INDEX(Reformat[Preschool PT],MATCH(1,(Reformat[Zone]=B2757)*(Reformat[Provider Type]=E2757)*(Reformat[Provider Rating]=I2757),0))</f>
        <v>28.4</v>
      </c>
      <c r="S2757" s="11">
        <f t="shared" si="43"/>
        <v>142</v>
      </c>
    </row>
    <row r="2758" spans="1:19" x14ac:dyDescent="0.25">
      <c r="A2758" t="s">
        <v>51</v>
      </c>
      <c r="B2758" t="s">
        <v>94</v>
      </c>
      <c r="D2758" t="s">
        <v>53</v>
      </c>
      <c r="E2758" t="s">
        <v>113</v>
      </c>
      <c r="F2758" t="s">
        <v>61</v>
      </c>
      <c r="G2758" t="s">
        <v>128</v>
      </c>
      <c r="H2758" t="s">
        <v>55</v>
      </c>
      <c r="I2758" t="s">
        <v>130</v>
      </c>
      <c r="J2758" t="s">
        <v>56</v>
      </c>
      <c r="K2758" t="s">
        <v>57</v>
      </c>
      <c r="M2758" s="11">
        <v>130.35</v>
      </c>
      <c r="N2758" s="11">
        <v>9.3204666741952291</v>
      </c>
      <c r="P2758" s="11">
        <v>130.35</v>
      </c>
      <c r="Q2758" s="11">
        <v>9.3204666741952291</v>
      </c>
      <c r="R2758" s="11">
        <f t="array" ref="R2758">INDEX(Reformat[School-age FT],MATCH(1,(Reformat[Zone]=B2758)*(Reformat[Provider Type]=E2758)*(Reformat[Provider Rating]=I2758),0))</f>
        <v>34.6</v>
      </c>
      <c r="S2758" s="11">
        <f t="shared" si="43"/>
        <v>173</v>
      </c>
    </row>
    <row r="2759" spans="1:19" x14ac:dyDescent="0.25">
      <c r="A2759" t="s">
        <v>51</v>
      </c>
      <c r="B2759" t="s">
        <v>94</v>
      </c>
      <c r="D2759" t="s">
        <v>53</v>
      </c>
      <c r="E2759" t="s">
        <v>113</v>
      </c>
      <c r="F2759" t="s">
        <v>61</v>
      </c>
      <c r="G2759" t="s">
        <v>129</v>
      </c>
      <c r="H2759" t="s">
        <v>55</v>
      </c>
      <c r="I2759" t="s">
        <v>130</v>
      </c>
      <c r="J2759" t="s">
        <v>58</v>
      </c>
      <c r="K2759" t="s">
        <v>57</v>
      </c>
      <c r="M2759" s="11">
        <v>93.6</v>
      </c>
      <c r="N2759" s="11">
        <v>6.6927171515510047</v>
      </c>
      <c r="P2759" s="11">
        <v>93.6</v>
      </c>
      <c r="Q2759" s="11">
        <v>6.6927171515510047</v>
      </c>
      <c r="R2759" s="11">
        <f t="array" ref="R2759">INDEX(Reformat[School-age PT],MATCH(1,(Reformat[Zone]=B2759)*(Reformat[Provider Type]=E2759)*(Reformat[Provider Rating]=I2759),0))</f>
        <v>26</v>
      </c>
      <c r="S2759" s="11">
        <f t="shared" si="43"/>
        <v>130</v>
      </c>
    </row>
    <row r="2760" spans="1:19" x14ac:dyDescent="0.25">
      <c r="A2760" t="s">
        <v>51</v>
      </c>
      <c r="B2760" t="s">
        <v>94</v>
      </c>
      <c r="D2760" t="s">
        <v>53</v>
      </c>
      <c r="E2760" t="s">
        <v>113</v>
      </c>
      <c r="F2760" t="s">
        <v>54</v>
      </c>
      <c r="G2760" t="s">
        <v>122</v>
      </c>
      <c r="H2760" t="s">
        <v>62</v>
      </c>
      <c r="I2760" t="s">
        <v>131</v>
      </c>
      <c r="J2760" t="s">
        <v>56</v>
      </c>
      <c r="K2760" t="s">
        <v>57</v>
      </c>
      <c r="M2760" s="11">
        <v>175.55</v>
      </c>
      <c r="N2760" s="11">
        <v>12.552419828576697</v>
      </c>
      <c r="P2760" s="11">
        <v>175.55</v>
      </c>
      <c r="Q2760" s="11">
        <v>12.552419828576697</v>
      </c>
      <c r="R2760" s="11">
        <f t="array" ref="R2760">INDEX(Reformat[Infant FT],MATCH(1,(Reformat[Zone]=B2760)*(Reformat[Provider Type]=E2760)*(Reformat[Provider Rating]=I2760),0))</f>
        <v>47.46</v>
      </c>
      <c r="S2760" s="11">
        <f t="shared" si="43"/>
        <v>237.3</v>
      </c>
    </row>
    <row r="2761" spans="1:19" x14ac:dyDescent="0.25">
      <c r="A2761" t="s">
        <v>51</v>
      </c>
      <c r="B2761" t="s">
        <v>94</v>
      </c>
      <c r="D2761" t="s">
        <v>53</v>
      </c>
      <c r="E2761" t="s">
        <v>113</v>
      </c>
      <c r="F2761" t="s">
        <v>54</v>
      </c>
      <c r="G2761" t="s">
        <v>123</v>
      </c>
      <c r="H2761" t="s">
        <v>62</v>
      </c>
      <c r="I2761" t="s">
        <v>131</v>
      </c>
      <c r="J2761" t="s">
        <v>58</v>
      </c>
      <c r="K2761" t="s">
        <v>57</v>
      </c>
      <c r="M2761" s="11">
        <v>156.5</v>
      </c>
      <c r="N2761" s="11">
        <v>11.190280280103977</v>
      </c>
      <c r="P2761" s="11">
        <v>156.5</v>
      </c>
      <c r="Q2761" s="11">
        <v>11.190280280103977</v>
      </c>
      <c r="R2761" s="11">
        <f t="array" ref="R2761">INDEX(Reformat[Infant PT],MATCH(1,(Reformat[Zone]=B2761)*(Reformat[Provider Type]=E2761)*(Reformat[Provider Rating]=I2761),0))</f>
        <v>42.21</v>
      </c>
      <c r="S2761" s="11">
        <f t="shared" si="43"/>
        <v>211.05</v>
      </c>
    </row>
    <row r="2762" spans="1:19" x14ac:dyDescent="0.25">
      <c r="A2762" t="s">
        <v>51</v>
      </c>
      <c r="B2762" t="s">
        <v>94</v>
      </c>
      <c r="D2762" t="s">
        <v>53</v>
      </c>
      <c r="E2762" t="s">
        <v>113</v>
      </c>
      <c r="F2762" t="s">
        <v>59</v>
      </c>
      <c r="G2762" t="s">
        <v>124</v>
      </c>
      <c r="H2762" t="s">
        <v>62</v>
      </c>
      <c r="I2762" t="s">
        <v>131</v>
      </c>
      <c r="J2762" t="s">
        <v>56</v>
      </c>
      <c r="K2762" t="s">
        <v>57</v>
      </c>
      <c r="M2762" s="11">
        <v>162.75</v>
      </c>
      <c r="N2762" s="11">
        <v>11.637176457424424</v>
      </c>
      <c r="P2762" s="11">
        <v>162.75</v>
      </c>
      <c r="Q2762" s="11">
        <v>11.637176457424424</v>
      </c>
      <c r="R2762" s="11">
        <f t="array" ref="R2762">INDEX(Reformat[Toddler FT],MATCH(1,(Reformat[Zone]=B2762)*(Reformat[Provider Type]=E2762)*(Reformat[Provider Rating]=I2762),0))</f>
        <v>42.63</v>
      </c>
      <c r="S2762" s="11">
        <f t="shared" si="43"/>
        <v>213.15</v>
      </c>
    </row>
    <row r="2763" spans="1:19" x14ac:dyDescent="0.25">
      <c r="A2763" t="s">
        <v>51</v>
      </c>
      <c r="B2763" t="s">
        <v>94</v>
      </c>
      <c r="D2763" t="s">
        <v>53</v>
      </c>
      <c r="E2763" t="s">
        <v>113</v>
      </c>
      <c r="F2763" t="s">
        <v>59</v>
      </c>
      <c r="G2763" t="s">
        <v>125</v>
      </c>
      <c r="H2763" t="s">
        <v>62</v>
      </c>
      <c r="I2763" t="s">
        <v>131</v>
      </c>
      <c r="J2763" t="s">
        <v>58</v>
      </c>
      <c r="K2763" t="s">
        <v>57</v>
      </c>
      <c r="M2763" s="11">
        <v>144.55000000000001</v>
      </c>
      <c r="N2763" s="11">
        <v>10.335814789067284</v>
      </c>
      <c r="P2763" s="11">
        <v>144.55000000000001</v>
      </c>
      <c r="Q2763" s="11">
        <v>10.335814789067284</v>
      </c>
      <c r="R2763" s="11">
        <f t="array" ref="R2763">INDEX(Reformat[Toddler PT],MATCH(1,(Reformat[Zone]=B2763)*(Reformat[Provider Type]=E2763)*(Reformat[Provider Rating]=I2763),0))</f>
        <v>37.799999999999997</v>
      </c>
      <c r="S2763" s="11">
        <f t="shared" si="43"/>
        <v>189</v>
      </c>
    </row>
    <row r="2764" spans="1:19" x14ac:dyDescent="0.25">
      <c r="A2764" t="s">
        <v>51</v>
      </c>
      <c r="B2764" t="s">
        <v>94</v>
      </c>
      <c r="D2764" t="s">
        <v>53</v>
      </c>
      <c r="E2764" t="s">
        <v>113</v>
      </c>
      <c r="F2764" t="s">
        <v>60</v>
      </c>
      <c r="G2764" t="s">
        <v>126</v>
      </c>
      <c r="H2764" t="s">
        <v>62</v>
      </c>
      <c r="I2764" t="s">
        <v>131</v>
      </c>
      <c r="J2764" t="s">
        <v>56</v>
      </c>
      <c r="K2764" t="s">
        <v>57</v>
      </c>
      <c r="M2764" s="11">
        <v>152.10000000000002</v>
      </c>
      <c r="N2764" s="11">
        <v>10.875665371270385</v>
      </c>
      <c r="P2764" s="11">
        <v>152.10000000000002</v>
      </c>
      <c r="Q2764" s="11">
        <v>10.875665371270385</v>
      </c>
      <c r="R2764" s="11">
        <f t="array" ref="R2764">INDEX(Reformat[Preschool FT],MATCH(1,(Reformat[Zone]=B2764)*(Reformat[Provider Type]=E2764)*(Reformat[Provider Rating]=I2764),0))</f>
        <v>38.64</v>
      </c>
      <c r="S2764" s="11">
        <f t="shared" si="43"/>
        <v>193.2</v>
      </c>
    </row>
    <row r="2765" spans="1:19" x14ac:dyDescent="0.25">
      <c r="A2765" t="s">
        <v>51</v>
      </c>
      <c r="B2765" t="s">
        <v>94</v>
      </c>
      <c r="D2765" t="s">
        <v>53</v>
      </c>
      <c r="E2765" t="s">
        <v>113</v>
      </c>
      <c r="F2765" t="s">
        <v>60</v>
      </c>
      <c r="G2765" t="s">
        <v>127</v>
      </c>
      <c r="H2765" t="s">
        <v>62</v>
      </c>
      <c r="I2765" t="s">
        <v>131</v>
      </c>
      <c r="J2765" t="s">
        <v>58</v>
      </c>
      <c r="K2765" t="s">
        <v>57</v>
      </c>
      <c r="M2765" s="11">
        <v>118.80000000000001</v>
      </c>
      <c r="N2765" s="11">
        <v>8.4946025385070456</v>
      </c>
      <c r="P2765" s="11">
        <v>118.80000000000001</v>
      </c>
      <c r="Q2765" s="11">
        <v>8.4946025385070456</v>
      </c>
      <c r="R2765" s="11">
        <f t="array" ref="R2765">INDEX(Reformat[Preschool PT],MATCH(1,(Reformat[Zone]=B2765)*(Reformat[Provider Type]=E2765)*(Reformat[Provider Rating]=I2765),0))</f>
        <v>29.82</v>
      </c>
      <c r="S2765" s="11">
        <f t="shared" si="43"/>
        <v>149.1</v>
      </c>
    </row>
    <row r="2766" spans="1:19" x14ac:dyDescent="0.25">
      <c r="A2766" t="s">
        <v>51</v>
      </c>
      <c r="B2766" t="s">
        <v>94</v>
      </c>
      <c r="D2766" t="s">
        <v>53</v>
      </c>
      <c r="E2766" t="s">
        <v>113</v>
      </c>
      <c r="F2766" t="s">
        <v>61</v>
      </c>
      <c r="G2766" t="s">
        <v>128</v>
      </c>
      <c r="H2766" t="s">
        <v>62</v>
      </c>
      <c r="I2766" t="s">
        <v>131</v>
      </c>
      <c r="J2766" t="s">
        <v>56</v>
      </c>
      <c r="K2766" t="s">
        <v>57</v>
      </c>
      <c r="M2766" s="11">
        <v>144.55000000000001</v>
      </c>
      <c r="N2766" s="11">
        <v>10.335814789067284</v>
      </c>
      <c r="P2766" s="11">
        <v>144.55000000000001</v>
      </c>
      <c r="Q2766" s="11">
        <v>10.335814789067284</v>
      </c>
      <c r="R2766" s="11">
        <f t="array" ref="R2766">INDEX(Reformat[School-age FT],MATCH(1,(Reformat[Zone]=B2766)*(Reformat[Provider Type]=E2766)*(Reformat[Provider Rating]=I2766),0))</f>
        <v>36.33</v>
      </c>
      <c r="S2766" s="11">
        <f t="shared" si="43"/>
        <v>181.64999999999998</v>
      </c>
    </row>
    <row r="2767" spans="1:19" x14ac:dyDescent="0.25">
      <c r="A2767" t="s">
        <v>51</v>
      </c>
      <c r="B2767" t="s">
        <v>94</v>
      </c>
      <c r="D2767" t="s">
        <v>53</v>
      </c>
      <c r="E2767" t="s">
        <v>113</v>
      </c>
      <c r="F2767" t="s">
        <v>61</v>
      </c>
      <c r="G2767" t="s">
        <v>129</v>
      </c>
      <c r="H2767" t="s">
        <v>62</v>
      </c>
      <c r="I2767" t="s">
        <v>131</v>
      </c>
      <c r="J2767" t="s">
        <v>58</v>
      </c>
      <c r="K2767" t="s">
        <v>57</v>
      </c>
      <c r="M2767" s="11">
        <v>109.25</v>
      </c>
      <c r="N2767" s="11">
        <v>7.8117451795614024</v>
      </c>
      <c r="P2767" s="11">
        <v>109.25</v>
      </c>
      <c r="Q2767" s="11">
        <v>7.8117451795614024</v>
      </c>
      <c r="R2767" s="11">
        <f t="array" ref="R2767">INDEX(Reformat[School-age PT],MATCH(1,(Reformat[Zone]=B2767)*(Reformat[Provider Type]=E2767)*(Reformat[Provider Rating]=I2767),0))</f>
        <v>27.3</v>
      </c>
      <c r="S2767" s="11">
        <f t="shared" si="43"/>
        <v>136.5</v>
      </c>
    </row>
    <row r="2768" spans="1:19" x14ac:dyDescent="0.25">
      <c r="A2768" t="s">
        <v>51</v>
      </c>
      <c r="B2768" t="s">
        <v>94</v>
      </c>
      <c r="D2768" t="s">
        <v>53</v>
      </c>
      <c r="E2768" t="s">
        <v>113</v>
      </c>
      <c r="F2768" t="s">
        <v>54</v>
      </c>
      <c r="G2768" t="s">
        <v>122</v>
      </c>
      <c r="H2768" t="s">
        <v>63</v>
      </c>
      <c r="I2768" t="s">
        <v>132</v>
      </c>
      <c r="J2768" t="s">
        <v>56</v>
      </c>
      <c r="K2768" t="s">
        <v>57</v>
      </c>
      <c r="M2768" s="11">
        <v>195.04999999999998</v>
      </c>
      <c r="N2768" s="11">
        <v>13.946735901816488</v>
      </c>
      <c r="P2768" s="11">
        <v>195.04999999999998</v>
      </c>
      <c r="Q2768" s="11">
        <v>13.946735901816488</v>
      </c>
      <c r="R2768" s="11">
        <f t="array" ref="R2768">INDEX(Reformat[Infant FT],MATCH(1,(Reformat[Zone]=B2768)*(Reformat[Provider Type]=E2768)*(Reformat[Provider Rating]=I2768),0))</f>
        <v>48.42</v>
      </c>
      <c r="S2768" s="11">
        <f t="shared" si="43"/>
        <v>242.10000000000002</v>
      </c>
    </row>
    <row r="2769" spans="1:19" x14ac:dyDescent="0.25">
      <c r="A2769" t="s">
        <v>51</v>
      </c>
      <c r="B2769" t="s">
        <v>94</v>
      </c>
      <c r="D2769" t="s">
        <v>53</v>
      </c>
      <c r="E2769" t="s">
        <v>113</v>
      </c>
      <c r="F2769" t="s">
        <v>54</v>
      </c>
      <c r="G2769" t="s">
        <v>123</v>
      </c>
      <c r="H2769" t="s">
        <v>63</v>
      </c>
      <c r="I2769" t="s">
        <v>132</v>
      </c>
      <c r="J2769" t="s">
        <v>58</v>
      </c>
      <c r="K2769" t="s">
        <v>57</v>
      </c>
      <c r="M2769" s="11">
        <v>173.9</v>
      </c>
      <c r="N2769" s="11">
        <v>12.434439237764099</v>
      </c>
      <c r="P2769" s="11">
        <v>173.9</v>
      </c>
      <c r="Q2769" s="11">
        <v>12.434439237764099</v>
      </c>
      <c r="R2769" s="11">
        <f t="array" ref="R2769">INDEX(Reformat[Infant PT],MATCH(1,(Reformat[Zone]=B2769)*(Reformat[Provider Type]=E2769)*(Reformat[Provider Rating]=I2769),0))</f>
        <v>43.56</v>
      </c>
      <c r="S2769" s="11">
        <f t="shared" si="43"/>
        <v>217.8</v>
      </c>
    </row>
    <row r="2770" spans="1:19" x14ac:dyDescent="0.25">
      <c r="A2770" t="s">
        <v>51</v>
      </c>
      <c r="B2770" t="s">
        <v>94</v>
      </c>
      <c r="D2770" t="s">
        <v>53</v>
      </c>
      <c r="E2770" t="s">
        <v>113</v>
      </c>
      <c r="F2770" t="s">
        <v>59</v>
      </c>
      <c r="G2770" t="s">
        <v>124</v>
      </c>
      <c r="H2770" t="s">
        <v>63</v>
      </c>
      <c r="I2770" t="s">
        <v>132</v>
      </c>
      <c r="J2770" t="s">
        <v>56</v>
      </c>
      <c r="K2770" t="s">
        <v>57</v>
      </c>
      <c r="M2770" s="11">
        <v>180.85000000000002</v>
      </c>
      <c r="N2770" s="11">
        <v>12.931387786944438</v>
      </c>
      <c r="P2770" s="11">
        <v>180.85000000000002</v>
      </c>
      <c r="Q2770" s="11">
        <v>12.931387786944438</v>
      </c>
      <c r="R2770" s="11">
        <f t="array" ref="R2770">INDEX(Reformat[Toddler FT],MATCH(1,(Reformat[Zone]=B2770)*(Reformat[Provider Type]=E2770)*(Reformat[Provider Rating]=I2770),0))</f>
        <v>43.45</v>
      </c>
      <c r="S2770" s="11">
        <f t="shared" si="43"/>
        <v>217.25</v>
      </c>
    </row>
    <row r="2771" spans="1:19" x14ac:dyDescent="0.25">
      <c r="A2771" t="s">
        <v>51</v>
      </c>
      <c r="B2771" t="s">
        <v>94</v>
      </c>
      <c r="D2771" t="s">
        <v>53</v>
      </c>
      <c r="E2771" t="s">
        <v>113</v>
      </c>
      <c r="F2771" t="s">
        <v>59</v>
      </c>
      <c r="G2771" t="s">
        <v>125</v>
      </c>
      <c r="H2771" t="s">
        <v>63</v>
      </c>
      <c r="I2771" t="s">
        <v>132</v>
      </c>
      <c r="J2771" t="s">
        <v>58</v>
      </c>
      <c r="K2771" t="s">
        <v>57</v>
      </c>
      <c r="M2771" s="11">
        <v>160.65</v>
      </c>
      <c r="N2771" s="11">
        <v>11.487019341844753</v>
      </c>
      <c r="P2771" s="11">
        <v>160.65</v>
      </c>
      <c r="Q2771" s="11">
        <v>11.487019341844753</v>
      </c>
      <c r="R2771" s="11">
        <f t="array" ref="R2771">INDEX(Reformat[Toddler PT],MATCH(1,(Reformat[Zone]=B2771)*(Reformat[Provider Type]=E2771)*(Reformat[Provider Rating]=I2771),0))</f>
        <v>38.700000000000003</v>
      </c>
      <c r="S2771" s="11">
        <f t="shared" si="43"/>
        <v>193.5</v>
      </c>
    </row>
    <row r="2772" spans="1:19" x14ac:dyDescent="0.25">
      <c r="A2772" t="s">
        <v>51</v>
      </c>
      <c r="B2772" t="s">
        <v>94</v>
      </c>
      <c r="D2772" t="s">
        <v>53</v>
      </c>
      <c r="E2772" t="s">
        <v>113</v>
      </c>
      <c r="F2772" t="s">
        <v>60</v>
      </c>
      <c r="G2772" t="s">
        <v>126</v>
      </c>
      <c r="H2772" t="s">
        <v>63</v>
      </c>
      <c r="I2772" t="s">
        <v>132</v>
      </c>
      <c r="J2772" t="s">
        <v>56</v>
      </c>
      <c r="K2772" t="s">
        <v>57</v>
      </c>
      <c r="M2772" s="11">
        <v>169</v>
      </c>
      <c r="N2772" s="11">
        <v>12.084072634744869</v>
      </c>
      <c r="P2772" s="11">
        <v>169</v>
      </c>
      <c r="Q2772" s="11">
        <v>12.084072634744869</v>
      </c>
      <c r="R2772" s="11">
        <f t="array" ref="R2772">INDEX(Reformat[Preschool FT],MATCH(1,(Reformat[Zone]=B2772)*(Reformat[Provider Type]=E2772)*(Reformat[Provider Rating]=I2772),0))</f>
        <v>39.380000000000003</v>
      </c>
      <c r="S2772" s="11">
        <f t="shared" si="43"/>
        <v>196.9</v>
      </c>
    </row>
    <row r="2773" spans="1:19" x14ac:dyDescent="0.25">
      <c r="A2773" t="s">
        <v>51</v>
      </c>
      <c r="B2773" t="s">
        <v>94</v>
      </c>
      <c r="D2773" t="s">
        <v>53</v>
      </c>
      <c r="E2773" t="s">
        <v>113</v>
      </c>
      <c r="F2773" t="s">
        <v>60</v>
      </c>
      <c r="G2773" t="s">
        <v>127</v>
      </c>
      <c r="H2773" t="s">
        <v>63</v>
      </c>
      <c r="I2773" t="s">
        <v>132</v>
      </c>
      <c r="J2773" t="s">
        <v>58</v>
      </c>
      <c r="K2773" t="s">
        <v>57</v>
      </c>
      <c r="M2773" s="11">
        <v>132</v>
      </c>
      <c r="N2773" s="11">
        <v>9.4384472650078273</v>
      </c>
      <c r="P2773" s="11">
        <v>132</v>
      </c>
      <c r="Q2773" s="11">
        <v>9.4384472650078273</v>
      </c>
      <c r="R2773" s="11">
        <f t="array" ref="R2773">INDEX(Reformat[Preschool PT],MATCH(1,(Reformat[Zone]=B2773)*(Reformat[Provider Type]=E2773)*(Reformat[Provider Rating]=I2773),0))</f>
        <v>30.96</v>
      </c>
      <c r="S2773" s="11">
        <f t="shared" si="43"/>
        <v>154.80000000000001</v>
      </c>
    </row>
    <row r="2774" spans="1:19" x14ac:dyDescent="0.25">
      <c r="A2774" t="s">
        <v>51</v>
      </c>
      <c r="B2774" t="s">
        <v>94</v>
      </c>
      <c r="D2774" t="s">
        <v>53</v>
      </c>
      <c r="E2774" t="s">
        <v>113</v>
      </c>
      <c r="F2774" t="s">
        <v>61</v>
      </c>
      <c r="G2774" t="s">
        <v>128</v>
      </c>
      <c r="H2774" t="s">
        <v>63</v>
      </c>
      <c r="I2774" t="s">
        <v>132</v>
      </c>
      <c r="J2774" t="s">
        <v>56</v>
      </c>
      <c r="K2774" t="s">
        <v>57</v>
      </c>
      <c r="M2774" s="11">
        <v>160.6</v>
      </c>
      <c r="N2774" s="11">
        <v>11.483444172426189</v>
      </c>
      <c r="P2774" s="11">
        <v>160.6</v>
      </c>
      <c r="Q2774" s="11">
        <v>11.483444172426189</v>
      </c>
      <c r="R2774" s="11">
        <f t="array" ref="R2774">INDEX(Reformat[School-age FT],MATCH(1,(Reformat[Zone]=B2774)*(Reformat[Provider Type]=E2774)*(Reformat[Provider Rating]=I2774),0))</f>
        <v>37.08</v>
      </c>
      <c r="S2774" s="11">
        <f t="shared" si="43"/>
        <v>185.39999999999998</v>
      </c>
    </row>
    <row r="2775" spans="1:19" x14ac:dyDescent="0.25">
      <c r="A2775" t="s">
        <v>51</v>
      </c>
      <c r="B2775" t="s">
        <v>94</v>
      </c>
      <c r="D2775" t="s">
        <v>53</v>
      </c>
      <c r="E2775" t="s">
        <v>113</v>
      </c>
      <c r="F2775" t="s">
        <v>61</v>
      </c>
      <c r="G2775" t="s">
        <v>129</v>
      </c>
      <c r="H2775" t="s">
        <v>63</v>
      </c>
      <c r="I2775" t="s">
        <v>132</v>
      </c>
      <c r="J2775" t="s">
        <v>58</v>
      </c>
      <c r="K2775" t="s">
        <v>57</v>
      </c>
      <c r="M2775" s="11">
        <v>121.4</v>
      </c>
      <c r="N2775" s="11">
        <v>8.6805113482723506</v>
      </c>
      <c r="P2775" s="11">
        <v>121.4</v>
      </c>
      <c r="Q2775" s="11">
        <v>8.6805113482723506</v>
      </c>
      <c r="R2775" s="11">
        <f t="array" ref="R2775">INDEX(Reformat[School-age PT],MATCH(1,(Reformat[Zone]=B2775)*(Reformat[Provider Type]=E2775)*(Reformat[Provider Rating]=I2775),0))</f>
        <v>28.44</v>
      </c>
      <c r="S2775" s="11">
        <f t="shared" si="43"/>
        <v>142.20000000000002</v>
      </c>
    </row>
    <row r="2776" spans="1:19" x14ac:dyDescent="0.25">
      <c r="A2776" t="s">
        <v>51</v>
      </c>
      <c r="B2776" t="s">
        <v>94</v>
      </c>
      <c r="D2776" t="s">
        <v>53</v>
      </c>
      <c r="E2776" t="s">
        <v>113</v>
      </c>
      <c r="F2776" t="s">
        <v>54</v>
      </c>
      <c r="G2776" t="s">
        <v>122</v>
      </c>
      <c r="H2776" t="s">
        <v>64</v>
      </c>
      <c r="I2776" t="s">
        <v>133</v>
      </c>
      <c r="J2776" t="s">
        <v>56</v>
      </c>
      <c r="K2776" t="s">
        <v>57</v>
      </c>
      <c r="M2776" s="11">
        <v>216.70000000000002</v>
      </c>
      <c r="N2776" s="11">
        <v>15.494784260054518</v>
      </c>
      <c r="P2776" s="11">
        <v>216.70000000000002</v>
      </c>
      <c r="Q2776" s="11">
        <v>15.494784260054518</v>
      </c>
      <c r="R2776" s="11">
        <f t="array" ref="R2776">INDEX(Reformat[Infant FT],MATCH(1,(Reformat[Zone]=B2776)*(Reformat[Provider Type]=E2776)*(Reformat[Provider Rating]=I2776),0))</f>
        <v>53.8</v>
      </c>
      <c r="S2776" s="11">
        <f t="shared" si="43"/>
        <v>269</v>
      </c>
    </row>
    <row r="2777" spans="1:19" x14ac:dyDescent="0.25">
      <c r="A2777" t="s">
        <v>51</v>
      </c>
      <c r="B2777" t="s">
        <v>94</v>
      </c>
      <c r="D2777" t="s">
        <v>53</v>
      </c>
      <c r="E2777" t="s">
        <v>113</v>
      </c>
      <c r="F2777" t="s">
        <v>54</v>
      </c>
      <c r="G2777" t="s">
        <v>123</v>
      </c>
      <c r="H2777" t="s">
        <v>64</v>
      </c>
      <c r="I2777" t="s">
        <v>133</v>
      </c>
      <c r="J2777" t="s">
        <v>58</v>
      </c>
      <c r="K2777" t="s">
        <v>57</v>
      </c>
      <c r="M2777" s="11">
        <v>193.2</v>
      </c>
      <c r="N2777" s="11">
        <v>13.814454633329637</v>
      </c>
      <c r="P2777" s="11">
        <v>193.2</v>
      </c>
      <c r="Q2777" s="11">
        <v>13.814454633329637</v>
      </c>
      <c r="R2777" s="11">
        <f t="array" ref="R2777">INDEX(Reformat[Infant PT],MATCH(1,(Reformat[Zone]=B2777)*(Reformat[Provider Type]=E2777)*(Reformat[Provider Rating]=I2777),0))</f>
        <v>48.4</v>
      </c>
      <c r="S2777" s="11">
        <f t="shared" si="43"/>
        <v>242</v>
      </c>
    </row>
    <row r="2778" spans="1:19" x14ac:dyDescent="0.25">
      <c r="A2778" t="s">
        <v>51</v>
      </c>
      <c r="B2778" t="s">
        <v>94</v>
      </c>
      <c r="D2778" t="s">
        <v>53</v>
      </c>
      <c r="E2778" t="s">
        <v>113</v>
      </c>
      <c r="F2778" t="s">
        <v>59</v>
      </c>
      <c r="G2778" t="s">
        <v>124</v>
      </c>
      <c r="H2778" t="s">
        <v>64</v>
      </c>
      <c r="I2778" t="s">
        <v>133</v>
      </c>
      <c r="J2778" t="s">
        <v>56</v>
      </c>
      <c r="K2778" t="s">
        <v>57</v>
      </c>
      <c r="M2778" s="11">
        <v>200.9</v>
      </c>
      <c r="N2778" s="11">
        <v>14.365030723788427</v>
      </c>
      <c r="P2778" s="11">
        <v>200.9</v>
      </c>
      <c r="Q2778" s="11">
        <v>14.365030723788427</v>
      </c>
      <c r="R2778" s="11">
        <f t="array" ref="R2778">INDEX(Reformat[Toddler FT],MATCH(1,(Reformat[Zone]=B2778)*(Reformat[Provider Type]=E2778)*(Reformat[Provider Rating]=I2778),0))</f>
        <v>48</v>
      </c>
      <c r="S2778" s="11">
        <f t="shared" si="43"/>
        <v>240</v>
      </c>
    </row>
    <row r="2779" spans="1:19" x14ac:dyDescent="0.25">
      <c r="A2779" t="s">
        <v>51</v>
      </c>
      <c r="B2779" t="s">
        <v>94</v>
      </c>
      <c r="D2779" t="s">
        <v>53</v>
      </c>
      <c r="E2779" t="s">
        <v>113</v>
      </c>
      <c r="F2779" t="s">
        <v>59</v>
      </c>
      <c r="G2779" t="s">
        <v>125</v>
      </c>
      <c r="H2779" t="s">
        <v>64</v>
      </c>
      <c r="I2779" t="s">
        <v>133</v>
      </c>
      <c r="J2779" t="s">
        <v>58</v>
      </c>
      <c r="K2779" t="s">
        <v>57</v>
      </c>
      <c r="M2779" s="11">
        <v>178.45</v>
      </c>
      <c r="N2779" s="11">
        <v>12.759779654853384</v>
      </c>
      <c r="P2779" s="11">
        <v>178.45</v>
      </c>
      <c r="Q2779" s="11">
        <v>12.759779654853384</v>
      </c>
      <c r="R2779" s="11">
        <f t="array" ref="R2779">INDEX(Reformat[Toddler PT],MATCH(1,(Reformat[Zone]=B2779)*(Reformat[Provider Type]=E2779)*(Reformat[Provider Rating]=I2779),0))</f>
        <v>43</v>
      </c>
      <c r="S2779" s="11">
        <f t="shared" si="43"/>
        <v>215</v>
      </c>
    </row>
    <row r="2780" spans="1:19" x14ac:dyDescent="0.25">
      <c r="A2780" t="s">
        <v>51</v>
      </c>
      <c r="B2780" t="s">
        <v>94</v>
      </c>
      <c r="D2780" t="s">
        <v>53</v>
      </c>
      <c r="E2780" t="s">
        <v>113</v>
      </c>
      <c r="F2780" t="s">
        <v>60</v>
      </c>
      <c r="G2780" t="s">
        <v>126</v>
      </c>
      <c r="H2780" t="s">
        <v>64</v>
      </c>
      <c r="I2780" t="s">
        <v>133</v>
      </c>
      <c r="J2780" t="s">
        <v>56</v>
      </c>
      <c r="K2780" t="s">
        <v>57</v>
      </c>
      <c r="M2780" s="11">
        <v>187.75</v>
      </c>
      <c r="N2780" s="11">
        <v>13.424761166706208</v>
      </c>
      <c r="P2780" s="11">
        <v>187.75</v>
      </c>
      <c r="Q2780" s="11">
        <v>13.424761166706208</v>
      </c>
      <c r="R2780" s="11">
        <f t="array" ref="R2780">INDEX(Reformat[Preschool FT],MATCH(1,(Reformat[Zone]=B2780)*(Reformat[Provider Type]=E2780)*(Reformat[Provider Rating]=I2780),0))</f>
        <v>43.4</v>
      </c>
      <c r="S2780" s="11">
        <f t="shared" si="43"/>
        <v>217</v>
      </c>
    </row>
    <row r="2781" spans="1:19" x14ac:dyDescent="0.25">
      <c r="A2781" t="s">
        <v>51</v>
      </c>
      <c r="B2781" t="s">
        <v>94</v>
      </c>
      <c r="D2781" t="s">
        <v>53</v>
      </c>
      <c r="E2781" t="s">
        <v>113</v>
      </c>
      <c r="F2781" t="s">
        <v>60</v>
      </c>
      <c r="G2781" t="s">
        <v>127</v>
      </c>
      <c r="H2781" t="s">
        <v>64</v>
      </c>
      <c r="I2781" t="s">
        <v>133</v>
      </c>
      <c r="J2781" t="s">
        <v>58</v>
      </c>
      <c r="K2781" t="s">
        <v>57</v>
      </c>
      <c r="M2781" s="11">
        <v>146.64999999999998</v>
      </c>
      <c r="N2781" s="11">
        <v>10.485971904646952</v>
      </c>
      <c r="P2781" s="11">
        <v>146.64999999999998</v>
      </c>
      <c r="Q2781" s="11">
        <v>10.485971904646952</v>
      </c>
      <c r="R2781" s="11">
        <f t="array" ref="R2781">INDEX(Reformat[Preschool PT],MATCH(1,(Reformat[Zone]=B2781)*(Reformat[Provider Type]=E2781)*(Reformat[Provider Rating]=I2781),0))</f>
        <v>34.4</v>
      </c>
      <c r="S2781" s="11">
        <f t="shared" si="43"/>
        <v>172</v>
      </c>
    </row>
    <row r="2782" spans="1:19" x14ac:dyDescent="0.25">
      <c r="A2782" t="s">
        <v>51</v>
      </c>
      <c r="B2782" t="s">
        <v>94</v>
      </c>
      <c r="D2782" t="s">
        <v>53</v>
      </c>
      <c r="E2782" t="s">
        <v>113</v>
      </c>
      <c r="F2782" t="s">
        <v>61</v>
      </c>
      <c r="G2782" t="s">
        <v>128</v>
      </c>
      <c r="H2782" t="s">
        <v>64</v>
      </c>
      <c r="I2782" t="s">
        <v>133</v>
      </c>
      <c r="J2782" t="s">
        <v>56</v>
      </c>
      <c r="K2782" t="s">
        <v>57</v>
      </c>
      <c r="M2782" s="11">
        <v>178.4</v>
      </c>
      <c r="N2782" s="11">
        <v>12.756204485434822</v>
      </c>
      <c r="P2782" s="11">
        <v>178.4</v>
      </c>
      <c r="Q2782" s="11">
        <v>12.756204485434822</v>
      </c>
      <c r="R2782" s="11">
        <f t="array" ref="R2782">INDEX(Reformat[School-age FT],MATCH(1,(Reformat[Zone]=B2782)*(Reformat[Provider Type]=E2782)*(Reformat[Provider Rating]=I2782),0))</f>
        <v>41.2</v>
      </c>
      <c r="S2782" s="11">
        <f t="shared" si="43"/>
        <v>206</v>
      </c>
    </row>
    <row r="2783" spans="1:19" x14ac:dyDescent="0.25">
      <c r="A2783" t="s">
        <v>51</v>
      </c>
      <c r="B2783" t="s">
        <v>94</v>
      </c>
      <c r="D2783" t="s">
        <v>53</v>
      </c>
      <c r="E2783" t="s">
        <v>113</v>
      </c>
      <c r="F2783" t="s">
        <v>61</v>
      </c>
      <c r="G2783" t="s">
        <v>129</v>
      </c>
      <c r="H2783" t="s">
        <v>64</v>
      </c>
      <c r="I2783" t="s">
        <v>133</v>
      </c>
      <c r="J2783" t="s">
        <v>58</v>
      </c>
      <c r="K2783" t="s">
        <v>57</v>
      </c>
      <c r="M2783" s="11">
        <v>134.85</v>
      </c>
      <c r="N2783" s="11">
        <v>9.6422319218659496</v>
      </c>
      <c r="P2783" s="11">
        <v>134.85</v>
      </c>
      <c r="Q2783" s="11">
        <v>9.6422319218659496</v>
      </c>
      <c r="R2783" s="11">
        <f t="array" ref="R2783">INDEX(Reformat[School-age PT],MATCH(1,(Reformat[Zone]=B2783)*(Reformat[Provider Type]=E2783)*(Reformat[Provider Rating]=I2783),0))</f>
        <v>31.6</v>
      </c>
      <c r="S2783" s="11">
        <f t="shared" si="43"/>
        <v>158</v>
      </c>
    </row>
    <row r="2784" spans="1:19" x14ac:dyDescent="0.25">
      <c r="A2784" t="s">
        <v>51</v>
      </c>
      <c r="B2784" t="s">
        <v>94</v>
      </c>
      <c r="D2784" t="s">
        <v>53</v>
      </c>
      <c r="E2784" t="s">
        <v>113</v>
      </c>
      <c r="F2784" t="s">
        <v>60</v>
      </c>
      <c r="G2784" t="s">
        <v>126</v>
      </c>
      <c r="H2784" t="s">
        <v>65</v>
      </c>
      <c r="I2784" t="s">
        <v>134</v>
      </c>
      <c r="J2784" t="s">
        <v>56</v>
      </c>
      <c r="K2784" t="s">
        <v>57</v>
      </c>
      <c r="M2784" s="11">
        <v>145.29999999999998</v>
      </c>
      <c r="N2784" s="11">
        <v>10.389442330345735</v>
      </c>
      <c r="P2784" s="11">
        <v>145.29999999999998</v>
      </c>
      <c r="Q2784" s="11">
        <v>10.389442330345735</v>
      </c>
      <c r="R2784" s="11">
        <f t="array" ref="R2784">INDEX(Reformat[Preschool FT],MATCH(1,(Reformat[Zone]=B2784)*(Reformat[Provider Type]=E2784)*(Reformat[Provider Rating]=I2784),0))</f>
        <v>38.64</v>
      </c>
      <c r="S2784" s="11">
        <f t="shared" si="43"/>
        <v>193.2</v>
      </c>
    </row>
    <row r="2785" spans="1:19" x14ac:dyDescent="0.25">
      <c r="A2785" t="s">
        <v>51</v>
      </c>
      <c r="B2785" t="s">
        <v>94</v>
      </c>
      <c r="D2785" t="s">
        <v>53</v>
      </c>
      <c r="E2785" t="s">
        <v>113</v>
      </c>
      <c r="F2785" t="s">
        <v>60</v>
      </c>
      <c r="G2785" t="s">
        <v>127</v>
      </c>
      <c r="H2785" t="s">
        <v>65</v>
      </c>
      <c r="I2785" t="s">
        <v>134</v>
      </c>
      <c r="J2785" t="s">
        <v>58</v>
      </c>
      <c r="K2785" t="s">
        <v>57</v>
      </c>
      <c r="M2785" s="11">
        <v>108.65</v>
      </c>
      <c r="N2785" s="11">
        <v>7.7688431465386403</v>
      </c>
      <c r="P2785" s="11">
        <v>108.65</v>
      </c>
      <c r="Q2785" s="11">
        <v>7.7688431465386403</v>
      </c>
      <c r="R2785" s="11">
        <f t="array" ref="R2785">INDEX(Reformat[Preschool PT],MATCH(1,(Reformat[Zone]=B2785)*(Reformat[Provider Type]=E2785)*(Reformat[Provider Rating]=I2785),0))</f>
        <v>29.82</v>
      </c>
      <c r="S2785" s="11">
        <f t="shared" si="43"/>
        <v>149.1</v>
      </c>
    </row>
    <row r="2786" spans="1:19" x14ac:dyDescent="0.25">
      <c r="A2786" t="s">
        <v>51</v>
      </c>
      <c r="B2786" t="s">
        <v>94</v>
      </c>
      <c r="D2786" t="s">
        <v>66</v>
      </c>
      <c r="E2786" t="s">
        <v>114</v>
      </c>
      <c r="F2786" t="s">
        <v>54</v>
      </c>
      <c r="G2786" t="s">
        <v>122</v>
      </c>
      <c r="H2786" t="s">
        <v>55</v>
      </c>
      <c r="I2786" t="s">
        <v>130</v>
      </c>
      <c r="J2786" t="s">
        <v>56</v>
      </c>
      <c r="K2786" t="s">
        <v>57</v>
      </c>
      <c r="M2786" s="11">
        <v>142.55000000000001</v>
      </c>
      <c r="N2786" s="11">
        <v>10.192808012324742</v>
      </c>
      <c r="P2786" s="11">
        <v>142.55000000000001</v>
      </c>
      <c r="Q2786" s="11">
        <v>10.192808012324742</v>
      </c>
      <c r="R2786" s="11">
        <f t="array" ref="R2786">INDEX(Reformat[Infant FT],MATCH(1,(Reformat[Zone]=B2786)*(Reformat[Provider Type]=E2786)*(Reformat[Provider Rating]=I2786),0))</f>
        <v>40</v>
      </c>
      <c r="S2786" s="11">
        <f t="shared" si="43"/>
        <v>200</v>
      </c>
    </row>
    <row r="2787" spans="1:19" x14ac:dyDescent="0.25">
      <c r="A2787" t="s">
        <v>51</v>
      </c>
      <c r="B2787" t="s">
        <v>94</v>
      </c>
      <c r="D2787" t="s">
        <v>66</v>
      </c>
      <c r="E2787" t="s">
        <v>114</v>
      </c>
      <c r="F2787" t="s">
        <v>54</v>
      </c>
      <c r="G2787" t="s">
        <v>123</v>
      </c>
      <c r="H2787" t="s">
        <v>55</v>
      </c>
      <c r="I2787" t="s">
        <v>130</v>
      </c>
      <c r="J2787" t="s">
        <v>58</v>
      </c>
      <c r="K2787" t="s">
        <v>57</v>
      </c>
      <c r="M2787" s="11">
        <v>127.10000000000001</v>
      </c>
      <c r="N2787" s="11">
        <v>9.088080661988597</v>
      </c>
      <c r="P2787" s="11">
        <v>127.10000000000001</v>
      </c>
      <c r="Q2787" s="11">
        <v>9.088080661988597</v>
      </c>
      <c r="R2787" s="11">
        <f t="array" ref="R2787">INDEX(Reformat[Infant PT],MATCH(1,(Reformat[Zone]=B2787)*(Reformat[Provider Type]=E2787)*(Reformat[Provider Rating]=I2787),0))</f>
        <v>36</v>
      </c>
      <c r="S2787" s="11">
        <f t="shared" si="43"/>
        <v>180</v>
      </c>
    </row>
    <row r="2788" spans="1:19" x14ac:dyDescent="0.25">
      <c r="A2788" t="s">
        <v>51</v>
      </c>
      <c r="B2788" t="s">
        <v>94</v>
      </c>
      <c r="D2788" t="s">
        <v>66</v>
      </c>
      <c r="E2788" t="s">
        <v>114</v>
      </c>
      <c r="F2788" t="s">
        <v>59</v>
      </c>
      <c r="G2788" t="s">
        <v>124</v>
      </c>
      <c r="H2788" t="s">
        <v>55</v>
      </c>
      <c r="I2788" t="s">
        <v>130</v>
      </c>
      <c r="J2788" t="s">
        <v>56</v>
      </c>
      <c r="K2788" t="s">
        <v>57</v>
      </c>
      <c r="M2788" s="11">
        <v>135.15</v>
      </c>
      <c r="N2788" s="11">
        <v>9.6636829383773328</v>
      </c>
      <c r="P2788" s="11">
        <v>135.15</v>
      </c>
      <c r="Q2788" s="11">
        <v>9.6636829383773328</v>
      </c>
      <c r="R2788" s="11">
        <f t="array" ref="R2788">INDEX(Reformat[Toddler FT],MATCH(1,(Reformat[Zone]=B2788)*(Reformat[Provider Type]=E2788)*(Reformat[Provider Rating]=I2788),0))</f>
        <v>36.6</v>
      </c>
      <c r="S2788" s="11">
        <f t="shared" si="43"/>
        <v>183</v>
      </c>
    </row>
    <row r="2789" spans="1:19" x14ac:dyDescent="0.25">
      <c r="A2789" t="s">
        <v>51</v>
      </c>
      <c r="B2789" t="s">
        <v>94</v>
      </c>
      <c r="D2789" t="s">
        <v>66</v>
      </c>
      <c r="E2789" t="s">
        <v>114</v>
      </c>
      <c r="F2789" t="s">
        <v>59</v>
      </c>
      <c r="G2789" t="s">
        <v>125</v>
      </c>
      <c r="H2789" t="s">
        <v>55</v>
      </c>
      <c r="I2789" t="s">
        <v>130</v>
      </c>
      <c r="J2789" t="s">
        <v>58</v>
      </c>
      <c r="K2789" t="s">
        <v>57</v>
      </c>
      <c r="M2789" s="11">
        <v>119.60000000000001</v>
      </c>
      <c r="N2789" s="11">
        <v>8.5518052492040617</v>
      </c>
      <c r="P2789" s="11">
        <v>119.60000000000001</v>
      </c>
      <c r="Q2789" s="11">
        <v>8.5518052492040617</v>
      </c>
      <c r="R2789" s="11">
        <f t="array" ref="R2789">INDEX(Reformat[Toddler PT],MATCH(1,(Reformat[Zone]=B2789)*(Reformat[Provider Type]=E2789)*(Reformat[Provider Rating]=I2789),0))</f>
        <v>32.6</v>
      </c>
      <c r="S2789" s="11">
        <f t="shared" si="43"/>
        <v>163</v>
      </c>
    </row>
    <row r="2790" spans="1:19" x14ac:dyDescent="0.25">
      <c r="A2790" t="s">
        <v>51</v>
      </c>
      <c r="B2790" t="s">
        <v>94</v>
      </c>
      <c r="D2790" t="s">
        <v>66</v>
      </c>
      <c r="E2790" t="s">
        <v>114</v>
      </c>
      <c r="F2790" t="s">
        <v>60</v>
      </c>
      <c r="G2790" t="s">
        <v>126</v>
      </c>
      <c r="H2790" t="s">
        <v>55</v>
      </c>
      <c r="I2790" t="s">
        <v>130</v>
      </c>
      <c r="J2790" t="s">
        <v>56</v>
      </c>
      <c r="K2790" t="s">
        <v>57</v>
      </c>
      <c r="M2790" s="11">
        <v>127.65</v>
      </c>
      <c r="N2790" s="11">
        <v>9.1274075255927976</v>
      </c>
      <c r="P2790" s="11">
        <v>127.65</v>
      </c>
      <c r="Q2790" s="11">
        <v>9.1274075255927976</v>
      </c>
      <c r="R2790" s="11">
        <f t="array" ref="R2790">INDEX(Reformat[Preschool FT],MATCH(1,(Reformat[Zone]=B2790)*(Reformat[Provider Type]=E2790)*(Reformat[Provider Rating]=I2790),0))</f>
        <v>34</v>
      </c>
      <c r="S2790" s="11">
        <f t="shared" si="43"/>
        <v>170</v>
      </c>
    </row>
    <row r="2791" spans="1:19" x14ac:dyDescent="0.25">
      <c r="A2791" t="s">
        <v>51</v>
      </c>
      <c r="B2791" t="s">
        <v>94</v>
      </c>
      <c r="D2791" t="s">
        <v>66</v>
      </c>
      <c r="E2791" t="s">
        <v>114</v>
      </c>
      <c r="F2791" t="s">
        <v>60</v>
      </c>
      <c r="G2791" t="s">
        <v>127</v>
      </c>
      <c r="H2791" t="s">
        <v>55</v>
      </c>
      <c r="I2791" t="s">
        <v>130</v>
      </c>
      <c r="J2791" t="s">
        <v>58</v>
      </c>
      <c r="K2791" t="s">
        <v>57</v>
      </c>
      <c r="M2791" s="11">
        <v>106.4</v>
      </c>
      <c r="N2791" s="11">
        <v>7.6079605227032792</v>
      </c>
      <c r="P2791" s="11">
        <v>106.4</v>
      </c>
      <c r="Q2791" s="11">
        <v>7.6079605227032792</v>
      </c>
      <c r="R2791" s="11">
        <f t="array" ref="R2791">INDEX(Reformat[Preschool PT],MATCH(1,(Reformat[Zone]=B2791)*(Reformat[Provider Type]=E2791)*(Reformat[Provider Rating]=I2791),0))</f>
        <v>28</v>
      </c>
      <c r="S2791" s="11">
        <f t="shared" si="43"/>
        <v>140</v>
      </c>
    </row>
    <row r="2792" spans="1:19" x14ac:dyDescent="0.25">
      <c r="A2792" t="s">
        <v>51</v>
      </c>
      <c r="B2792" t="s">
        <v>94</v>
      </c>
      <c r="D2792" t="s">
        <v>66</v>
      </c>
      <c r="E2792" t="s">
        <v>114</v>
      </c>
      <c r="F2792" t="s">
        <v>61</v>
      </c>
      <c r="G2792" t="s">
        <v>128</v>
      </c>
      <c r="H2792" t="s">
        <v>55</v>
      </c>
      <c r="I2792" t="s">
        <v>130</v>
      </c>
      <c r="J2792" t="s">
        <v>56</v>
      </c>
      <c r="K2792" t="s">
        <v>57</v>
      </c>
      <c r="M2792" s="11">
        <v>114.2</v>
      </c>
      <c r="N2792" s="11">
        <v>8.1656869519991968</v>
      </c>
      <c r="P2792" s="11">
        <v>114.2</v>
      </c>
      <c r="Q2792" s="11">
        <v>8.1656869519991968</v>
      </c>
      <c r="R2792" s="11">
        <f t="array" ref="R2792">INDEX(Reformat[School-age FT],MATCH(1,(Reformat[Zone]=B2792)*(Reformat[Provider Type]=E2792)*(Reformat[Provider Rating]=I2792),0))</f>
        <v>30.4</v>
      </c>
      <c r="S2792" s="11">
        <f t="shared" si="43"/>
        <v>152</v>
      </c>
    </row>
    <row r="2793" spans="1:19" x14ac:dyDescent="0.25">
      <c r="A2793" t="s">
        <v>51</v>
      </c>
      <c r="B2793" t="s">
        <v>94</v>
      </c>
      <c r="D2793" t="s">
        <v>66</v>
      </c>
      <c r="E2793" t="s">
        <v>114</v>
      </c>
      <c r="F2793" t="s">
        <v>61</v>
      </c>
      <c r="G2793" t="s">
        <v>129</v>
      </c>
      <c r="H2793" t="s">
        <v>55</v>
      </c>
      <c r="I2793" t="s">
        <v>130</v>
      </c>
      <c r="J2793" t="s">
        <v>58</v>
      </c>
      <c r="K2793" t="s">
        <v>57</v>
      </c>
      <c r="M2793" s="11">
        <v>94.45</v>
      </c>
      <c r="N2793" s="11">
        <v>6.7534950316665858</v>
      </c>
      <c r="P2793" s="11">
        <v>94.45</v>
      </c>
      <c r="Q2793" s="11">
        <v>6.7534950316665858</v>
      </c>
      <c r="R2793" s="11">
        <f t="array" ref="R2793">INDEX(Reformat[School-age PT],MATCH(1,(Reformat[Zone]=B2793)*(Reformat[Provider Type]=E2793)*(Reformat[Provider Rating]=I2793),0))</f>
        <v>26</v>
      </c>
      <c r="S2793" s="11">
        <f t="shared" si="43"/>
        <v>130</v>
      </c>
    </row>
    <row r="2794" spans="1:19" x14ac:dyDescent="0.25">
      <c r="A2794" t="s">
        <v>51</v>
      </c>
      <c r="B2794" t="s">
        <v>94</v>
      </c>
      <c r="D2794" t="s">
        <v>66</v>
      </c>
      <c r="E2794" t="s">
        <v>114</v>
      </c>
      <c r="F2794" t="s">
        <v>54</v>
      </c>
      <c r="G2794" t="s">
        <v>122</v>
      </c>
      <c r="H2794" t="s">
        <v>62</v>
      </c>
      <c r="I2794" t="s">
        <v>131</v>
      </c>
      <c r="J2794" t="s">
        <v>56</v>
      </c>
      <c r="K2794" t="s">
        <v>57</v>
      </c>
      <c r="M2794" s="11">
        <v>156.05000000000001</v>
      </c>
      <c r="N2794" s="11">
        <v>11.158103755336905</v>
      </c>
      <c r="P2794" s="11">
        <v>156.05000000000001</v>
      </c>
      <c r="Q2794" s="11">
        <v>11.158103755336905</v>
      </c>
      <c r="R2794" s="11">
        <f t="array" ref="R2794">INDEX(Reformat[Infant FT],MATCH(1,(Reformat[Zone]=B2794)*(Reformat[Provider Type]=E2794)*(Reformat[Provider Rating]=I2794),0))</f>
        <v>42</v>
      </c>
      <c r="S2794" s="11">
        <f t="shared" si="43"/>
        <v>210</v>
      </c>
    </row>
    <row r="2795" spans="1:19" x14ac:dyDescent="0.25">
      <c r="A2795" t="s">
        <v>51</v>
      </c>
      <c r="B2795" t="s">
        <v>94</v>
      </c>
      <c r="D2795" t="s">
        <v>66</v>
      </c>
      <c r="E2795" t="s">
        <v>114</v>
      </c>
      <c r="F2795" t="s">
        <v>54</v>
      </c>
      <c r="G2795" t="s">
        <v>123</v>
      </c>
      <c r="H2795" t="s">
        <v>62</v>
      </c>
      <c r="I2795" t="s">
        <v>131</v>
      </c>
      <c r="J2795" t="s">
        <v>58</v>
      </c>
      <c r="K2795" t="s">
        <v>57</v>
      </c>
      <c r="M2795" s="11">
        <v>141.44999999999999</v>
      </c>
      <c r="N2795" s="11">
        <v>10.11415428511634</v>
      </c>
      <c r="P2795" s="11">
        <v>141.44999999999999</v>
      </c>
      <c r="Q2795" s="11">
        <v>10.11415428511634</v>
      </c>
      <c r="R2795" s="11">
        <f t="array" ref="R2795">INDEX(Reformat[Infant PT],MATCH(1,(Reformat[Zone]=B2795)*(Reformat[Provider Type]=E2795)*(Reformat[Provider Rating]=I2795),0))</f>
        <v>37.799999999999997</v>
      </c>
      <c r="S2795" s="11">
        <f t="shared" si="43"/>
        <v>189</v>
      </c>
    </row>
    <row r="2796" spans="1:19" x14ac:dyDescent="0.25">
      <c r="A2796" t="s">
        <v>51</v>
      </c>
      <c r="B2796" t="s">
        <v>94</v>
      </c>
      <c r="D2796" t="s">
        <v>66</v>
      </c>
      <c r="E2796" t="s">
        <v>114</v>
      </c>
      <c r="F2796" t="s">
        <v>59</v>
      </c>
      <c r="G2796" t="s">
        <v>124</v>
      </c>
      <c r="H2796" t="s">
        <v>62</v>
      </c>
      <c r="I2796" t="s">
        <v>131</v>
      </c>
      <c r="J2796" t="s">
        <v>56</v>
      </c>
      <c r="K2796" t="s">
        <v>57</v>
      </c>
      <c r="M2796" s="11">
        <v>149.04999999999998</v>
      </c>
      <c r="N2796" s="11">
        <v>10.657580036738004</v>
      </c>
      <c r="P2796" s="11">
        <v>149.04999999999998</v>
      </c>
      <c r="Q2796" s="11">
        <v>10.657580036738004</v>
      </c>
      <c r="R2796" s="11">
        <f t="array" ref="R2796">INDEX(Reformat[Toddler FT],MATCH(1,(Reformat[Zone]=B2796)*(Reformat[Provider Type]=E2796)*(Reformat[Provider Rating]=I2796),0))</f>
        <v>38.43</v>
      </c>
      <c r="S2796" s="11">
        <f t="shared" si="43"/>
        <v>192.15</v>
      </c>
    </row>
    <row r="2797" spans="1:19" x14ac:dyDescent="0.25">
      <c r="A2797" t="s">
        <v>51</v>
      </c>
      <c r="B2797" t="s">
        <v>94</v>
      </c>
      <c r="D2797" t="s">
        <v>66</v>
      </c>
      <c r="E2797" t="s">
        <v>114</v>
      </c>
      <c r="F2797" t="s">
        <v>59</v>
      </c>
      <c r="G2797" t="s">
        <v>125</v>
      </c>
      <c r="H2797" t="s">
        <v>62</v>
      </c>
      <c r="I2797" t="s">
        <v>131</v>
      </c>
      <c r="J2797" t="s">
        <v>58</v>
      </c>
      <c r="K2797" t="s">
        <v>57</v>
      </c>
      <c r="M2797" s="11">
        <v>134.30000000000001</v>
      </c>
      <c r="N2797" s="11">
        <v>9.6029050582617526</v>
      </c>
      <c r="P2797" s="11">
        <v>134.30000000000001</v>
      </c>
      <c r="Q2797" s="11">
        <v>9.6029050582617526</v>
      </c>
      <c r="R2797" s="11">
        <f t="array" ref="R2797">INDEX(Reformat[Toddler PT],MATCH(1,(Reformat[Zone]=B2797)*(Reformat[Provider Type]=E2797)*(Reformat[Provider Rating]=I2797),0))</f>
        <v>34.229999999999997</v>
      </c>
      <c r="S2797" s="11">
        <f t="shared" si="43"/>
        <v>171.14999999999998</v>
      </c>
    </row>
    <row r="2798" spans="1:19" x14ac:dyDescent="0.25">
      <c r="A2798" t="s">
        <v>51</v>
      </c>
      <c r="B2798" t="s">
        <v>94</v>
      </c>
      <c r="D2798" t="s">
        <v>66</v>
      </c>
      <c r="E2798" t="s">
        <v>114</v>
      </c>
      <c r="F2798" t="s">
        <v>60</v>
      </c>
      <c r="G2798" t="s">
        <v>126</v>
      </c>
      <c r="H2798" t="s">
        <v>62</v>
      </c>
      <c r="I2798" t="s">
        <v>131</v>
      </c>
      <c r="J2798" t="s">
        <v>56</v>
      </c>
      <c r="K2798" t="s">
        <v>57</v>
      </c>
      <c r="M2798" s="11">
        <v>142</v>
      </c>
      <c r="N2798" s="11">
        <v>10.153481148720541</v>
      </c>
      <c r="P2798" s="11">
        <v>142</v>
      </c>
      <c r="Q2798" s="11">
        <v>10.153481148720541</v>
      </c>
      <c r="R2798" s="11">
        <f t="array" ref="R2798">INDEX(Reformat[Preschool FT],MATCH(1,(Reformat[Zone]=B2798)*(Reformat[Provider Type]=E2798)*(Reformat[Provider Rating]=I2798),0))</f>
        <v>35.700000000000003</v>
      </c>
      <c r="S2798" s="11">
        <f t="shared" si="43"/>
        <v>178.5</v>
      </c>
    </row>
    <row r="2799" spans="1:19" x14ac:dyDescent="0.25">
      <c r="A2799" t="s">
        <v>51</v>
      </c>
      <c r="B2799" t="s">
        <v>94</v>
      </c>
      <c r="D2799" t="s">
        <v>66</v>
      </c>
      <c r="E2799" t="s">
        <v>114</v>
      </c>
      <c r="F2799" t="s">
        <v>60</v>
      </c>
      <c r="G2799" t="s">
        <v>127</v>
      </c>
      <c r="H2799" t="s">
        <v>62</v>
      </c>
      <c r="I2799" t="s">
        <v>131</v>
      </c>
      <c r="J2799" t="s">
        <v>58</v>
      </c>
      <c r="K2799" t="s">
        <v>57</v>
      </c>
      <c r="M2799" s="11">
        <v>121.64999999999999</v>
      </c>
      <c r="N2799" s="11">
        <v>8.6983871953651679</v>
      </c>
      <c r="P2799" s="11">
        <v>121.64999999999999</v>
      </c>
      <c r="Q2799" s="11">
        <v>8.6983871953651679</v>
      </c>
      <c r="R2799" s="11">
        <f t="array" ref="R2799">INDEX(Reformat[Preschool PT],MATCH(1,(Reformat[Zone]=B2799)*(Reformat[Provider Type]=E2799)*(Reformat[Provider Rating]=I2799),0))</f>
        <v>29.4</v>
      </c>
      <c r="S2799" s="11">
        <f t="shared" si="43"/>
        <v>147</v>
      </c>
    </row>
    <row r="2800" spans="1:19" x14ac:dyDescent="0.25">
      <c r="A2800" t="s">
        <v>51</v>
      </c>
      <c r="B2800" t="s">
        <v>94</v>
      </c>
      <c r="D2800" t="s">
        <v>66</v>
      </c>
      <c r="E2800" t="s">
        <v>114</v>
      </c>
      <c r="F2800" t="s">
        <v>61</v>
      </c>
      <c r="G2800" t="s">
        <v>128</v>
      </c>
      <c r="H2800" t="s">
        <v>62</v>
      </c>
      <c r="I2800" t="s">
        <v>131</v>
      </c>
      <c r="J2800" t="s">
        <v>56</v>
      </c>
      <c r="K2800" t="s">
        <v>57</v>
      </c>
      <c r="M2800" s="11">
        <v>129.14999999999998</v>
      </c>
      <c r="N2800" s="11">
        <v>9.2346626081497014</v>
      </c>
      <c r="P2800" s="11">
        <v>129.14999999999998</v>
      </c>
      <c r="Q2800" s="11">
        <v>9.2346626081497014</v>
      </c>
      <c r="R2800" s="11">
        <f t="array" ref="R2800">INDEX(Reformat[School-age FT],MATCH(1,(Reformat[Zone]=B2800)*(Reformat[Provider Type]=E2800)*(Reformat[Provider Rating]=I2800),0))</f>
        <v>31.92</v>
      </c>
      <c r="S2800" s="11">
        <f t="shared" si="43"/>
        <v>159.60000000000002</v>
      </c>
    </row>
    <row r="2801" spans="1:19" x14ac:dyDescent="0.25">
      <c r="A2801" t="s">
        <v>51</v>
      </c>
      <c r="B2801" t="s">
        <v>94</v>
      </c>
      <c r="D2801" t="s">
        <v>66</v>
      </c>
      <c r="E2801" t="s">
        <v>114</v>
      </c>
      <c r="F2801" t="s">
        <v>61</v>
      </c>
      <c r="G2801" t="s">
        <v>129</v>
      </c>
      <c r="H2801" t="s">
        <v>62</v>
      </c>
      <c r="I2801" t="s">
        <v>131</v>
      </c>
      <c r="J2801" t="s">
        <v>58</v>
      </c>
      <c r="K2801" t="s">
        <v>57</v>
      </c>
      <c r="M2801" s="11">
        <v>110.1</v>
      </c>
      <c r="N2801" s="11">
        <v>7.8725230596769826</v>
      </c>
      <c r="P2801" s="11">
        <v>110.1</v>
      </c>
      <c r="Q2801" s="11">
        <v>7.8725230596769826</v>
      </c>
      <c r="R2801" s="11">
        <f t="array" ref="R2801">INDEX(Reformat[School-age PT],MATCH(1,(Reformat[Zone]=B2801)*(Reformat[Provider Type]=E2801)*(Reformat[Provider Rating]=I2801),0))</f>
        <v>27.3</v>
      </c>
      <c r="S2801" s="11">
        <f t="shared" si="43"/>
        <v>136.5</v>
      </c>
    </row>
    <row r="2802" spans="1:19" x14ac:dyDescent="0.25">
      <c r="A2802" t="s">
        <v>51</v>
      </c>
      <c r="B2802" t="s">
        <v>94</v>
      </c>
      <c r="D2802" t="s">
        <v>66</v>
      </c>
      <c r="E2802" t="s">
        <v>114</v>
      </c>
      <c r="F2802" t="s">
        <v>54</v>
      </c>
      <c r="G2802" t="s">
        <v>122</v>
      </c>
      <c r="H2802" t="s">
        <v>63</v>
      </c>
      <c r="I2802" t="s">
        <v>132</v>
      </c>
      <c r="J2802" t="s">
        <v>56</v>
      </c>
      <c r="K2802" t="s">
        <v>57</v>
      </c>
      <c r="M2802" s="11">
        <v>173.35000000000002</v>
      </c>
      <c r="N2802" s="11">
        <v>12.395112374159902</v>
      </c>
      <c r="P2802" s="11">
        <v>173.35000000000002</v>
      </c>
      <c r="Q2802" s="11">
        <v>12.395112374159902</v>
      </c>
      <c r="R2802" s="11">
        <f t="array" ref="R2802">INDEX(Reformat[Infant FT],MATCH(1,(Reformat[Zone]=B2802)*(Reformat[Provider Type]=E2802)*(Reformat[Provider Rating]=I2802),0))</f>
        <v>43.2</v>
      </c>
      <c r="S2802" s="11">
        <f t="shared" si="43"/>
        <v>216</v>
      </c>
    </row>
    <row r="2803" spans="1:19" x14ac:dyDescent="0.25">
      <c r="A2803" t="s">
        <v>51</v>
      </c>
      <c r="B2803" t="s">
        <v>94</v>
      </c>
      <c r="D2803" t="s">
        <v>66</v>
      </c>
      <c r="E2803" t="s">
        <v>114</v>
      </c>
      <c r="F2803" t="s">
        <v>54</v>
      </c>
      <c r="G2803" t="s">
        <v>123</v>
      </c>
      <c r="H2803" t="s">
        <v>63</v>
      </c>
      <c r="I2803" t="s">
        <v>132</v>
      </c>
      <c r="J2803" t="s">
        <v>58</v>
      </c>
      <c r="K2803" t="s">
        <v>57</v>
      </c>
      <c r="M2803" s="11">
        <v>157.15</v>
      </c>
      <c r="N2803" s="11">
        <v>11.236757482545304</v>
      </c>
      <c r="P2803" s="11">
        <v>157.15</v>
      </c>
      <c r="Q2803" s="11">
        <v>11.236757482545304</v>
      </c>
      <c r="R2803" s="11">
        <f t="array" ref="R2803">INDEX(Reformat[Infant PT],MATCH(1,(Reformat[Zone]=B2803)*(Reformat[Provider Type]=E2803)*(Reformat[Provider Rating]=I2803),0))</f>
        <v>39.24</v>
      </c>
      <c r="S2803" s="11">
        <f t="shared" si="43"/>
        <v>196.20000000000002</v>
      </c>
    </row>
    <row r="2804" spans="1:19" x14ac:dyDescent="0.25">
      <c r="A2804" t="s">
        <v>51</v>
      </c>
      <c r="B2804" t="s">
        <v>94</v>
      </c>
      <c r="D2804" t="s">
        <v>66</v>
      </c>
      <c r="E2804" t="s">
        <v>114</v>
      </c>
      <c r="F2804" t="s">
        <v>59</v>
      </c>
      <c r="G2804" t="s">
        <v>124</v>
      </c>
      <c r="H2804" t="s">
        <v>63</v>
      </c>
      <c r="I2804" t="s">
        <v>132</v>
      </c>
      <c r="J2804" t="s">
        <v>56</v>
      </c>
      <c r="K2804" t="s">
        <v>57</v>
      </c>
      <c r="M2804" s="11">
        <v>165.6</v>
      </c>
      <c r="N2804" s="11">
        <v>11.840961114282546</v>
      </c>
      <c r="P2804" s="11">
        <v>165.6</v>
      </c>
      <c r="Q2804" s="11">
        <v>11.840961114282546</v>
      </c>
      <c r="R2804" s="11">
        <f t="array" ref="R2804">INDEX(Reformat[Toddler FT],MATCH(1,(Reformat[Zone]=B2804)*(Reformat[Provider Type]=E2804)*(Reformat[Provider Rating]=I2804),0))</f>
        <v>39.42</v>
      </c>
      <c r="S2804" s="11">
        <f t="shared" si="43"/>
        <v>197.10000000000002</v>
      </c>
    </row>
    <row r="2805" spans="1:19" x14ac:dyDescent="0.25">
      <c r="A2805" t="s">
        <v>51</v>
      </c>
      <c r="B2805" t="s">
        <v>94</v>
      </c>
      <c r="D2805" t="s">
        <v>66</v>
      </c>
      <c r="E2805" t="s">
        <v>114</v>
      </c>
      <c r="F2805" t="s">
        <v>59</v>
      </c>
      <c r="G2805" t="s">
        <v>125</v>
      </c>
      <c r="H2805" t="s">
        <v>63</v>
      </c>
      <c r="I2805" t="s">
        <v>132</v>
      </c>
      <c r="J2805" t="s">
        <v>58</v>
      </c>
      <c r="K2805" t="s">
        <v>57</v>
      </c>
      <c r="M2805" s="11">
        <v>149.19999999999999</v>
      </c>
      <c r="N2805" s="11">
        <v>10.668305544993695</v>
      </c>
      <c r="P2805" s="11">
        <v>149.19999999999999</v>
      </c>
      <c r="Q2805" s="11">
        <v>10.668305544993695</v>
      </c>
      <c r="R2805" s="11">
        <f t="array" ref="R2805">INDEX(Reformat[Toddler PT],MATCH(1,(Reformat[Zone]=B2805)*(Reformat[Provider Type]=E2805)*(Reformat[Provider Rating]=I2805),0))</f>
        <v>35.46</v>
      </c>
      <c r="S2805" s="11">
        <f t="shared" si="43"/>
        <v>177.3</v>
      </c>
    </row>
    <row r="2806" spans="1:19" x14ac:dyDescent="0.25">
      <c r="A2806" t="s">
        <v>51</v>
      </c>
      <c r="B2806" t="s">
        <v>94</v>
      </c>
      <c r="D2806" t="s">
        <v>66</v>
      </c>
      <c r="E2806" t="s">
        <v>114</v>
      </c>
      <c r="F2806" t="s">
        <v>60</v>
      </c>
      <c r="G2806" t="s">
        <v>126</v>
      </c>
      <c r="H2806" t="s">
        <v>63</v>
      </c>
      <c r="I2806" t="s">
        <v>132</v>
      </c>
      <c r="J2806" t="s">
        <v>56</v>
      </c>
      <c r="K2806" t="s">
        <v>57</v>
      </c>
      <c r="M2806" s="11">
        <v>157.75</v>
      </c>
      <c r="N2806" s="11">
        <v>11.279659515568065</v>
      </c>
      <c r="P2806" s="11">
        <v>157.75</v>
      </c>
      <c r="Q2806" s="11">
        <v>11.279659515568065</v>
      </c>
      <c r="R2806" s="11">
        <f t="array" ref="R2806">INDEX(Reformat[Preschool FT],MATCH(1,(Reformat[Zone]=B2806)*(Reformat[Provider Type]=E2806)*(Reformat[Provider Rating]=I2806),0))</f>
        <v>36.380000000000003</v>
      </c>
      <c r="S2806" s="11">
        <f t="shared" si="43"/>
        <v>181.9</v>
      </c>
    </row>
    <row r="2807" spans="1:19" x14ac:dyDescent="0.25">
      <c r="A2807" t="s">
        <v>51</v>
      </c>
      <c r="B2807" t="s">
        <v>94</v>
      </c>
      <c r="D2807" t="s">
        <v>66</v>
      </c>
      <c r="E2807" t="s">
        <v>114</v>
      </c>
      <c r="F2807" t="s">
        <v>60</v>
      </c>
      <c r="G2807" t="s">
        <v>127</v>
      </c>
      <c r="H2807" t="s">
        <v>63</v>
      </c>
      <c r="I2807" t="s">
        <v>132</v>
      </c>
      <c r="J2807" t="s">
        <v>58</v>
      </c>
      <c r="K2807" t="s">
        <v>57</v>
      </c>
      <c r="M2807" s="11">
        <v>135.15</v>
      </c>
      <c r="N2807" s="11">
        <v>9.6636829383773328</v>
      </c>
      <c r="P2807" s="11">
        <v>135.15</v>
      </c>
      <c r="Q2807" s="11">
        <v>9.6636829383773328</v>
      </c>
      <c r="R2807" s="11">
        <f t="array" ref="R2807">INDEX(Reformat[Preschool PT],MATCH(1,(Reformat[Zone]=B2807)*(Reformat[Provider Type]=E2807)*(Reformat[Provider Rating]=I2807),0))</f>
        <v>30.42</v>
      </c>
      <c r="S2807" s="11">
        <f t="shared" si="43"/>
        <v>152.10000000000002</v>
      </c>
    </row>
    <row r="2808" spans="1:19" x14ac:dyDescent="0.25">
      <c r="A2808" t="s">
        <v>51</v>
      </c>
      <c r="B2808" t="s">
        <v>94</v>
      </c>
      <c r="D2808" t="s">
        <v>66</v>
      </c>
      <c r="E2808" t="s">
        <v>114</v>
      </c>
      <c r="F2808" t="s">
        <v>61</v>
      </c>
      <c r="G2808" t="s">
        <v>128</v>
      </c>
      <c r="H2808" t="s">
        <v>63</v>
      </c>
      <c r="I2808" t="s">
        <v>132</v>
      </c>
      <c r="J2808" t="s">
        <v>56</v>
      </c>
      <c r="K2808" t="s">
        <v>57</v>
      </c>
      <c r="M2808" s="11">
        <v>143.5</v>
      </c>
      <c r="N2808" s="11">
        <v>10.260736231277448</v>
      </c>
      <c r="P2808" s="11">
        <v>143.5</v>
      </c>
      <c r="Q2808" s="11">
        <v>10.260736231277448</v>
      </c>
      <c r="R2808" s="11">
        <f t="array" ref="R2808">INDEX(Reformat[School-age FT],MATCH(1,(Reformat[Zone]=B2808)*(Reformat[Provider Type]=E2808)*(Reformat[Provider Rating]=I2808),0))</f>
        <v>32.94</v>
      </c>
      <c r="S2808" s="11">
        <f t="shared" si="43"/>
        <v>164.7</v>
      </c>
    </row>
    <row r="2809" spans="1:19" x14ac:dyDescent="0.25">
      <c r="A2809" t="s">
        <v>51</v>
      </c>
      <c r="B2809" t="s">
        <v>94</v>
      </c>
      <c r="D2809" t="s">
        <v>66</v>
      </c>
      <c r="E2809" t="s">
        <v>114</v>
      </c>
      <c r="F2809" t="s">
        <v>61</v>
      </c>
      <c r="G2809" t="s">
        <v>129</v>
      </c>
      <c r="H2809" t="s">
        <v>63</v>
      </c>
      <c r="I2809" t="s">
        <v>132</v>
      </c>
      <c r="J2809" t="s">
        <v>58</v>
      </c>
      <c r="K2809" t="s">
        <v>57</v>
      </c>
      <c r="M2809" s="11">
        <v>122.35</v>
      </c>
      <c r="N2809" s="11">
        <v>8.7484395672250574</v>
      </c>
      <c r="P2809" s="11">
        <v>122.35</v>
      </c>
      <c r="Q2809" s="11">
        <v>8.7484395672250574</v>
      </c>
      <c r="R2809" s="11">
        <f t="array" ref="R2809">INDEX(Reformat[School-age PT],MATCH(1,(Reformat[Zone]=B2809)*(Reformat[Provider Type]=E2809)*(Reformat[Provider Rating]=I2809),0))</f>
        <v>28.44</v>
      </c>
      <c r="S2809" s="11">
        <f t="shared" si="43"/>
        <v>142.20000000000002</v>
      </c>
    </row>
    <row r="2810" spans="1:19" x14ac:dyDescent="0.25">
      <c r="A2810" t="s">
        <v>51</v>
      </c>
      <c r="B2810" t="s">
        <v>94</v>
      </c>
      <c r="D2810" t="s">
        <v>66</v>
      </c>
      <c r="E2810" t="s">
        <v>114</v>
      </c>
      <c r="F2810" t="s">
        <v>54</v>
      </c>
      <c r="G2810" t="s">
        <v>122</v>
      </c>
      <c r="H2810" t="s">
        <v>64</v>
      </c>
      <c r="I2810" t="s">
        <v>133</v>
      </c>
      <c r="J2810" t="s">
        <v>56</v>
      </c>
      <c r="K2810" t="s">
        <v>57</v>
      </c>
      <c r="M2810" s="11">
        <v>192.60000000000002</v>
      </c>
      <c r="N2810" s="11">
        <v>13.771552600306876</v>
      </c>
      <c r="P2810" s="11">
        <v>192.60000000000002</v>
      </c>
      <c r="Q2810" s="11">
        <v>13.771552600306876</v>
      </c>
      <c r="R2810" s="11">
        <f t="array" ref="R2810">INDEX(Reformat[Infant FT],MATCH(1,(Reformat[Zone]=B2810)*(Reformat[Provider Type]=E2810)*(Reformat[Provider Rating]=I2810),0))</f>
        <v>48</v>
      </c>
      <c r="S2810" s="11">
        <f t="shared" si="43"/>
        <v>240</v>
      </c>
    </row>
    <row r="2811" spans="1:19" x14ac:dyDescent="0.25">
      <c r="A2811" t="s">
        <v>51</v>
      </c>
      <c r="B2811" t="s">
        <v>94</v>
      </c>
      <c r="D2811" t="s">
        <v>66</v>
      </c>
      <c r="E2811" t="s">
        <v>114</v>
      </c>
      <c r="F2811" t="s">
        <v>54</v>
      </c>
      <c r="G2811" t="s">
        <v>123</v>
      </c>
      <c r="H2811" t="s">
        <v>64</v>
      </c>
      <c r="I2811" t="s">
        <v>133</v>
      </c>
      <c r="J2811" t="s">
        <v>58</v>
      </c>
      <c r="K2811" t="s">
        <v>57</v>
      </c>
      <c r="M2811" s="11">
        <v>174.60000000000002</v>
      </c>
      <c r="N2811" s="11">
        <v>12.484491609623991</v>
      </c>
      <c r="P2811" s="11">
        <v>174.60000000000002</v>
      </c>
      <c r="Q2811" s="11">
        <v>12.484491609623991</v>
      </c>
      <c r="R2811" s="11">
        <f t="array" ref="R2811">INDEX(Reformat[Infant PT],MATCH(1,(Reformat[Zone]=B2811)*(Reformat[Provider Type]=E2811)*(Reformat[Provider Rating]=I2811),0))</f>
        <v>43.6</v>
      </c>
      <c r="S2811" s="11">
        <f t="shared" si="43"/>
        <v>218</v>
      </c>
    </row>
    <row r="2812" spans="1:19" x14ac:dyDescent="0.25">
      <c r="A2812" t="s">
        <v>51</v>
      </c>
      <c r="B2812" t="s">
        <v>94</v>
      </c>
      <c r="D2812" t="s">
        <v>66</v>
      </c>
      <c r="E2812" t="s">
        <v>114</v>
      </c>
      <c r="F2812" t="s">
        <v>59</v>
      </c>
      <c r="G2812" t="s">
        <v>124</v>
      </c>
      <c r="H2812" t="s">
        <v>64</v>
      </c>
      <c r="I2812" t="s">
        <v>133</v>
      </c>
      <c r="J2812" t="s">
        <v>56</v>
      </c>
      <c r="K2812" t="s">
        <v>57</v>
      </c>
      <c r="M2812" s="11">
        <v>184</v>
      </c>
      <c r="N2812" s="11">
        <v>13.156623460313941</v>
      </c>
      <c r="P2812" s="11">
        <v>184</v>
      </c>
      <c r="Q2812" s="11">
        <v>13.156623460313941</v>
      </c>
      <c r="R2812" s="11">
        <f t="array" ref="R2812">INDEX(Reformat[Toddler FT],MATCH(1,(Reformat[Zone]=B2812)*(Reformat[Provider Type]=E2812)*(Reformat[Provider Rating]=I2812),0))</f>
        <v>43.8</v>
      </c>
      <c r="S2812" s="11">
        <f t="shared" si="43"/>
        <v>219</v>
      </c>
    </row>
    <row r="2813" spans="1:19" x14ac:dyDescent="0.25">
      <c r="A2813" t="s">
        <v>51</v>
      </c>
      <c r="B2813" t="s">
        <v>94</v>
      </c>
      <c r="D2813" t="s">
        <v>66</v>
      </c>
      <c r="E2813" t="s">
        <v>114</v>
      </c>
      <c r="F2813" t="s">
        <v>59</v>
      </c>
      <c r="G2813" t="s">
        <v>125</v>
      </c>
      <c r="H2813" t="s">
        <v>64</v>
      </c>
      <c r="I2813" t="s">
        <v>133</v>
      </c>
      <c r="J2813" t="s">
        <v>58</v>
      </c>
      <c r="K2813" t="s">
        <v>57</v>
      </c>
      <c r="M2813" s="11">
        <v>165.75</v>
      </c>
      <c r="N2813" s="11">
        <v>11.851686622538237</v>
      </c>
      <c r="P2813" s="11">
        <v>165.75</v>
      </c>
      <c r="Q2813" s="11">
        <v>11.851686622538237</v>
      </c>
      <c r="R2813" s="11">
        <f t="array" ref="R2813">INDEX(Reformat[Toddler PT],MATCH(1,(Reformat[Zone]=B2813)*(Reformat[Provider Type]=E2813)*(Reformat[Provider Rating]=I2813),0))</f>
        <v>39.4</v>
      </c>
      <c r="S2813" s="11">
        <f t="shared" si="43"/>
        <v>197</v>
      </c>
    </row>
    <row r="2814" spans="1:19" x14ac:dyDescent="0.25">
      <c r="A2814" t="s">
        <v>51</v>
      </c>
      <c r="B2814" t="s">
        <v>94</v>
      </c>
      <c r="D2814" t="s">
        <v>66</v>
      </c>
      <c r="E2814" t="s">
        <v>114</v>
      </c>
      <c r="F2814" t="s">
        <v>60</v>
      </c>
      <c r="G2814" t="s">
        <v>126</v>
      </c>
      <c r="H2814" t="s">
        <v>64</v>
      </c>
      <c r="I2814" t="s">
        <v>133</v>
      </c>
      <c r="J2814" t="s">
        <v>56</v>
      </c>
      <c r="K2814" t="s">
        <v>57</v>
      </c>
      <c r="M2814" s="11">
        <v>175.25</v>
      </c>
      <c r="N2814" s="11">
        <v>12.530968812065316</v>
      </c>
      <c r="P2814" s="11">
        <v>175.25</v>
      </c>
      <c r="Q2814" s="11">
        <v>12.530968812065316</v>
      </c>
      <c r="R2814" s="11">
        <f t="array" ref="R2814">INDEX(Reformat[Preschool FT],MATCH(1,(Reformat[Zone]=B2814)*(Reformat[Provider Type]=E2814)*(Reformat[Provider Rating]=I2814),0))</f>
        <v>40.4</v>
      </c>
      <c r="S2814" s="11">
        <f t="shared" si="43"/>
        <v>202</v>
      </c>
    </row>
    <row r="2815" spans="1:19" x14ac:dyDescent="0.25">
      <c r="A2815" t="s">
        <v>51</v>
      </c>
      <c r="B2815" t="s">
        <v>94</v>
      </c>
      <c r="D2815" t="s">
        <v>66</v>
      </c>
      <c r="E2815" t="s">
        <v>114</v>
      </c>
      <c r="F2815" t="s">
        <v>60</v>
      </c>
      <c r="G2815" t="s">
        <v>127</v>
      </c>
      <c r="H2815" t="s">
        <v>64</v>
      </c>
      <c r="I2815" t="s">
        <v>133</v>
      </c>
      <c r="J2815" t="s">
        <v>58</v>
      </c>
      <c r="K2815" t="s">
        <v>57</v>
      </c>
      <c r="M2815" s="11">
        <v>150.15</v>
      </c>
      <c r="N2815" s="11">
        <v>10.736233763946403</v>
      </c>
      <c r="P2815" s="11">
        <v>150.15</v>
      </c>
      <c r="Q2815" s="11">
        <v>10.736233763946403</v>
      </c>
      <c r="R2815" s="11">
        <f t="array" ref="R2815">INDEX(Reformat[Preschool PT],MATCH(1,(Reformat[Zone]=B2815)*(Reformat[Provider Type]=E2815)*(Reformat[Provider Rating]=I2815),0))</f>
        <v>33.799999999999997</v>
      </c>
      <c r="S2815" s="11">
        <f t="shared" si="43"/>
        <v>169</v>
      </c>
    </row>
    <row r="2816" spans="1:19" x14ac:dyDescent="0.25">
      <c r="A2816" t="s">
        <v>51</v>
      </c>
      <c r="B2816" t="s">
        <v>94</v>
      </c>
      <c r="D2816" t="s">
        <v>66</v>
      </c>
      <c r="E2816" t="s">
        <v>114</v>
      </c>
      <c r="F2816" t="s">
        <v>61</v>
      </c>
      <c r="G2816" t="s">
        <v>128</v>
      </c>
      <c r="H2816" t="s">
        <v>64</v>
      </c>
      <c r="I2816" t="s">
        <v>133</v>
      </c>
      <c r="J2816" t="s">
        <v>56</v>
      </c>
      <c r="K2816" t="s">
        <v>57</v>
      </c>
      <c r="M2816" s="11">
        <v>159.4</v>
      </c>
      <c r="N2816" s="11">
        <v>11.397640106380665</v>
      </c>
      <c r="P2816" s="11">
        <v>159.4</v>
      </c>
      <c r="Q2816" s="11">
        <v>11.397640106380665</v>
      </c>
      <c r="R2816" s="11">
        <f t="array" ref="R2816">INDEX(Reformat[School-age FT],MATCH(1,(Reformat[Zone]=B2816)*(Reformat[Provider Type]=E2816)*(Reformat[Provider Rating]=I2816),0))</f>
        <v>36.6</v>
      </c>
      <c r="S2816" s="11">
        <f t="shared" si="43"/>
        <v>183</v>
      </c>
    </row>
    <row r="2817" spans="1:19" x14ac:dyDescent="0.25">
      <c r="A2817" t="s">
        <v>51</v>
      </c>
      <c r="B2817" t="s">
        <v>94</v>
      </c>
      <c r="D2817" t="s">
        <v>66</v>
      </c>
      <c r="E2817" t="s">
        <v>114</v>
      </c>
      <c r="F2817" t="s">
        <v>61</v>
      </c>
      <c r="G2817" t="s">
        <v>129</v>
      </c>
      <c r="H2817" t="s">
        <v>64</v>
      </c>
      <c r="I2817" t="s">
        <v>133</v>
      </c>
      <c r="J2817" t="s">
        <v>58</v>
      </c>
      <c r="K2817" t="s">
        <v>57</v>
      </c>
      <c r="M2817" s="11">
        <v>135.9</v>
      </c>
      <c r="N2817" s="11">
        <v>9.7173104796557865</v>
      </c>
      <c r="P2817" s="11">
        <v>135.9</v>
      </c>
      <c r="Q2817" s="11">
        <v>9.7173104796557865</v>
      </c>
      <c r="R2817" s="11">
        <f t="array" ref="R2817">INDEX(Reformat[School-age PT],MATCH(1,(Reformat[Zone]=B2817)*(Reformat[Provider Type]=E2817)*(Reformat[Provider Rating]=I2817),0))</f>
        <v>31.6</v>
      </c>
      <c r="S2817" s="11">
        <f t="shared" si="43"/>
        <v>158</v>
      </c>
    </row>
    <row r="2818" spans="1:19" x14ac:dyDescent="0.25">
      <c r="A2818" t="s">
        <v>51</v>
      </c>
      <c r="B2818" t="s">
        <v>94</v>
      </c>
      <c r="D2818" t="s">
        <v>66</v>
      </c>
      <c r="E2818" t="s">
        <v>114</v>
      </c>
      <c r="F2818" t="s">
        <v>60</v>
      </c>
      <c r="G2818" t="s">
        <v>126</v>
      </c>
      <c r="H2818" t="s">
        <v>65</v>
      </c>
      <c r="I2818" t="s">
        <v>134</v>
      </c>
      <c r="J2818" t="s">
        <v>56</v>
      </c>
      <c r="K2818" t="s">
        <v>57</v>
      </c>
      <c r="M2818" s="11">
        <v>134.04999999999998</v>
      </c>
      <c r="N2818" s="11">
        <v>9.5850292111689317</v>
      </c>
      <c r="P2818" s="11">
        <v>134.04999999999998</v>
      </c>
      <c r="Q2818" s="11">
        <v>9.5850292111689317</v>
      </c>
      <c r="R2818" s="11">
        <f t="array" ref="R2818">INDEX(Reformat[Preschool FT],MATCH(1,(Reformat[Zone]=B2818)*(Reformat[Provider Type]=E2818)*(Reformat[Provider Rating]=I2818),0))</f>
        <v>35.700000000000003</v>
      </c>
      <c r="S2818" s="11">
        <f t="shared" si="43"/>
        <v>178.5</v>
      </c>
    </row>
    <row r="2819" spans="1:19" x14ac:dyDescent="0.25">
      <c r="A2819" t="s">
        <v>51</v>
      </c>
      <c r="B2819" t="s">
        <v>94</v>
      </c>
      <c r="D2819" t="s">
        <v>66</v>
      </c>
      <c r="E2819" t="s">
        <v>114</v>
      </c>
      <c r="F2819" t="s">
        <v>60</v>
      </c>
      <c r="G2819" t="s">
        <v>127</v>
      </c>
      <c r="H2819" t="s">
        <v>65</v>
      </c>
      <c r="I2819" t="s">
        <v>134</v>
      </c>
      <c r="J2819" t="s">
        <v>58</v>
      </c>
      <c r="K2819" t="s">
        <v>57</v>
      </c>
      <c r="M2819" s="11">
        <v>111.75</v>
      </c>
      <c r="N2819" s="11">
        <v>7.9905036504895808</v>
      </c>
      <c r="P2819" s="11">
        <v>111.75</v>
      </c>
      <c r="Q2819" s="11">
        <v>7.9905036504895808</v>
      </c>
      <c r="R2819" s="11">
        <f t="array" ref="R2819">INDEX(Reformat[Preschool PT],MATCH(1,(Reformat[Zone]=B2819)*(Reformat[Provider Type]=E2819)*(Reformat[Provider Rating]=I2819),0))</f>
        <v>29.4</v>
      </c>
      <c r="S2819" s="11">
        <f t="shared" ref="S2819:S2882" si="44">R2819*5</f>
        <v>147</v>
      </c>
    </row>
    <row r="2820" spans="1:19" x14ac:dyDescent="0.25">
      <c r="A2820" t="s">
        <v>51</v>
      </c>
      <c r="B2820" t="s">
        <v>94</v>
      </c>
      <c r="D2820" t="s">
        <v>67</v>
      </c>
      <c r="E2820" t="s">
        <v>115</v>
      </c>
      <c r="F2820" t="s">
        <v>54</v>
      </c>
      <c r="G2820" t="s">
        <v>122</v>
      </c>
      <c r="H2820" t="s">
        <v>55</v>
      </c>
      <c r="I2820" t="s">
        <v>130</v>
      </c>
      <c r="J2820" t="s">
        <v>56</v>
      </c>
      <c r="K2820" t="s">
        <v>57</v>
      </c>
      <c r="M2820" s="11">
        <v>138.30000000000001</v>
      </c>
      <c r="N2820" s="11">
        <v>9.8889186117468384</v>
      </c>
      <c r="P2820" s="11">
        <v>138.30000000000001</v>
      </c>
      <c r="Q2820" s="11">
        <v>9.8889186117468384</v>
      </c>
      <c r="R2820" s="11">
        <f t="array" ref="R2820">INDEX(Reformat[Infant FT],MATCH(1,(Reformat[Zone]=B2820)*(Reformat[Provider Type]=E2820)*(Reformat[Provider Rating]=I2820),0))</f>
        <v>38.200000000000003</v>
      </c>
      <c r="S2820" s="11">
        <f t="shared" si="44"/>
        <v>191</v>
      </c>
    </row>
    <row r="2821" spans="1:19" x14ac:dyDescent="0.25">
      <c r="A2821" t="s">
        <v>51</v>
      </c>
      <c r="B2821" t="s">
        <v>94</v>
      </c>
      <c r="D2821" t="s">
        <v>67</v>
      </c>
      <c r="E2821" t="s">
        <v>115</v>
      </c>
      <c r="F2821" t="s">
        <v>54</v>
      </c>
      <c r="G2821" t="s">
        <v>123</v>
      </c>
      <c r="H2821" t="s">
        <v>55</v>
      </c>
      <c r="I2821" t="s">
        <v>130</v>
      </c>
      <c r="J2821" t="s">
        <v>58</v>
      </c>
      <c r="K2821" t="s">
        <v>57</v>
      </c>
      <c r="M2821" s="11">
        <v>118.45</v>
      </c>
      <c r="N2821" s="11">
        <v>8.4695763525771</v>
      </c>
      <c r="P2821" s="11">
        <v>118.45</v>
      </c>
      <c r="Q2821" s="11">
        <v>8.4695763525771</v>
      </c>
      <c r="R2821" s="11">
        <f t="array" ref="R2821">INDEX(Reformat[Infant PT],MATCH(1,(Reformat[Zone]=B2821)*(Reformat[Provider Type]=E2821)*(Reformat[Provider Rating]=I2821),0))</f>
        <v>33.4</v>
      </c>
      <c r="S2821" s="11">
        <f t="shared" si="44"/>
        <v>167</v>
      </c>
    </row>
    <row r="2822" spans="1:19" x14ac:dyDescent="0.25">
      <c r="A2822" t="s">
        <v>51</v>
      </c>
      <c r="B2822" t="s">
        <v>94</v>
      </c>
      <c r="D2822" t="s">
        <v>67</v>
      </c>
      <c r="E2822" t="s">
        <v>115</v>
      </c>
      <c r="F2822" t="s">
        <v>59</v>
      </c>
      <c r="G2822" t="s">
        <v>124</v>
      </c>
      <c r="H2822" t="s">
        <v>55</v>
      </c>
      <c r="I2822" t="s">
        <v>130</v>
      </c>
      <c r="J2822" t="s">
        <v>56</v>
      </c>
      <c r="K2822" t="s">
        <v>57</v>
      </c>
      <c r="M2822" s="11">
        <v>130.75</v>
      </c>
      <c r="N2822" s="11">
        <v>9.3490680295437372</v>
      </c>
      <c r="P2822" s="11">
        <v>130.75</v>
      </c>
      <c r="Q2822" s="11">
        <v>9.3490680295437372</v>
      </c>
      <c r="R2822" s="11">
        <f t="array" ref="R2822">INDEX(Reformat[Toddler FT],MATCH(1,(Reformat[Zone]=B2822)*(Reformat[Provider Type]=E2822)*(Reformat[Provider Rating]=I2822),0))</f>
        <v>35</v>
      </c>
      <c r="S2822" s="11">
        <f t="shared" si="44"/>
        <v>175</v>
      </c>
    </row>
    <row r="2823" spans="1:19" x14ac:dyDescent="0.25">
      <c r="A2823" t="s">
        <v>51</v>
      </c>
      <c r="B2823" t="s">
        <v>94</v>
      </c>
      <c r="D2823" t="s">
        <v>67</v>
      </c>
      <c r="E2823" t="s">
        <v>115</v>
      </c>
      <c r="F2823" t="s">
        <v>59</v>
      </c>
      <c r="G2823" t="s">
        <v>125</v>
      </c>
      <c r="H2823" t="s">
        <v>55</v>
      </c>
      <c r="I2823" t="s">
        <v>130</v>
      </c>
      <c r="J2823" t="s">
        <v>58</v>
      </c>
      <c r="K2823" t="s">
        <v>57</v>
      </c>
      <c r="M2823" s="11">
        <v>109.39999999999999</v>
      </c>
      <c r="N2823" s="11">
        <v>7.8224706878170922</v>
      </c>
      <c r="P2823" s="11">
        <v>109.39999999999999</v>
      </c>
      <c r="Q2823" s="11">
        <v>7.8224706878170922</v>
      </c>
      <c r="R2823" s="11">
        <f t="array" ref="R2823">INDEX(Reformat[Toddler PT],MATCH(1,(Reformat[Zone]=B2823)*(Reformat[Provider Type]=E2823)*(Reformat[Provider Rating]=I2823),0))</f>
        <v>30</v>
      </c>
      <c r="S2823" s="11">
        <f t="shared" si="44"/>
        <v>150</v>
      </c>
    </row>
    <row r="2824" spans="1:19" x14ac:dyDescent="0.25">
      <c r="A2824" t="s">
        <v>51</v>
      </c>
      <c r="B2824" t="s">
        <v>94</v>
      </c>
      <c r="D2824" t="s">
        <v>67</v>
      </c>
      <c r="E2824" t="s">
        <v>115</v>
      </c>
      <c r="F2824" t="s">
        <v>60</v>
      </c>
      <c r="G2824" t="s">
        <v>126</v>
      </c>
      <c r="H2824" t="s">
        <v>55</v>
      </c>
      <c r="I2824" t="s">
        <v>130</v>
      </c>
      <c r="J2824" t="s">
        <v>56</v>
      </c>
      <c r="K2824" t="s">
        <v>57</v>
      </c>
      <c r="M2824" s="11">
        <v>120.19999999999999</v>
      </c>
      <c r="N2824" s="11">
        <v>8.5947072822268229</v>
      </c>
      <c r="P2824" s="11">
        <v>120.19999999999999</v>
      </c>
      <c r="Q2824" s="11">
        <v>8.5947072822268229</v>
      </c>
      <c r="R2824" s="11">
        <f t="array" ref="R2824">INDEX(Reformat[Preschool FT],MATCH(1,(Reformat[Zone]=B2824)*(Reformat[Provider Type]=E2824)*(Reformat[Provider Rating]=I2824),0))</f>
        <v>31.2</v>
      </c>
      <c r="S2824" s="11">
        <f t="shared" si="44"/>
        <v>156</v>
      </c>
    </row>
    <row r="2825" spans="1:19" x14ac:dyDescent="0.25">
      <c r="A2825" t="s">
        <v>51</v>
      </c>
      <c r="B2825" t="s">
        <v>94</v>
      </c>
      <c r="D2825" t="s">
        <v>67</v>
      </c>
      <c r="E2825" t="s">
        <v>115</v>
      </c>
      <c r="F2825" t="s">
        <v>60</v>
      </c>
      <c r="G2825" t="s">
        <v>127</v>
      </c>
      <c r="H2825" t="s">
        <v>55</v>
      </c>
      <c r="I2825" t="s">
        <v>130</v>
      </c>
      <c r="J2825" t="s">
        <v>58</v>
      </c>
      <c r="K2825" t="s">
        <v>57</v>
      </c>
      <c r="M2825" s="11">
        <v>94.2</v>
      </c>
      <c r="N2825" s="11">
        <v>6.7356191845737676</v>
      </c>
      <c r="P2825" s="11">
        <v>94.2</v>
      </c>
      <c r="Q2825" s="11">
        <v>6.7356191845737676</v>
      </c>
      <c r="R2825" s="11">
        <f t="array" ref="R2825">INDEX(Reformat[Preschool PT],MATCH(1,(Reformat[Zone]=B2825)*(Reformat[Provider Type]=E2825)*(Reformat[Provider Rating]=I2825),0))</f>
        <v>24.8</v>
      </c>
      <c r="S2825" s="11">
        <f t="shared" si="44"/>
        <v>124</v>
      </c>
    </row>
    <row r="2826" spans="1:19" x14ac:dyDescent="0.25">
      <c r="A2826" t="s">
        <v>51</v>
      </c>
      <c r="B2826" t="s">
        <v>94</v>
      </c>
      <c r="D2826" t="s">
        <v>67</v>
      </c>
      <c r="E2826" t="s">
        <v>115</v>
      </c>
      <c r="F2826" t="s">
        <v>61</v>
      </c>
      <c r="G2826" t="s">
        <v>128</v>
      </c>
      <c r="H2826" t="s">
        <v>55</v>
      </c>
      <c r="I2826" t="s">
        <v>130</v>
      </c>
      <c r="J2826" t="s">
        <v>56</v>
      </c>
      <c r="K2826" t="s">
        <v>57</v>
      </c>
      <c r="M2826" s="11">
        <v>104.3</v>
      </c>
      <c r="N2826" s="11">
        <v>7.4578034071236088</v>
      </c>
      <c r="P2826" s="11">
        <v>104.3</v>
      </c>
      <c r="Q2826" s="11">
        <v>7.4578034071236088</v>
      </c>
      <c r="R2826" s="11">
        <f t="array" ref="R2826">INDEX(Reformat[School-age FT],MATCH(1,(Reformat[Zone]=B2826)*(Reformat[Provider Type]=E2826)*(Reformat[Provider Rating]=I2826),0))</f>
        <v>27.2</v>
      </c>
      <c r="S2826" s="11">
        <f t="shared" si="44"/>
        <v>136</v>
      </c>
    </row>
    <row r="2827" spans="1:19" x14ac:dyDescent="0.25">
      <c r="A2827" t="s">
        <v>51</v>
      </c>
      <c r="B2827" t="s">
        <v>94</v>
      </c>
      <c r="D2827" t="s">
        <v>67</v>
      </c>
      <c r="E2827" t="s">
        <v>115</v>
      </c>
      <c r="F2827" t="s">
        <v>61</v>
      </c>
      <c r="G2827" t="s">
        <v>129</v>
      </c>
      <c r="H2827" t="s">
        <v>55</v>
      </c>
      <c r="I2827" t="s">
        <v>130</v>
      </c>
      <c r="J2827" t="s">
        <v>58</v>
      </c>
      <c r="K2827" t="s">
        <v>57</v>
      </c>
      <c r="M2827" s="11">
        <v>81.099999999999994</v>
      </c>
      <c r="N2827" s="11">
        <v>5.7989247969101116</v>
      </c>
      <c r="P2827" s="11">
        <v>81.099999999999994</v>
      </c>
      <c r="Q2827" s="11">
        <v>5.7989247969101116</v>
      </c>
      <c r="R2827" s="11">
        <f t="array" ref="R2827">INDEX(Reformat[School-age PT],MATCH(1,(Reformat[Zone]=B2827)*(Reformat[Provider Type]=E2827)*(Reformat[Provider Rating]=I2827),0))</f>
        <v>22.2</v>
      </c>
      <c r="S2827" s="11">
        <f t="shared" si="44"/>
        <v>111</v>
      </c>
    </row>
    <row r="2828" spans="1:19" x14ac:dyDescent="0.25">
      <c r="A2828" t="s">
        <v>51</v>
      </c>
      <c r="B2828" t="s">
        <v>94</v>
      </c>
      <c r="D2828" t="s">
        <v>67</v>
      </c>
      <c r="E2828" t="s">
        <v>115</v>
      </c>
      <c r="F2828" t="s">
        <v>54</v>
      </c>
      <c r="G2828" t="s">
        <v>122</v>
      </c>
      <c r="H2828" t="s">
        <v>62</v>
      </c>
      <c r="I2828" t="s">
        <v>131</v>
      </c>
      <c r="J2828" t="s">
        <v>56</v>
      </c>
      <c r="K2828" t="s">
        <v>57</v>
      </c>
      <c r="M2828" s="11">
        <v>152</v>
      </c>
      <c r="N2828" s="11">
        <v>10.868515032433255</v>
      </c>
      <c r="P2828" s="11">
        <v>152</v>
      </c>
      <c r="Q2828" s="11">
        <v>10.868515032433255</v>
      </c>
      <c r="R2828" s="11">
        <f t="array" ref="R2828">INDEX(Reformat[Infant FT],MATCH(1,(Reformat[Zone]=B2828)*(Reformat[Provider Type]=E2828)*(Reformat[Provider Rating]=I2828),0))</f>
        <v>40.11</v>
      </c>
      <c r="S2828" s="11">
        <f t="shared" si="44"/>
        <v>200.55</v>
      </c>
    </row>
    <row r="2829" spans="1:19" x14ac:dyDescent="0.25">
      <c r="A2829" t="s">
        <v>51</v>
      </c>
      <c r="B2829" t="s">
        <v>94</v>
      </c>
      <c r="D2829" t="s">
        <v>67</v>
      </c>
      <c r="E2829" t="s">
        <v>115</v>
      </c>
      <c r="F2829" t="s">
        <v>54</v>
      </c>
      <c r="G2829" t="s">
        <v>123</v>
      </c>
      <c r="H2829" t="s">
        <v>62</v>
      </c>
      <c r="I2829" t="s">
        <v>131</v>
      </c>
      <c r="J2829" t="s">
        <v>58</v>
      </c>
      <c r="K2829" t="s">
        <v>57</v>
      </c>
      <c r="M2829" s="11">
        <v>133.19999999999999</v>
      </c>
      <c r="N2829" s="11">
        <v>9.5242513310533514</v>
      </c>
      <c r="P2829" s="11">
        <v>133.19999999999999</v>
      </c>
      <c r="Q2829" s="11">
        <v>9.5242513310533514</v>
      </c>
      <c r="R2829" s="11">
        <f t="array" ref="R2829">INDEX(Reformat[Infant PT],MATCH(1,(Reformat[Zone]=B2829)*(Reformat[Provider Type]=E2829)*(Reformat[Provider Rating]=I2829),0))</f>
        <v>35.07</v>
      </c>
      <c r="S2829" s="11">
        <f t="shared" si="44"/>
        <v>175.35</v>
      </c>
    </row>
    <row r="2830" spans="1:19" x14ac:dyDescent="0.25">
      <c r="A2830" t="s">
        <v>51</v>
      </c>
      <c r="B2830" t="s">
        <v>94</v>
      </c>
      <c r="D2830" t="s">
        <v>67</v>
      </c>
      <c r="E2830" t="s">
        <v>115</v>
      </c>
      <c r="F2830" t="s">
        <v>59</v>
      </c>
      <c r="G2830" t="s">
        <v>124</v>
      </c>
      <c r="H2830" t="s">
        <v>62</v>
      </c>
      <c r="I2830" t="s">
        <v>131</v>
      </c>
      <c r="J2830" t="s">
        <v>56</v>
      </c>
      <c r="K2830" t="s">
        <v>57</v>
      </c>
      <c r="M2830" s="11">
        <v>144.9</v>
      </c>
      <c r="N2830" s="11">
        <v>10.360840974997229</v>
      </c>
      <c r="P2830" s="11">
        <v>144.9</v>
      </c>
      <c r="Q2830" s="11">
        <v>10.360840974997229</v>
      </c>
      <c r="R2830" s="11">
        <f t="array" ref="R2830">INDEX(Reformat[Toddler FT],MATCH(1,(Reformat[Zone]=B2830)*(Reformat[Provider Type]=E2830)*(Reformat[Provider Rating]=I2830),0))</f>
        <v>36.75</v>
      </c>
      <c r="S2830" s="11">
        <f t="shared" si="44"/>
        <v>183.75</v>
      </c>
    </row>
    <row r="2831" spans="1:19" x14ac:dyDescent="0.25">
      <c r="A2831" t="s">
        <v>51</v>
      </c>
      <c r="B2831" t="s">
        <v>94</v>
      </c>
      <c r="D2831" t="s">
        <v>67</v>
      </c>
      <c r="E2831" t="s">
        <v>115</v>
      </c>
      <c r="F2831" t="s">
        <v>59</v>
      </c>
      <c r="G2831" t="s">
        <v>125</v>
      </c>
      <c r="H2831" t="s">
        <v>62</v>
      </c>
      <c r="I2831" t="s">
        <v>131</v>
      </c>
      <c r="J2831" t="s">
        <v>58</v>
      </c>
      <c r="K2831" t="s">
        <v>57</v>
      </c>
      <c r="M2831" s="11">
        <v>124.55</v>
      </c>
      <c r="N2831" s="11">
        <v>8.9057470216418544</v>
      </c>
      <c r="P2831" s="11">
        <v>124.55</v>
      </c>
      <c r="Q2831" s="11">
        <v>8.9057470216418544</v>
      </c>
      <c r="R2831" s="11">
        <f t="array" ref="R2831">INDEX(Reformat[Toddler PT],MATCH(1,(Reformat[Zone]=B2831)*(Reformat[Provider Type]=E2831)*(Reformat[Provider Rating]=I2831),0))</f>
        <v>31.5</v>
      </c>
      <c r="S2831" s="11">
        <f t="shared" si="44"/>
        <v>157.5</v>
      </c>
    </row>
    <row r="2832" spans="1:19" x14ac:dyDescent="0.25">
      <c r="A2832" t="s">
        <v>51</v>
      </c>
      <c r="B2832" t="s">
        <v>94</v>
      </c>
      <c r="D2832" t="s">
        <v>67</v>
      </c>
      <c r="E2832" t="s">
        <v>115</v>
      </c>
      <c r="F2832" t="s">
        <v>60</v>
      </c>
      <c r="G2832" t="s">
        <v>126</v>
      </c>
      <c r="H2832" t="s">
        <v>62</v>
      </c>
      <c r="I2832" t="s">
        <v>131</v>
      </c>
      <c r="J2832" t="s">
        <v>56</v>
      </c>
      <c r="K2832" t="s">
        <v>57</v>
      </c>
      <c r="M2832" s="11">
        <v>134.9</v>
      </c>
      <c r="N2832" s="11">
        <v>9.6458070912845137</v>
      </c>
      <c r="P2832" s="11">
        <v>134.9</v>
      </c>
      <c r="Q2832" s="11">
        <v>9.6458070912845137</v>
      </c>
      <c r="R2832" s="11">
        <f t="array" ref="R2832">INDEX(Reformat[Preschool FT],MATCH(1,(Reformat[Zone]=B2832)*(Reformat[Provider Type]=E2832)*(Reformat[Provider Rating]=I2832),0))</f>
        <v>32.76</v>
      </c>
      <c r="S2832" s="11">
        <f t="shared" si="44"/>
        <v>163.79999999999998</v>
      </c>
    </row>
    <row r="2833" spans="1:19" x14ac:dyDescent="0.25">
      <c r="A2833" t="s">
        <v>51</v>
      </c>
      <c r="B2833" t="s">
        <v>94</v>
      </c>
      <c r="D2833" t="s">
        <v>67</v>
      </c>
      <c r="E2833" t="s">
        <v>115</v>
      </c>
      <c r="F2833" t="s">
        <v>60</v>
      </c>
      <c r="G2833" t="s">
        <v>127</v>
      </c>
      <c r="H2833" t="s">
        <v>62</v>
      </c>
      <c r="I2833" t="s">
        <v>131</v>
      </c>
      <c r="J2833" t="s">
        <v>58</v>
      </c>
      <c r="K2833" t="s">
        <v>57</v>
      </c>
      <c r="M2833" s="11">
        <v>109.85</v>
      </c>
      <c r="N2833" s="11">
        <v>7.8546472125841644</v>
      </c>
      <c r="P2833" s="11">
        <v>109.85</v>
      </c>
      <c r="Q2833" s="11">
        <v>7.8546472125841644</v>
      </c>
      <c r="R2833" s="11">
        <f t="array" ref="R2833">INDEX(Reformat[Preschool PT],MATCH(1,(Reformat[Zone]=B2833)*(Reformat[Provider Type]=E2833)*(Reformat[Provider Rating]=I2833),0))</f>
        <v>26.04</v>
      </c>
      <c r="S2833" s="11">
        <f t="shared" si="44"/>
        <v>130.19999999999999</v>
      </c>
    </row>
    <row r="2834" spans="1:19" x14ac:dyDescent="0.25">
      <c r="A2834" t="s">
        <v>51</v>
      </c>
      <c r="B2834" t="s">
        <v>94</v>
      </c>
      <c r="D2834" t="s">
        <v>67</v>
      </c>
      <c r="E2834" t="s">
        <v>115</v>
      </c>
      <c r="F2834" t="s">
        <v>61</v>
      </c>
      <c r="G2834" t="s">
        <v>128</v>
      </c>
      <c r="H2834" t="s">
        <v>62</v>
      </c>
      <c r="I2834" t="s">
        <v>131</v>
      </c>
      <c r="J2834" t="s">
        <v>56</v>
      </c>
      <c r="K2834" t="s">
        <v>57</v>
      </c>
      <c r="M2834" s="11">
        <v>119.60000000000001</v>
      </c>
      <c r="N2834" s="11">
        <v>8.5518052492040617</v>
      </c>
      <c r="P2834" s="11">
        <v>119.60000000000001</v>
      </c>
      <c r="Q2834" s="11">
        <v>8.5518052492040617</v>
      </c>
      <c r="R2834" s="11">
        <f t="array" ref="R2834">INDEX(Reformat[School-age FT],MATCH(1,(Reformat[Zone]=B2834)*(Reformat[Provider Type]=E2834)*(Reformat[Provider Rating]=I2834),0))</f>
        <v>28.56</v>
      </c>
      <c r="S2834" s="11">
        <f t="shared" si="44"/>
        <v>142.79999999999998</v>
      </c>
    </row>
    <row r="2835" spans="1:19" x14ac:dyDescent="0.25">
      <c r="A2835" t="s">
        <v>51</v>
      </c>
      <c r="B2835" t="s">
        <v>94</v>
      </c>
      <c r="D2835" t="s">
        <v>67</v>
      </c>
      <c r="E2835" t="s">
        <v>115</v>
      </c>
      <c r="F2835" t="s">
        <v>61</v>
      </c>
      <c r="G2835" t="s">
        <v>129</v>
      </c>
      <c r="H2835" t="s">
        <v>62</v>
      </c>
      <c r="I2835" t="s">
        <v>131</v>
      </c>
      <c r="J2835" t="s">
        <v>58</v>
      </c>
      <c r="K2835" t="s">
        <v>57</v>
      </c>
      <c r="M2835" s="11">
        <v>97</v>
      </c>
      <c r="N2835" s="11">
        <v>6.9358286720133275</v>
      </c>
      <c r="P2835" s="11">
        <v>97</v>
      </c>
      <c r="Q2835" s="11">
        <v>6.9358286720133275</v>
      </c>
      <c r="R2835" s="11">
        <f t="array" ref="R2835">INDEX(Reformat[School-age PT],MATCH(1,(Reformat[Zone]=B2835)*(Reformat[Provider Type]=E2835)*(Reformat[Provider Rating]=I2835),0))</f>
        <v>23.31</v>
      </c>
      <c r="S2835" s="11">
        <f t="shared" si="44"/>
        <v>116.55</v>
      </c>
    </row>
    <row r="2836" spans="1:19" x14ac:dyDescent="0.25">
      <c r="A2836" t="s">
        <v>51</v>
      </c>
      <c r="B2836" t="s">
        <v>94</v>
      </c>
      <c r="D2836" t="s">
        <v>67</v>
      </c>
      <c r="E2836" t="s">
        <v>115</v>
      </c>
      <c r="F2836" t="s">
        <v>54</v>
      </c>
      <c r="G2836" t="s">
        <v>122</v>
      </c>
      <c r="H2836" t="s">
        <v>63</v>
      </c>
      <c r="I2836" t="s">
        <v>132</v>
      </c>
      <c r="J2836" t="s">
        <v>56</v>
      </c>
      <c r="K2836" t="s">
        <v>57</v>
      </c>
      <c r="M2836" s="11">
        <v>168.9</v>
      </c>
      <c r="N2836" s="11">
        <v>12.076922295907742</v>
      </c>
      <c r="P2836" s="11">
        <v>168.9</v>
      </c>
      <c r="Q2836" s="11">
        <v>12.076922295907742</v>
      </c>
      <c r="R2836" s="11">
        <f t="array" ref="R2836">INDEX(Reformat[Infant FT],MATCH(1,(Reformat[Zone]=B2836)*(Reformat[Provider Type]=E2836)*(Reformat[Provider Rating]=I2836),0))</f>
        <v>41.58</v>
      </c>
      <c r="S2836" s="11">
        <f t="shared" si="44"/>
        <v>207.89999999999998</v>
      </c>
    </row>
    <row r="2837" spans="1:19" x14ac:dyDescent="0.25">
      <c r="A2837" t="s">
        <v>51</v>
      </c>
      <c r="B2837" t="s">
        <v>94</v>
      </c>
      <c r="D2837" t="s">
        <v>67</v>
      </c>
      <c r="E2837" t="s">
        <v>115</v>
      </c>
      <c r="F2837" t="s">
        <v>54</v>
      </c>
      <c r="G2837" t="s">
        <v>123</v>
      </c>
      <c r="H2837" t="s">
        <v>63</v>
      </c>
      <c r="I2837" t="s">
        <v>132</v>
      </c>
      <c r="J2837" t="s">
        <v>58</v>
      </c>
      <c r="K2837" t="s">
        <v>57</v>
      </c>
      <c r="M2837" s="11">
        <v>148</v>
      </c>
      <c r="N2837" s="11">
        <v>10.582501478948171</v>
      </c>
      <c r="P2837" s="11">
        <v>148</v>
      </c>
      <c r="Q2837" s="11">
        <v>10.582501478948171</v>
      </c>
      <c r="R2837" s="11">
        <f t="array" ref="R2837">INDEX(Reformat[Infant PT],MATCH(1,(Reformat[Zone]=B2837)*(Reformat[Provider Type]=E2837)*(Reformat[Provider Rating]=I2837),0))</f>
        <v>36.9</v>
      </c>
      <c r="S2837" s="11">
        <f t="shared" si="44"/>
        <v>184.5</v>
      </c>
    </row>
    <row r="2838" spans="1:19" x14ac:dyDescent="0.25">
      <c r="A2838" t="s">
        <v>51</v>
      </c>
      <c r="B2838" t="s">
        <v>94</v>
      </c>
      <c r="D2838" t="s">
        <v>67</v>
      </c>
      <c r="E2838" t="s">
        <v>115</v>
      </c>
      <c r="F2838" t="s">
        <v>59</v>
      </c>
      <c r="G2838" t="s">
        <v>124</v>
      </c>
      <c r="H2838" t="s">
        <v>63</v>
      </c>
      <c r="I2838" t="s">
        <v>132</v>
      </c>
      <c r="J2838" t="s">
        <v>56</v>
      </c>
      <c r="K2838" t="s">
        <v>57</v>
      </c>
      <c r="M2838" s="11">
        <v>161</v>
      </c>
      <c r="N2838" s="11">
        <v>11.512045527774697</v>
      </c>
      <c r="P2838" s="11">
        <v>161</v>
      </c>
      <c r="Q2838" s="11">
        <v>11.512045527774697</v>
      </c>
      <c r="R2838" s="11">
        <f t="array" ref="R2838">INDEX(Reformat[Toddler FT],MATCH(1,(Reformat[Zone]=B2838)*(Reformat[Provider Type]=E2838)*(Reformat[Provider Rating]=I2838),0))</f>
        <v>37.799999999999997</v>
      </c>
      <c r="S2838" s="11">
        <f t="shared" si="44"/>
        <v>189</v>
      </c>
    </row>
    <row r="2839" spans="1:19" x14ac:dyDescent="0.25">
      <c r="A2839" t="s">
        <v>51</v>
      </c>
      <c r="B2839" t="s">
        <v>94</v>
      </c>
      <c r="D2839" t="s">
        <v>67</v>
      </c>
      <c r="E2839" t="s">
        <v>115</v>
      </c>
      <c r="F2839" t="s">
        <v>59</v>
      </c>
      <c r="G2839" t="s">
        <v>125</v>
      </c>
      <c r="H2839" t="s">
        <v>63</v>
      </c>
      <c r="I2839" t="s">
        <v>132</v>
      </c>
      <c r="J2839" t="s">
        <v>58</v>
      </c>
      <c r="K2839" t="s">
        <v>57</v>
      </c>
      <c r="M2839" s="11">
        <v>138.4</v>
      </c>
      <c r="N2839" s="11">
        <v>9.896068950583965</v>
      </c>
      <c r="P2839" s="11">
        <v>138.4</v>
      </c>
      <c r="Q2839" s="11">
        <v>9.896068950583965</v>
      </c>
      <c r="R2839" s="11">
        <f t="array" ref="R2839">INDEX(Reformat[Toddler PT],MATCH(1,(Reformat[Zone]=B2839)*(Reformat[Provider Type]=E2839)*(Reformat[Provider Rating]=I2839),0))</f>
        <v>32.76</v>
      </c>
      <c r="S2839" s="11">
        <f t="shared" si="44"/>
        <v>163.79999999999998</v>
      </c>
    </row>
    <row r="2840" spans="1:19" x14ac:dyDescent="0.25">
      <c r="A2840" t="s">
        <v>51</v>
      </c>
      <c r="B2840" t="s">
        <v>94</v>
      </c>
      <c r="D2840" t="s">
        <v>67</v>
      </c>
      <c r="E2840" t="s">
        <v>115</v>
      </c>
      <c r="F2840" t="s">
        <v>60</v>
      </c>
      <c r="G2840" t="s">
        <v>126</v>
      </c>
      <c r="H2840" t="s">
        <v>63</v>
      </c>
      <c r="I2840" t="s">
        <v>132</v>
      </c>
      <c r="J2840" t="s">
        <v>56</v>
      </c>
      <c r="K2840" t="s">
        <v>57</v>
      </c>
      <c r="M2840" s="11">
        <v>149.85</v>
      </c>
      <c r="N2840" s="11">
        <v>10.714782747435022</v>
      </c>
      <c r="P2840" s="11">
        <v>149.85</v>
      </c>
      <c r="Q2840" s="11">
        <v>10.714782747435022</v>
      </c>
      <c r="R2840" s="11">
        <f t="array" ref="R2840">INDEX(Reformat[Preschool FT],MATCH(1,(Reformat[Zone]=B2840)*(Reformat[Provider Type]=E2840)*(Reformat[Provider Rating]=I2840),0))</f>
        <v>33.659999999999997</v>
      </c>
      <c r="S2840" s="11">
        <f t="shared" si="44"/>
        <v>168.29999999999998</v>
      </c>
    </row>
    <row r="2841" spans="1:19" x14ac:dyDescent="0.25">
      <c r="A2841" t="s">
        <v>51</v>
      </c>
      <c r="B2841" t="s">
        <v>94</v>
      </c>
      <c r="D2841" t="s">
        <v>67</v>
      </c>
      <c r="E2841" t="s">
        <v>115</v>
      </c>
      <c r="F2841" t="s">
        <v>60</v>
      </c>
      <c r="G2841" t="s">
        <v>127</v>
      </c>
      <c r="H2841" t="s">
        <v>63</v>
      </c>
      <c r="I2841" t="s">
        <v>132</v>
      </c>
      <c r="J2841" t="s">
        <v>58</v>
      </c>
      <c r="K2841" t="s">
        <v>57</v>
      </c>
      <c r="M2841" s="11">
        <v>122.05</v>
      </c>
      <c r="N2841" s="11">
        <v>8.726988550713676</v>
      </c>
      <c r="P2841" s="11">
        <v>122.05</v>
      </c>
      <c r="Q2841" s="11">
        <v>8.726988550713676</v>
      </c>
      <c r="R2841" s="11">
        <f t="array" ref="R2841">INDEX(Reformat[Preschool PT],MATCH(1,(Reformat[Zone]=B2841)*(Reformat[Provider Type]=E2841)*(Reformat[Provider Rating]=I2841),0))</f>
        <v>27.36</v>
      </c>
      <c r="S2841" s="11">
        <f t="shared" si="44"/>
        <v>136.80000000000001</v>
      </c>
    </row>
    <row r="2842" spans="1:19" x14ac:dyDescent="0.25">
      <c r="A2842" t="s">
        <v>51</v>
      </c>
      <c r="B2842" t="s">
        <v>94</v>
      </c>
      <c r="D2842" t="s">
        <v>67</v>
      </c>
      <c r="E2842" t="s">
        <v>115</v>
      </c>
      <c r="F2842" t="s">
        <v>61</v>
      </c>
      <c r="G2842" t="s">
        <v>128</v>
      </c>
      <c r="H2842" t="s">
        <v>63</v>
      </c>
      <c r="I2842" t="s">
        <v>132</v>
      </c>
      <c r="J2842" t="s">
        <v>56</v>
      </c>
      <c r="K2842" t="s">
        <v>57</v>
      </c>
      <c r="M2842" s="11">
        <v>132.89999999999998</v>
      </c>
      <c r="N2842" s="11">
        <v>9.5028003145419699</v>
      </c>
      <c r="P2842" s="11">
        <v>132.89999999999998</v>
      </c>
      <c r="Q2842" s="11">
        <v>9.5028003145419699</v>
      </c>
      <c r="R2842" s="11">
        <f t="array" ref="R2842">INDEX(Reformat[School-age FT],MATCH(1,(Reformat[Zone]=B2842)*(Reformat[Provider Type]=E2842)*(Reformat[Provider Rating]=I2842),0))</f>
        <v>29.7</v>
      </c>
      <c r="S2842" s="11">
        <f t="shared" si="44"/>
        <v>148.5</v>
      </c>
    </row>
    <row r="2843" spans="1:19" x14ac:dyDescent="0.25">
      <c r="A2843" t="s">
        <v>51</v>
      </c>
      <c r="B2843" t="s">
        <v>94</v>
      </c>
      <c r="D2843" t="s">
        <v>67</v>
      </c>
      <c r="E2843" t="s">
        <v>115</v>
      </c>
      <c r="F2843" t="s">
        <v>61</v>
      </c>
      <c r="G2843" t="s">
        <v>129</v>
      </c>
      <c r="H2843" t="s">
        <v>63</v>
      </c>
      <c r="I2843" t="s">
        <v>132</v>
      </c>
      <c r="J2843" t="s">
        <v>58</v>
      </c>
      <c r="K2843" t="s">
        <v>57</v>
      </c>
      <c r="M2843" s="11">
        <v>107.8</v>
      </c>
      <c r="N2843" s="11">
        <v>7.7080652664230582</v>
      </c>
      <c r="P2843" s="11">
        <v>107.8</v>
      </c>
      <c r="Q2843" s="11">
        <v>7.7080652664230582</v>
      </c>
      <c r="R2843" s="11">
        <f t="array" ref="R2843">INDEX(Reformat[School-age PT],MATCH(1,(Reformat[Zone]=B2843)*(Reformat[Provider Type]=E2843)*(Reformat[Provider Rating]=I2843),0))</f>
        <v>24.84</v>
      </c>
      <c r="S2843" s="11">
        <f t="shared" si="44"/>
        <v>124.2</v>
      </c>
    </row>
    <row r="2844" spans="1:19" x14ac:dyDescent="0.25">
      <c r="A2844" t="s">
        <v>51</v>
      </c>
      <c r="B2844" t="s">
        <v>94</v>
      </c>
      <c r="D2844" t="s">
        <v>67</v>
      </c>
      <c r="E2844" t="s">
        <v>115</v>
      </c>
      <c r="F2844" t="s">
        <v>54</v>
      </c>
      <c r="G2844" t="s">
        <v>122</v>
      </c>
      <c r="H2844" t="s">
        <v>64</v>
      </c>
      <c r="I2844" t="s">
        <v>133</v>
      </c>
      <c r="J2844" t="s">
        <v>56</v>
      </c>
      <c r="K2844" t="s">
        <v>57</v>
      </c>
      <c r="M2844" s="11">
        <v>187.65</v>
      </c>
      <c r="N2844" s="11">
        <v>13.417610827869082</v>
      </c>
      <c r="P2844" s="11">
        <v>187.65</v>
      </c>
      <c r="Q2844" s="11">
        <v>13.417610827869082</v>
      </c>
      <c r="R2844" s="11">
        <f t="array" ref="R2844">INDEX(Reformat[Infant FT],MATCH(1,(Reformat[Zone]=B2844)*(Reformat[Provider Type]=E2844)*(Reformat[Provider Rating]=I2844),0))</f>
        <v>46.2</v>
      </c>
      <c r="S2844" s="11">
        <f t="shared" si="44"/>
        <v>231</v>
      </c>
    </row>
    <row r="2845" spans="1:19" x14ac:dyDescent="0.25">
      <c r="A2845" t="s">
        <v>51</v>
      </c>
      <c r="B2845" t="s">
        <v>94</v>
      </c>
      <c r="D2845" t="s">
        <v>67</v>
      </c>
      <c r="E2845" t="s">
        <v>115</v>
      </c>
      <c r="F2845" t="s">
        <v>54</v>
      </c>
      <c r="G2845" t="s">
        <v>123</v>
      </c>
      <c r="H2845" t="s">
        <v>64</v>
      </c>
      <c r="I2845" t="s">
        <v>133</v>
      </c>
      <c r="J2845" t="s">
        <v>58</v>
      </c>
      <c r="K2845" t="s">
        <v>57</v>
      </c>
      <c r="M2845" s="11">
        <v>164.4</v>
      </c>
      <c r="N2845" s="11">
        <v>11.755157048237022</v>
      </c>
      <c r="P2845" s="11">
        <v>164.4</v>
      </c>
      <c r="Q2845" s="11">
        <v>11.755157048237022</v>
      </c>
      <c r="R2845" s="11">
        <f t="array" ref="R2845">INDEX(Reformat[Infant PT],MATCH(1,(Reformat[Zone]=B2845)*(Reformat[Provider Type]=E2845)*(Reformat[Provider Rating]=I2845),0))</f>
        <v>41</v>
      </c>
      <c r="S2845" s="11">
        <f t="shared" si="44"/>
        <v>205</v>
      </c>
    </row>
    <row r="2846" spans="1:19" x14ac:dyDescent="0.25">
      <c r="A2846" t="s">
        <v>51</v>
      </c>
      <c r="B2846" t="s">
        <v>94</v>
      </c>
      <c r="D2846" t="s">
        <v>67</v>
      </c>
      <c r="E2846" t="s">
        <v>115</v>
      </c>
      <c r="F2846" t="s">
        <v>59</v>
      </c>
      <c r="G2846" t="s">
        <v>124</v>
      </c>
      <c r="H2846" t="s">
        <v>64</v>
      </c>
      <c r="I2846" t="s">
        <v>133</v>
      </c>
      <c r="J2846" t="s">
        <v>56</v>
      </c>
      <c r="K2846" t="s">
        <v>57</v>
      </c>
      <c r="M2846" s="11">
        <v>178.85000000000002</v>
      </c>
      <c r="N2846" s="11">
        <v>12.788381010201894</v>
      </c>
      <c r="P2846" s="11">
        <v>178.85000000000002</v>
      </c>
      <c r="Q2846" s="11">
        <v>12.788381010201894</v>
      </c>
      <c r="R2846" s="11">
        <f t="array" ref="R2846">INDEX(Reformat[Toddler FT],MATCH(1,(Reformat[Zone]=B2846)*(Reformat[Provider Type]=E2846)*(Reformat[Provider Rating]=I2846),0))</f>
        <v>42</v>
      </c>
      <c r="S2846" s="11">
        <f t="shared" si="44"/>
        <v>210</v>
      </c>
    </row>
    <row r="2847" spans="1:19" x14ac:dyDescent="0.25">
      <c r="A2847" t="s">
        <v>51</v>
      </c>
      <c r="B2847" t="s">
        <v>94</v>
      </c>
      <c r="D2847" t="s">
        <v>67</v>
      </c>
      <c r="E2847" t="s">
        <v>115</v>
      </c>
      <c r="F2847" t="s">
        <v>59</v>
      </c>
      <c r="G2847" t="s">
        <v>125</v>
      </c>
      <c r="H2847" t="s">
        <v>64</v>
      </c>
      <c r="I2847" t="s">
        <v>133</v>
      </c>
      <c r="J2847" t="s">
        <v>58</v>
      </c>
      <c r="K2847" t="s">
        <v>57</v>
      </c>
      <c r="M2847" s="11">
        <v>153.75</v>
      </c>
      <c r="N2847" s="11">
        <v>10.993645962082981</v>
      </c>
      <c r="P2847" s="11">
        <v>153.75</v>
      </c>
      <c r="Q2847" s="11">
        <v>10.993645962082981</v>
      </c>
      <c r="R2847" s="11">
        <f t="array" ref="R2847">INDEX(Reformat[Toddler PT],MATCH(1,(Reformat[Zone]=B2847)*(Reformat[Provider Type]=E2847)*(Reformat[Provider Rating]=I2847),0))</f>
        <v>36.4</v>
      </c>
      <c r="S2847" s="11">
        <f t="shared" si="44"/>
        <v>182</v>
      </c>
    </row>
    <row r="2848" spans="1:19" x14ac:dyDescent="0.25">
      <c r="A2848" t="s">
        <v>51</v>
      </c>
      <c r="B2848" t="s">
        <v>94</v>
      </c>
      <c r="D2848" t="s">
        <v>67</v>
      </c>
      <c r="E2848" t="s">
        <v>115</v>
      </c>
      <c r="F2848" t="s">
        <v>60</v>
      </c>
      <c r="G2848" t="s">
        <v>126</v>
      </c>
      <c r="H2848" t="s">
        <v>64</v>
      </c>
      <c r="I2848" t="s">
        <v>133</v>
      </c>
      <c r="J2848" t="s">
        <v>56</v>
      </c>
      <c r="K2848" t="s">
        <v>57</v>
      </c>
      <c r="M2848" s="11">
        <v>166.5</v>
      </c>
      <c r="N2848" s="11">
        <v>11.905314163816691</v>
      </c>
      <c r="P2848" s="11">
        <v>166.5</v>
      </c>
      <c r="Q2848" s="11">
        <v>11.905314163816691</v>
      </c>
      <c r="R2848" s="11">
        <f t="array" ref="R2848">INDEX(Reformat[Preschool FT],MATCH(1,(Reformat[Zone]=B2848)*(Reformat[Provider Type]=E2848)*(Reformat[Provider Rating]=I2848),0))</f>
        <v>37.4</v>
      </c>
      <c r="S2848" s="11">
        <f t="shared" si="44"/>
        <v>187</v>
      </c>
    </row>
    <row r="2849" spans="1:19" x14ac:dyDescent="0.25">
      <c r="A2849" t="s">
        <v>51</v>
      </c>
      <c r="B2849" t="s">
        <v>94</v>
      </c>
      <c r="D2849" t="s">
        <v>67</v>
      </c>
      <c r="E2849" t="s">
        <v>115</v>
      </c>
      <c r="F2849" t="s">
        <v>60</v>
      </c>
      <c r="G2849" t="s">
        <v>127</v>
      </c>
      <c r="H2849" t="s">
        <v>64</v>
      </c>
      <c r="I2849" t="s">
        <v>133</v>
      </c>
      <c r="J2849" t="s">
        <v>58</v>
      </c>
      <c r="K2849" t="s">
        <v>57</v>
      </c>
      <c r="M2849" s="11">
        <v>135.6</v>
      </c>
      <c r="N2849" s="11">
        <v>9.6958594631444033</v>
      </c>
      <c r="P2849" s="11">
        <v>135.6</v>
      </c>
      <c r="Q2849" s="11">
        <v>9.6958594631444033</v>
      </c>
      <c r="R2849" s="11">
        <f t="array" ref="R2849">INDEX(Reformat[Preschool PT],MATCH(1,(Reformat[Zone]=B2849)*(Reformat[Provider Type]=E2849)*(Reformat[Provider Rating]=I2849),0))</f>
        <v>30.4</v>
      </c>
      <c r="S2849" s="11">
        <f t="shared" si="44"/>
        <v>152</v>
      </c>
    </row>
    <row r="2850" spans="1:19" x14ac:dyDescent="0.25">
      <c r="A2850" t="s">
        <v>51</v>
      </c>
      <c r="B2850" t="s">
        <v>94</v>
      </c>
      <c r="D2850" t="s">
        <v>67</v>
      </c>
      <c r="E2850" t="s">
        <v>115</v>
      </c>
      <c r="F2850" t="s">
        <v>61</v>
      </c>
      <c r="G2850" t="s">
        <v>128</v>
      </c>
      <c r="H2850" t="s">
        <v>64</v>
      </c>
      <c r="I2850" t="s">
        <v>133</v>
      </c>
      <c r="J2850" t="s">
        <v>56</v>
      </c>
      <c r="K2850" t="s">
        <v>57</v>
      </c>
      <c r="M2850" s="11">
        <v>147.65</v>
      </c>
      <c r="N2850" s="11">
        <v>10.557475293018225</v>
      </c>
      <c r="P2850" s="11">
        <v>147.65</v>
      </c>
      <c r="Q2850" s="11">
        <v>10.557475293018225</v>
      </c>
      <c r="R2850" s="11">
        <f t="array" ref="R2850">INDEX(Reformat[School-age FT],MATCH(1,(Reformat[Zone]=B2850)*(Reformat[Provider Type]=E2850)*(Reformat[Provider Rating]=I2850),0))</f>
        <v>33</v>
      </c>
      <c r="S2850" s="11">
        <f t="shared" si="44"/>
        <v>165</v>
      </c>
    </row>
    <row r="2851" spans="1:19" x14ac:dyDescent="0.25">
      <c r="A2851" t="s">
        <v>51</v>
      </c>
      <c r="B2851" t="s">
        <v>94</v>
      </c>
      <c r="D2851" t="s">
        <v>67</v>
      </c>
      <c r="E2851" t="s">
        <v>115</v>
      </c>
      <c r="F2851" t="s">
        <v>61</v>
      </c>
      <c r="G2851" t="s">
        <v>129</v>
      </c>
      <c r="H2851" t="s">
        <v>64</v>
      </c>
      <c r="I2851" t="s">
        <v>133</v>
      </c>
      <c r="J2851" t="s">
        <v>58</v>
      </c>
      <c r="K2851" t="s">
        <v>57</v>
      </c>
      <c r="M2851" s="11">
        <v>119.75</v>
      </c>
      <c r="N2851" s="11">
        <v>8.5625307574597525</v>
      </c>
      <c r="P2851" s="11">
        <v>119.75</v>
      </c>
      <c r="Q2851" s="11">
        <v>8.5625307574597525</v>
      </c>
      <c r="R2851" s="11">
        <f t="array" ref="R2851">INDEX(Reformat[School-age PT],MATCH(1,(Reformat[Zone]=B2851)*(Reformat[Provider Type]=E2851)*(Reformat[Provider Rating]=I2851),0))</f>
        <v>27.6</v>
      </c>
      <c r="S2851" s="11">
        <f t="shared" si="44"/>
        <v>138</v>
      </c>
    </row>
    <row r="2852" spans="1:19" x14ac:dyDescent="0.25">
      <c r="A2852" t="s">
        <v>51</v>
      </c>
      <c r="B2852" t="s">
        <v>94</v>
      </c>
      <c r="D2852" t="s">
        <v>67</v>
      </c>
      <c r="E2852" t="s">
        <v>115</v>
      </c>
      <c r="F2852" t="s">
        <v>60</v>
      </c>
      <c r="G2852" t="s">
        <v>126</v>
      </c>
      <c r="H2852" t="s">
        <v>65</v>
      </c>
      <c r="I2852" t="s">
        <v>134</v>
      </c>
      <c r="J2852" t="s">
        <v>56</v>
      </c>
      <c r="K2852" t="s">
        <v>57</v>
      </c>
      <c r="M2852" s="11">
        <v>126.25</v>
      </c>
      <c r="N2852" s="11">
        <v>9.0273027818730167</v>
      </c>
      <c r="P2852" s="11">
        <v>126.25</v>
      </c>
      <c r="Q2852" s="11">
        <v>9.0273027818730167</v>
      </c>
      <c r="R2852" s="11">
        <f t="array" ref="R2852">INDEX(Reformat[Preschool FT],MATCH(1,(Reformat[Zone]=B2852)*(Reformat[Provider Type]=E2852)*(Reformat[Provider Rating]=I2852),0))</f>
        <v>32.76</v>
      </c>
      <c r="S2852" s="11">
        <f t="shared" si="44"/>
        <v>163.79999999999998</v>
      </c>
    </row>
    <row r="2853" spans="1:19" x14ac:dyDescent="0.25">
      <c r="A2853" t="s">
        <v>51</v>
      </c>
      <c r="B2853" t="s">
        <v>94</v>
      </c>
      <c r="D2853" t="s">
        <v>67</v>
      </c>
      <c r="E2853" t="s">
        <v>115</v>
      </c>
      <c r="F2853" t="s">
        <v>60</v>
      </c>
      <c r="G2853" t="s">
        <v>127</v>
      </c>
      <c r="H2853" t="s">
        <v>65</v>
      </c>
      <c r="I2853" t="s">
        <v>134</v>
      </c>
      <c r="J2853" t="s">
        <v>58</v>
      </c>
      <c r="K2853" t="s">
        <v>57</v>
      </c>
      <c r="M2853" s="11">
        <v>98.949999999999989</v>
      </c>
      <c r="N2853" s="11">
        <v>7.0752602793373063</v>
      </c>
      <c r="P2853" s="11">
        <v>98.949999999999989</v>
      </c>
      <c r="Q2853" s="11">
        <v>7.0752602793373063</v>
      </c>
      <c r="R2853" s="11">
        <f t="array" ref="R2853">INDEX(Reformat[Preschool PT],MATCH(1,(Reformat[Zone]=B2853)*(Reformat[Provider Type]=E2853)*(Reformat[Provider Rating]=I2853),0))</f>
        <v>26.04</v>
      </c>
      <c r="S2853" s="11">
        <f t="shared" si="44"/>
        <v>130.19999999999999</v>
      </c>
    </row>
    <row r="2854" spans="1:19" x14ac:dyDescent="0.25">
      <c r="A2854" t="s">
        <v>51</v>
      </c>
      <c r="B2854" t="s">
        <v>94</v>
      </c>
      <c r="D2854" t="s">
        <v>68</v>
      </c>
      <c r="E2854" t="s">
        <v>68</v>
      </c>
      <c r="F2854" t="s">
        <v>54</v>
      </c>
      <c r="G2854" t="s">
        <v>122</v>
      </c>
      <c r="H2854" t="s">
        <v>69</v>
      </c>
      <c r="I2854" t="s">
        <v>69</v>
      </c>
      <c r="J2854" t="s">
        <v>56</v>
      </c>
      <c r="K2854" t="s">
        <v>57</v>
      </c>
      <c r="M2854" s="11">
        <v>75</v>
      </c>
      <c r="N2854" s="11">
        <v>5.3627541278453563</v>
      </c>
      <c r="P2854" s="11">
        <v>75</v>
      </c>
      <c r="Q2854" s="11">
        <v>5.3627541278453563</v>
      </c>
      <c r="R2854" s="11">
        <f t="array" ref="R2854">INDEX(Reformat[Infant FT],MATCH(1,(Reformat[Zone]=B2854)*(Reformat[Provider Type]=E2854)*(Reformat[Provider Rating]=I2854),0))</f>
        <v>15</v>
      </c>
      <c r="S2854" s="11">
        <f t="shared" si="44"/>
        <v>75</v>
      </c>
    </row>
    <row r="2855" spans="1:19" x14ac:dyDescent="0.25">
      <c r="A2855" t="s">
        <v>51</v>
      </c>
      <c r="B2855" t="s">
        <v>94</v>
      </c>
      <c r="D2855" t="s">
        <v>68</v>
      </c>
      <c r="E2855" t="s">
        <v>68</v>
      </c>
      <c r="F2855" t="s">
        <v>54</v>
      </c>
      <c r="G2855" t="s">
        <v>123</v>
      </c>
      <c r="H2855" t="s">
        <v>69</v>
      </c>
      <c r="I2855" t="s">
        <v>69</v>
      </c>
      <c r="J2855" t="s">
        <v>58</v>
      </c>
      <c r="K2855" t="s">
        <v>57</v>
      </c>
      <c r="M2855" s="11">
        <v>57.5</v>
      </c>
      <c r="N2855" s="11">
        <v>4.1114448313481065</v>
      </c>
      <c r="P2855" s="11">
        <v>57.5</v>
      </c>
      <c r="Q2855" s="11">
        <v>4.1114448313481065</v>
      </c>
      <c r="R2855" s="11">
        <f t="array" ref="R2855">INDEX(Reformat[Infant PT],MATCH(1,(Reformat[Zone]=B2855)*(Reformat[Provider Type]=E2855)*(Reformat[Provider Rating]=I2855),0))</f>
        <v>11.5</v>
      </c>
      <c r="S2855" s="11">
        <f t="shared" si="44"/>
        <v>57.5</v>
      </c>
    </row>
    <row r="2856" spans="1:19" x14ac:dyDescent="0.25">
      <c r="A2856" t="s">
        <v>51</v>
      </c>
      <c r="B2856" t="s">
        <v>94</v>
      </c>
      <c r="D2856" t="s">
        <v>68</v>
      </c>
      <c r="E2856" t="s">
        <v>68</v>
      </c>
      <c r="F2856" t="s">
        <v>59</v>
      </c>
      <c r="G2856" t="s">
        <v>124</v>
      </c>
      <c r="H2856" t="s">
        <v>69</v>
      </c>
      <c r="I2856" t="s">
        <v>69</v>
      </c>
      <c r="J2856" t="s">
        <v>56</v>
      </c>
      <c r="K2856" t="s">
        <v>57</v>
      </c>
      <c r="M2856" s="11">
        <v>70</v>
      </c>
      <c r="N2856" s="11">
        <v>5.0052371859889995</v>
      </c>
      <c r="P2856" s="11">
        <v>70</v>
      </c>
      <c r="Q2856" s="11">
        <v>5.0052371859889995</v>
      </c>
      <c r="R2856" s="11">
        <f t="array" ref="R2856">INDEX(Reformat[Toddler FT],MATCH(1,(Reformat[Zone]=B2856)*(Reformat[Provider Type]=E2856)*(Reformat[Provider Rating]=I2856),0))</f>
        <v>14</v>
      </c>
      <c r="S2856" s="11">
        <f t="shared" si="44"/>
        <v>70</v>
      </c>
    </row>
    <row r="2857" spans="1:19" x14ac:dyDescent="0.25">
      <c r="A2857" t="s">
        <v>51</v>
      </c>
      <c r="B2857" t="s">
        <v>94</v>
      </c>
      <c r="D2857" t="s">
        <v>68</v>
      </c>
      <c r="E2857" t="s">
        <v>68</v>
      </c>
      <c r="F2857" t="s">
        <v>59</v>
      </c>
      <c r="G2857" t="s">
        <v>125</v>
      </c>
      <c r="H2857" t="s">
        <v>69</v>
      </c>
      <c r="I2857" t="s">
        <v>69</v>
      </c>
      <c r="J2857" t="s">
        <v>58</v>
      </c>
      <c r="K2857" t="s">
        <v>57</v>
      </c>
      <c r="M2857" s="11">
        <v>55</v>
      </c>
      <c r="N2857" s="11">
        <v>3.932686360419928</v>
      </c>
      <c r="P2857" s="11">
        <v>55</v>
      </c>
      <c r="Q2857" s="11">
        <v>3.932686360419928</v>
      </c>
      <c r="R2857" s="11">
        <f t="array" ref="R2857">INDEX(Reformat[Toddler PT],MATCH(1,(Reformat[Zone]=B2857)*(Reformat[Provider Type]=E2857)*(Reformat[Provider Rating]=I2857),0))</f>
        <v>11</v>
      </c>
      <c r="S2857" s="11">
        <f t="shared" si="44"/>
        <v>55</v>
      </c>
    </row>
    <row r="2858" spans="1:19" x14ac:dyDescent="0.25">
      <c r="A2858" t="s">
        <v>51</v>
      </c>
      <c r="B2858" t="s">
        <v>94</v>
      </c>
      <c r="D2858" t="s">
        <v>68</v>
      </c>
      <c r="E2858" t="s">
        <v>68</v>
      </c>
      <c r="F2858" t="s">
        <v>60</v>
      </c>
      <c r="G2858" t="s">
        <v>126</v>
      </c>
      <c r="H2858" t="s">
        <v>69</v>
      </c>
      <c r="I2858" t="s">
        <v>69</v>
      </c>
      <c r="J2858" t="s">
        <v>56</v>
      </c>
      <c r="K2858" t="s">
        <v>57</v>
      </c>
      <c r="M2858" s="11">
        <v>70</v>
      </c>
      <c r="N2858" s="11">
        <v>5.0052371859889995</v>
      </c>
      <c r="P2858" s="11">
        <v>70</v>
      </c>
      <c r="Q2858" s="11">
        <v>5.0052371859889995</v>
      </c>
      <c r="R2858" s="11">
        <f t="array" ref="R2858">INDEX(Reformat[Preschool FT],MATCH(1,(Reformat[Zone]=B2858)*(Reformat[Provider Type]=E2858)*(Reformat[Provider Rating]=I2858),0))</f>
        <v>14</v>
      </c>
      <c r="S2858" s="11">
        <f t="shared" si="44"/>
        <v>70</v>
      </c>
    </row>
    <row r="2859" spans="1:19" x14ac:dyDescent="0.25">
      <c r="A2859" t="s">
        <v>51</v>
      </c>
      <c r="B2859" t="s">
        <v>94</v>
      </c>
      <c r="D2859" t="s">
        <v>68</v>
      </c>
      <c r="E2859" t="s">
        <v>68</v>
      </c>
      <c r="F2859" t="s">
        <v>60</v>
      </c>
      <c r="G2859" t="s">
        <v>127</v>
      </c>
      <c r="H2859" t="s">
        <v>69</v>
      </c>
      <c r="I2859" t="s">
        <v>69</v>
      </c>
      <c r="J2859" t="s">
        <v>58</v>
      </c>
      <c r="K2859" t="s">
        <v>57</v>
      </c>
      <c r="M2859" s="11">
        <v>42.5</v>
      </c>
      <c r="N2859" s="11">
        <v>3.0388940057790355</v>
      </c>
      <c r="P2859" s="11">
        <v>42.5</v>
      </c>
      <c r="Q2859" s="11">
        <v>3.0388940057790355</v>
      </c>
      <c r="R2859" s="11">
        <f t="array" ref="R2859">INDEX(Reformat[Preschool PT],MATCH(1,(Reformat[Zone]=B2859)*(Reformat[Provider Type]=E2859)*(Reformat[Provider Rating]=I2859),0))</f>
        <v>8.5</v>
      </c>
      <c r="S2859" s="11">
        <f t="shared" si="44"/>
        <v>42.5</v>
      </c>
    </row>
    <row r="2860" spans="1:19" x14ac:dyDescent="0.25">
      <c r="A2860" t="s">
        <v>51</v>
      </c>
      <c r="B2860" t="s">
        <v>94</v>
      </c>
      <c r="D2860" t="s">
        <v>68</v>
      </c>
      <c r="E2860" t="s">
        <v>68</v>
      </c>
      <c r="F2860" t="s">
        <v>61</v>
      </c>
      <c r="G2860" t="s">
        <v>128</v>
      </c>
      <c r="H2860" t="s">
        <v>69</v>
      </c>
      <c r="I2860" t="s">
        <v>69</v>
      </c>
      <c r="J2860" t="s">
        <v>56</v>
      </c>
      <c r="K2860" t="s">
        <v>57</v>
      </c>
      <c r="M2860" s="11">
        <v>65</v>
      </c>
      <c r="N2860" s="11">
        <v>4.6477202441326417</v>
      </c>
      <c r="P2860" s="11">
        <v>65</v>
      </c>
      <c r="Q2860" s="11">
        <v>4.6477202441326417</v>
      </c>
      <c r="R2860" s="11">
        <f t="array" ref="R2860">INDEX(Reformat[School-age FT],MATCH(1,(Reformat[Zone]=B2860)*(Reformat[Provider Type]=E2860)*(Reformat[Provider Rating]=I2860),0))</f>
        <v>13</v>
      </c>
      <c r="S2860" s="11">
        <f t="shared" si="44"/>
        <v>65</v>
      </c>
    </row>
    <row r="2861" spans="1:19" x14ac:dyDescent="0.25">
      <c r="A2861" t="s">
        <v>51</v>
      </c>
      <c r="B2861" t="s">
        <v>94</v>
      </c>
      <c r="D2861" t="s">
        <v>68</v>
      </c>
      <c r="E2861" t="s">
        <v>68</v>
      </c>
      <c r="F2861" t="s">
        <v>61</v>
      </c>
      <c r="G2861" t="s">
        <v>129</v>
      </c>
      <c r="H2861" t="s">
        <v>69</v>
      </c>
      <c r="I2861" t="s">
        <v>69</v>
      </c>
      <c r="J2861" t="s">
        <v>58</v>
      </c>
      <c r="K2861" t="s">
        <v>57</v>
      </c>
      <c r="M2861" s="11">
        <v>42.5</v>
      </c>
      <c r="N2861" s="11">
        <v>3.0388940057790355</v>
      </c>
      <c r="P2861" s="11">
        <v>42.5</v>
      </c>
      <c r="Q2861" s="11">
        <v>3.0388940057790355</v>
      </c>
      <c r="R2861" s="11">
        <f t="array" ref="R2861">INDEX(Reformat[School-age PT],MATCH(1,(Reformat[Zone]=B2861)*(Reformat[Provider Type]=E2861)*(Reformat[Provider Rating]=I2861),0))</f>
        <v>8.5</v>
      </c>
      <c r="S2861" s="11">
        <f t="shared" si="44"/>
        <v>42.5</v>
      </c>
    </row>
    <row r="2862" spans="1:19" x14ac:dyDescent="0.25">
      <c r="A2862" t="s">
        <v>51</v>
      </c>
      <c r="B2862" t="s">
        <v>95</v>
      </c>
      <c r="D2862" t="s">
        <v>53</v>
      </c>
      <c r="E2862" t="s">
        <v>113</v>
      </c>
      <c r="F2862" t="s">
        <v>54</v>
      </c>
      <c r="G2862" t="s">
        <v>122</v>
      </c>
      <c r="H2862" t="s">
        <v>55</v>
      </c>
      <c r="I2862" t="s">
        <v>130</v>
      </c>
      <c r="J2862" t="s">
        <v>56</v>
      </c>
      <c r="K2862" t="s">
        <v>57</v>
      </c>
      <c r="M2862" s="11">
        <v>136.30000000000001</v>
      </c>
      <c r="N2862" s="11">
        <v>0.8405900735554398</v>
      </c>
      <c r="P2862" s="11">
        <v>136.30000000000001</v>
      </c>
      <c r="Q2862" s="11">
        <v>0.8405900735554398</v>
      </c>
      <c r="R2862" s="11">
        <f t="array" ref="R2862">INDEX(Reformat[Infant FT],MATCH(1,(Reformat[Zone]=B2862)*(Reformat[Provider Type]=E2862)*(Reformat[Provider Rating]=I2862),0))</f>
        <v>30.4</v>
      </c>
      <c r="S2862" s="11">
        <f t="shared" si="44"/>
        <v>152</v>
      </c>
    </row>
    <row r="2863" spans="1:19" x14ac:dyDescent="0.25">
      <c r="A2863" t="s">
        <v>51</v>
      </c>
      <c r="B2863" t="s">
        <v>95</v>
      </c>
      <c r="D2863" t="s">
        <v>53</v>
      </c>
      <c r="E2863" t="s">
        <v>113</v>
      </c>
      <c r="F2863" t="s">
        <v>54</v>
      </c>
      <c r="G2863" t="s">
        <v>123</v>
      </c>
      <c r="H2863" t="s">
        <v>55</v>
      </c>
      <c r="I2863" t="s">
        <v>130</v>
      </c>
      <c r="J2863" t="s">
        <v>58</v>
      </c>
      <c r="K2863" t="s">
        <v>57</v>
      </c>
      <c r="M2863" s="11">
        <v>128.80000000000001</v>
      </c>
      <c r="N2863" s="11">
        <v>0.79433603429156752</v>
      </c>
      <c r="P2863" s="11">
        <v>128.80000000000001</v>
      </c>
      <c r="Q2863" s="11">
        <v>0.79433603429156752</v>
      </c>
      <c r="R2863" s="11">
        <f t="array" ref="R2863">INDEX(Reformat[Infant PT],MATCH(1,(Reformat[Zone]=B2863)*(Reformat[Provider Type]=E2863)*(Reformat[Provider Rating]=I2863),0))</f>
        <v>27.2</v>
      </c>
      <c r="S2863" s="11">
        <f t="shared" si="44"/>
        <v>136</v>
      </c>
    </row>
    <row r="2864" spans="1:19" x14ac:dyDescent="0.25">
      <c r="A2864" t="s">
        <v>51</v>
      </c>
      <c r="B2864" t="s">
        <v>95</v>
      </c>
      <c r="D2864" t="s">
        <v>53</v>
      </c>
      <c r="E2864" t="s">
        <v>113</v>
      </c>
      <c r="F2864" t="s">
        <v>59</v>
      </c>
      <c r="G2864" t="s">
        <v>124</v>
      </c>
      <c r="H2864" t="s">
        <v>55</v>
      </c>
      <c r="I2864" t="s">
        <v>130</v>
      </c>
      <c r="J2864" t="s">
        <v>56</v>
      </c>
      <c r="K2864" t="s">
        <v>57</v>
      </c>
      <c r="M2864" s="11">
        <v>125.55</v>
      </c>
      <c r="N2864" s="11">
        <v>0.77429261727722265</v>
      </c>
      <c r="P2864" s="11">
        <v>125.55</v>
      </c>
      <c r="Q2864" s="11">
        <v>0.77429261727722265</v>
      </c>
      <c r="R2864" s="11">
        <f t="array" ref="R2864">INDEX(Reformat[Toddler FT],MATCH(1,(Reformat[Zone]=B2864)*(Reformat[Provider Type]=E2864)*(Reformat[Provider Rating]=I2864),0))</f>
        <v>27.4</v>
      </c>
      <c r="S2864" s="11">
        <f t="shared" si="44"/>
        <v>137</v>
      </c>
    </row>
    <row r="2865" spans="1:19" x14ac:dyDescent="0.25">
      <c r="A2865" t="s">
        <v>51</v>
      </c>
      <c r="B2865" t="s">
        <v>95</v>
      </c>
      <c r="D2865" t="s">
        <v>53</v>
      </c>
      <c r="E2865" t="s">
        <v>113</v>
      </c>
      <c r="F2865" t="s">
        <v>59</v>
      </c>
      <c r="G2865" t="s">
        <v>125</v>
      </c>
      <c r="H2865" t="s">
        <v>55</v>
      </c>
      <c r="I2865" t="s">
        <v>130</v>
      </c>
      <c r="J2865" t="s">
        <v>58</v>
      </c>
      <c r="K2865" t="s">
        <v>57</v>
      </c>
      <c r="M2865" s="11">
        <v>117</v>
      </c>
      <c r="N2865" s="11">
        <v>0.72156301251640831</v>
      </c>
      <c r="P2865" s="11">
        <v>117</v>
      </c>
      <c r="Q2865" s="11">
        <v>0.72156301251640831</v>
      </c>
      <c r="R2865" s="11">
        <f t="array" ref="R2865">INDEX(Reformat[Toddler PT],MATCH(1,(Reformat[Zone]=B2865)*(Reformat[Provider Type]=E2865)*(Reformat[Provider Rating]=I2865),0))</f>
        <v>24.4</v>
      </c>
      <c r="S2865" s="11">
        <f t="shared" si="44"/>
        <v>122</v>
      </c>
    </row>
    <row r="2866" spans="1:19" x14ac:dyDescent="0.25">
      <c r="A2866" t="s">
        <v>51</v>
      </c>
      <c r="B2866" t="s">
        <v>95</v>
      </c>
      <c r="D2866" t="s">
        <v>53</v>
      </c>
      <c r="E2866" t="s">
        <v>113</v>
      </c>
      <c r="F2866" t="s">
        <v>60</v>
      </c>
      <c r="G2866" t="s">
        <v>126</v>
      </c>
      <c r="H2866" t="s">
        <v>55</v>
      </c>
      <c r="I2866" t="s">
        <v>130</v>
      </c>
      <c r="J2866" t="s">
        <v>56</v>
      </c>
      <c r="K2866" t="s">
        <v>57</v>
      </c>
      <c r="M2866" s="11">
        <v>115.3</v>
      </c>
      <c r="N2866" s="11">
        <v>0.71107876361659716</v>
      </c>
      <c r="P2866" s="11">
        <v>115.3</v>
      </c>
      <c r="Q2866" s="11">
        <v>0.71107876361659716</v>
      </c>
      <c r="R2866" s="11">
        <f t="array" ref="R2866">INDEX(Reformat[Preschool FT],MATCH(1,(Reformat[Zone]=B2866)*(Reformat[Provider Type]=E2866)*(Reformat[Provider Rating]=I2866),0))</f>
        <v>24.8</v>
      </c>
      <c r="S2866" s="11">
        <f t="shared" si="44"/>
        <v>124</v>
      </c>
    </row>
    <row r="2867" spans="1:19" x14ac:dyDescent="0.25">
      <c r="A2867" t="s">
        <v>51</v>
      </c>
      <c r="B2867" t="s">
        <v>95</v>
      </c>
      <c r="D2867" t="s">
        <v>53</v>
      </c>
      <c r="E2867" t="s">
        <v>113</v>
      </c>
      <c r="F2867" t="s">
        <v>60</v>
      </c>
      <c r="G2867" t="s">
        <v>127</v>
      </c>
      <c r="H2867" t="s">
        <v>55</v>
      </c>
      <c r="I2867" t="s">
        <v>130</v>
      </c>
      <c r="J2867" t="s">
        <v>58</v>
      </c>
      <c r="K2867" t="s">
        <v>57</v>
      </c>
      <c r="M2867" s="11">
        <v>105.3</v>
      </c>
      <c r="N2867" s="11">
        <v>0.64940671126476746</v>
      </c>
      <c r="P2867" s="11">
        <v>105.3</v>
      </c>
      <c r="Q2867" s="11">
        <v>0.64940671126476746</v>
      </c>
      <c r="R2867" s="11">
        <f t="array" ref="R2867">INDEX(Reformat[Preschool PT],MATCH(1,(Reformat[Zone]=B2867)*(Reformat[Provider Type]=E2867)*(Reformat[Provider Rating]=I2867),0))</f>
        <v>21.06</v>
      </c>
      <c r="S2867" s="11">
        <f t="shared" si="44"/>
        <v>105.3</v>
      </c>
    </row>
    <row r="2868" spans="1:19" x14ac:dyDescent="0.25">
      <c r="A2868" t="s">
        <v>51</v>
      </c>
      <c r="B2868" t="s">
        <v>95</v>
      </c>
      <c r="D2868" t="s">
        <v>53</v>
      </c>
      <c r="E2868" t="s">
        <v>113</v>
      </c>
      <c r="F2868" t="s">
        <v>61</v>
      </c>
      <c r="G2868" t="s">
        <v>128</v>
      </c>
      <c r="H2868" t="s">
        <v>55</v>
      </c>
      <c r="I2868" t="s">
        <v>130</v>
      </c>
      <c r="J2868" t="s">
        <v>56</v>
      </c>
      <c r="K2868" t="s">
        <v>57</v>
      </c>
      <c r="M2868" s="11">
        <v>111.19999999999999</v>
      </c>
      <c r="N2868" s="11">
        <v>0.68579322215234695</v>
      </c>
      <c r="P2868" s="11">
        <v>111.19999999999999</v>
      </c>
      <c r="Q2868" s="11">
        <v>0.68579322215234695</v>
      </c>
      <c r="R2868" s="11">
        <f t="array" ref="R2868">INDEX(Reformat[School-age FT],MATCH(1,(Reformat[Zone]=B2868)*(Reformat[Provider Type]=E2868)*(Reformat[Provider Rating]=I2868),0))</f>
        <v>23.4</v>
      </c>
      <c r="S2868" s="11">
        <f t="shared" si="44"/>
        <v>117</v>
      </c>
    </row>
    <row r="2869" spans="1:19" x14ac:dyDescent="0.25">
      <c r="A2869" t="s">
        <v>51</v>
      </c>
      <c r="B2869" t="s">
        <v>95</v>
      </c>
      <c r="D2869" t="s">
        <v>53</v>
      </c>
      <c r="E2869" t="s">
        <v>113</v>
      </c>
      <c r="F2869" t="s">
        <v>61</v>
      </c>
      <c r="G2869" t="s">
        <v>129</v>
      </c>
      <c r="H2869" t="s">
        <v>55</v>
      </c>
      <c r="I2869" t="s">
        <v>130</v>
      </c>
      <c r="J2869" t="s">
        <v>58</v>
      </c>
      <c r="K2869" t="s">
        <v>57</v>
      </c>
      <c r="M2869" s="11">
        <v>73.75</v>
      </c>
      <c r="N2869" s="11">
        <v>0.45483138609474455</v>
      </c>
      <c r="P2869" s="11">
        <v>73.75</v>
      </c>
      <c r="Q2869" s="11">
        <v>0.45483138609474455</v>
      </c>
      <c r="R2869" s="11">
        <f t="array" ref="R2869">INDEX(Reformat[School-age PT],MATCH(1,(Reformat[Zone]=B2869)*(Reformat[Provider Type]=E2869)*(Reformat[Provider Rating]=I2869),0))</f>
        <v>17.600000000000001</v>
      </c>
      <c r="S2869" s="11">
        <f t="shared" si="44"/>
        <v>88</v>
      </c>
    </row>
    <row r="2870" spans="1:19" x14ac:dyDescent="0.25">
      <c r="A2870" t="s">
        <v>51</v>
      </c>
      <c r="B2870" t="s">
        <v>95</v>
      </c>
      <c r="D2870" t="s">
        <v>53</v>
      </c>
      <c r="E2870" t="s">
        <v>113</v>
      </c>
      <c r="F2870" t="s">
        <v>54</v>
      </c>
      <c r="G2870" t="s">
        <v>122</v>
      </c>
      <c r="H2870" t="s">
        <v>62</v>
      </c>
      <c r="I2870" t="s">
        <v>131</v>
      </c>
      <c r="J2870" t="s">
        <v>56</v>
      </c>
      <c r="K2870" t="s">
        <v>57</v>
      </c>
      <c r="M2870" s="11">
        <v>143.15</v>
      </c>
      <c r="N2870" s="11">
        <v>0.88283542941644311</v>
      </c>
      <c r="P2870" s="11">
        <v>143.15</v>
      </c>
      <c r="Q2870" s="11">
        <v>0.88283542941644311</v>
      </c>
      <c r="R2870" s="11">
        <f t="array" ref="R2870">INDEX(Reformat[Infant FT],MATCH(1,(Reformat[Zone]=B2870)*(Reformat[Provider Type]=E2870)*(Reformat[Provider Rating]=I2870),0))</f>
        <v>31.92</v>
      </c>
      <c r="S2870" s="11">
        <f t="shared" si="44"/>
        <v>159.60000000000002</v>
      </c>
    </row>
    <row r="2871" spans="1:19" x14ac:dyDescent="0.25">
      <c r="A2871" t="s">
        <v>51</v>
      </c>
      <c r="B2871" t="s">
        <v>95</v>
      </c>
      <c r="D2871" t="s">
        <v>53</v>
      </c>
      <c r="E2871" t="s">
        <v>113</v>
      </c>
      <c r="F2871" t="s">
        <v>54</v>
      </c>
      <c r="G2871" t="s">
        <v>123</v>
      </c>
      <c r="H2871" t="s">
        <v>62</v>
      </c>
      <c r="I2871" t="s">
        <v>131</v>
      </c>
      <c r="J2871" t="s">
        <v>58</v>
      </c>
      <c r="K2871" t="s">
        <v>57</v>
      </c>
      <c r="M2871" s="11">
        <v>135.25</v>
      </c>
      <c r="N2871" s="11">
        <v>0.83411450805849763</v>
      </c>
      <c r="P2871" s="11">
        <v>135.25</v>
      </c>
      <c r="Q2871" s="11">
        <v>0.83411450805849763</v>
      </c>
      <c r="R2871" s="11">
        <f t="array" ref="R2871">INDEX(Reformat[Infant PT],MATCH(1,(Reformat[Zone]=B2871)*(Reformat[Provider Type]=E2871)*(Reformat[Provider Rating]=I2871),0))</f>
        <v>28.56</v>
      </c>
      <c r="S2871" s="11">
        <f t="shared" si="44"/>
        <v>142.79999999999998</v>
      </c>
    </row>
    <row r="2872" spans="1:19" x14ac:dyDescent="0.25">
      <c r="A2872" t="s">
        <v>51</v>
      </c>
      <c r="B2872" t="s">
        <v>95</v>
      </c>
      <c r="D2872" t="s">
        <v>53</v>
      </c>
      <c r="E2872" t="s">
        <v>113</v>
      </c>
      <c r="F2872" t="s">
        <v>59</v>
      </c>
      <c r="G2872" t="s">
        <v>124</v>
      </c>
      <c r="H2872" t="s">
        <v>62</v>
      </c>
      <c r="I2872" t="s">
        <v>131</v>
      </c>
      <c r="J2872" t="s">
        <v>56</v>
      </c>
      <c r="K2872" t="s">
        <v>57</v>
      </c>
      <c r="M2872" s="11">
        <v>131.85</v>
      </c>
      <c r="N2872" s="11">
        <v>0.81314601025887545</v>
      </c>
      <c r="P2872" s="11">
        <v>131.85</v>
      </c>
      <c r="Q2872" s="11">
        <v>0.81314601025887545</v>
      </c>
      <c r="R2872" s="11">
        <f t="array" ref="R2872">INDEX(Reformat[Toddler FT],MATCH(1,(Reformat[Zone]=B2872)*(Reformat[Provider Type]=E2872)*(Reformat[Provider Rating]=I2872),0))</f>
        <v>28.77</v>
      </c>
      <c r="S2872" s="11">
        <f t="shared" si="44"/>
        <v>143.85</v>
      </c>
    </row>
    <row r="2873" spans="1:19" x14ac:dyDescent="0.25">
      <c r="A2873" t="s">
        <v>51</v>
      </c>
      <c r="B2873" t="s">
        <v>95</v>
      </c>
      <c r="D2873" t="s">
        <v>53</v>
      </c>
      <c r="E2873" t="s">
        <v>113</v>
      </c>
      <c r="F2873" t="s">
        <v>59</v>
      </c>
      <c r="G2873" t="s">
        <v>125</v>
      </c>
      <c r="H2873" t="s">
        <v>62</v>
      </c>
      <c r="I2873" t="s">
        <v>131</v>
      </c>
      <c r="J2873" t="s">
        <v>58</v>
      </c>
      <c r="K2873" t="s">
        <v>57</v>
      </c>
      <c r="M2873" s="11">
        <v>122.85</v>
      </c>
      <c r="N2873" s="11">
        <v>0.75764116314222862</v>
      </c>
      <c r="P2873" s="11">
        <v>122.85</v>
      </c>
      <c r="Q2873" s="11">
        <v>0.75764116314222862</v>
      </c>
      <c r="R2873" s="11">
        <f t="array" ref="R2873">INDEX(Reformat[Toddler PT],MATCH(1,(Reformat[Zone]=B2873)*(Reformat[Provider Type]=E2873)*(Reformat[Provider Rating]=I2873),0))</f>
        <v>25.62</v>
      </c>
      <c r="S2873" s="11">
        <f t="shared" si="44"/>
        <v>128.1</v>
      </c>
    </row>
    <row r="2874" spans="1:19" x14ac:dyDescent="0.25">
      <c r="A2874" t="s">
        <v>51</v>
      </c>
      <c r="B2874" t="s">
        <v>95</v>
      </c>
      <c r="D2874" t="s">
        <v>53</v>
      </c>
      <c r="E2874" t="s">
        <v>113</v>
      </c>
      <c r="F2874" t="s">
        <v>60</v>
      </c>
      <c r="G2874" t="s">
        <v>126</v>
      </c>
      <c r="H2874" t="s">
        <v>62</v>
      </c>
      <c r="I2874" t="s">
        <v>131</v>
      </c>
      <c r="J2874" t="s">
        <v>56</v>
      </c>
      <c r="K2874" t="s">
        <v>57</v>
      </c>
      <c r="M2874" s="11">
        <v>121.1</v>
      </c>
      <c r="N2874" s="11">
        <v>0.74684855398065841</v>
      </c>
      <c r="P2874" s="11">
        <v>121.1</v>
      </c>
      <c r="Q2874" s="11">
        <v>0.74684855398065841</v>
      </c>
      <c r="R2874" s="11">
        <f t="array" ref="R2874">INDEX(Reformat[Preschool FT],MATCH(1,(Reformat[Zone]=B2874)*(Reformat[Provider Type]=E2874)*(Reformat[Provider Rating]=I2874),0))</f>
        <v>26.04</v>
      </c>
      <c r="S2874" s="11">
        <f t="shared" si="44"/>
        <v>130.19999999999999</v>
      </c>
    </row>
    <row r="2875" spans="1:19" x14ac:dyDescent="0.25">
      <c r="A2875" t="s">
        <v>51</v>
      </c>
      <c r="B2875" t="s">
        <v>95</v>
      </c>
      <c r="D2875" t="s">
        <v>53</v>
      </c>
      <c r="E2875" t="s">
        <v>113</v>
      </c>
      <c r="F2875" t="s">
        <v>60</v>
      </c>
      <c r="G2875" t="s">
        <v>127</v>
      </c>
      <c r="H2875" t="s">
        <v>62</v>
      </c>
      <c r="I2875" t="s">
        <v>131</v>
      </c>
      <c r="J2875" t="s">
        <v>58</v>
      </c>
      <c r="K2875" t="s">
        <v>57</v>
      </c>
      <c r="M2875" s="11">
        <v>110.60000000000001</v>
      </c>
      <c r="N2875" s="11">
        <v>0.68209289901123726</v>
      </c>
      <c r="P2875" s="11">
        <v>110.60000000000001</v>
      </c>
      <c r="Q2875" s="11">
        <v>0.68209289901123726</v>
      </c>
      <c r="R2875" s="11">
        <f t="array" ref="R2875">INDEX(Reformat[Preschool PT],MATCH(1,(Reformat[Zone]=B2875)*(Reformat[Provider Type]=E2875)*(Reformat[Provider Rating]=I2875),0))</f>
        <v>22.12</v>
      </c>
      <c r="S2875" s="11">
        <f t="shared" si="44"/>
        <v>110.60000000000001</v>
      </c>
    </row>
    <row r="2876" spans="1:19" x14ac:dyDescent="0.25">
      <c r="A2876" t="s">
        <v>51</v>
      </c>
      <c r="B2876" t="s">
        <v>95</v>
      </c>
      <c r="D2876" t="s">
        <v>53</v>
      </c>
      <c r="E2876" t="s">
        <v>113</v>
      </c>
      <c r="F2876" t="s">
        <v>61</v>
      </c>
      <c r="G2876" t="s">
        <v>128</v>
      </c>
      <c r="H2876" t="s">
        <v>62</v>
      </c>
      <c r="I2876" t="s">
        <v>131</v>
      </c>
      <c r="J2876" t="s">
        <v>56</v>
      </c>
      <c r="K2876" t="s">
        <v>57</v>
      </c>
      <c r="M2876" s="11">
        <v>116.8</v>
      </c>
      <c r="N2876" s="11">
        <v>0.72032957146937171</v>
      </c>
      <c r="P2876" s="11">
        <v>116.8</v>
      </c>
      <c r="Q2876" s="11">
        <v>0.72032957146937171</v>
      </c>
      <c r="R2876" s="11">
        <f t="array" ref="R2876">INDEX(Reformat[School-age FT],MATCH(1,(Reformat[Zone]=B2876)*(Reformat[Provider Type]=E2876)*(Reformat[Provider Rating]=I2876),0))</f>
        <v>24.57</v>
      </c>
      <c r="S2876" s="11">
        <f t="shared" si="44"/>
        <v>122.85</v>
      </c>
    </row>
    <row r="2877" spans="1:19" x14ac:dyDescent="0.25">
      <c r="A2877" t="s">
        <v>51</v>
      </c>
      <c r="B2877" t="s">
        <v>95</v>
      </c>
      <c r="D2877" t="s">
        <v>53</v>
      </c>
      <c r="E2877" t="s">
        <v>113</v>
      </c>
      <c r="F2877" t="s">
        <v>61</v>
      </c>
      <c r="G2877" t="s">
        <v>129</v>
      </c>
      <c r="H2877" t="s">
        <v>62</v>
      </c>
      <c r="I2877" t="s">
        <v>131</v>
      </c>
      <c r="J2877" t="s">
        <v>58</v>
      </c>
      <c r="K2877" t="s">
        <v>57</v>
      </c>
      <c r="M2877" s="11">
        <v>85.9</v>
      </c>
      <c r="N2877" s="11">
        <v>0.52976292970221772</v>
      </c>
      <c r="P2877" s="11">
        <v>85.9</v>
      </c>
      <c r="Q2877" s="11">
        <v>0.52976292970221772</v>
      </c>
      <c r="R2877" s="11">
        <f t="array" ref="R2877">INDEX(Reformat[School-age PT],MATCH(1,(Reformat[Zone]=B2877)*(Reformat[Provider Type]=E2877)*(Reformat[Provider Rating]=I2877),0))</f>
        <v>18.48</v>
      </c>
      <c r="S2877" s="11">
        <f t="shared" si="44"/>
        <v>92.4</v>
      </c>
    </row>
    <row r="2878" spans="1:19" x14ac:dyDescent="0.25">
      <c r="A2878" t="s">
        <v>51</v>
      </c>
      <c r="B2878" t="s">
        <v>95</v>
      </c>
      <c r="D2878" t="s">
        <v>53</v>
      </c>
      <c r="E2878" t="s">
        <v>113</v>
      </c>
      <c r="F2878" t="s">
        <v>54</v>
      </c>
      <c r="G2878" t="s">
        <v>122</v>
      </c>
      <c r="H2878" t="s">
        <v>63</v>
      </c>
      <c r="I2878" t="s">
        <v>132</v>
      </c>
      <c r="J2878" t="s">
        <v>56</v>
      </c>
      <c r="K2878" t="s">
        <v>57</v>
      </c>
      <c r="M2878" s="11">
        <v>152.89999999999998</v>
      </c>
      <c r="N2878" s="11">
        <v>0.94296568045947704</v>
      </c>
      <c r="P2878" s="11">
        <v>152.89999999999998</v>
      </c>
      <c r="Q2878" s="11">
        <v>0.94296568045947704</v>
      </c>
      <c r="R2878" s="11">
        <f t="array" ref="R2878">INDEX(Reformat[Infant FT],MATCH(1,(Reformat[Zone]=B2878)*(Reformat[Provider Type]=E2878)*(Reformat[Provider Rating]=I2878),0))</f>
        <v>32.58</v>
      </c>
      <c r="S2878" s="11">
        <f t="shared" si="44"/>
        <v>162.89999999999998</v>
      </c>
    </row>
    <row r="2879" spans="1:19" x14ac:dyDescent="0.25">
      <c r="A2879" t="s">
        <v>51</v>
      </c>
      <c r="B2879" t="s">
        <v>95</v>
      </c>
      <c r="D2879" t="s">
        <v>53</v>
      </c>
      <c r="E2879" t="s">
        <v>113</v>
      </c>
      <c r="F2879" t="s">
        <v>54</v>
      </c>
      <c r="G2879" t="s">
        <v>123</v>
      </c>
      <c r="H2879" t="s">
        <v>63</v>
      </c>
      <c r="I2879" t="s">
        <v>132</v>
      </c>
      <c r="J2879" t="s">
        <v>58</v>
      </c>
      <c r="K2879" t="s">
        <v>57</v>
      </c>
      <c r="M2879" s="11">
        <v>137.85</v>
      </c>
      <c r="N2879" s="11">
        <v>0.8501492416699733</v>
      </c>
      <c r="P2879" s="11">
        <v>137.85</v>
      </c>
      <c r="Q2879" s="11">
        <v>0.8501492416699733</v>
      </c>
      <c r="R2879" s="11">
        <f t="array" ref="R2879">INDEX(Reformat[Infant PT],MATCH(1,(Reformat[Zone]=B2879)*(Reformat[Provider Type]=E2879)*(Reformat[Provider Rating]=I2879),0))</f>
        <v>29.34</v>
      </c>
      <c r="S2879" s="11">
        <f t="shared" si="44"/>
        <v>146.69999999999999</v>
      </c>
    </row>
    <row r="2880" spans="1:19" x14ac:dyDescent="0.25">
      <c r="A2880" t="s">
        <v>51</v>
      </c>
      <c r="B2880" t="s">
        <v>95</v>
      </c>
      <c r="D2880" t="s">
        <v>53</v>
      </c>
      <c r="E2880" t="s">
        <v>113</v>
      </c>
      <c r="F2880" t="s">
        <v>59</v>
      </c>
      <c r="G2880" t="s">
        <v>124</v>
      </c>
      <c r="H2880" t="s">
        <v>63</v>
      </c>
      <c r="I2880" t="s">
        <v>132</v>
      </c>
      <c r="J2880" t="s">
        <v>56</v>
      </c>
      <c r="K2880" t="s">
        <v>57</v>
      </c>
      <c r="M2880" s="11">
        <v>141.75</v>
      </c>
      <c r="N2880" s="11">
        <v>0.87420134208718692</v>
      </c>
      <c r="P2880" s="11">
        <v>141.75</v>
      </c>
      <c r="Q2880" s="11">
        <v>0.87420134208718692</v>
      </c>
      <c r="R2880" s="11">
        <f t="array" ref="R2880">INDEX(Reformat[Toddler FT],MATCH(1,(Reformat[Zone]=B2880)*(Reformat[Provider Type]=E2880)*(Reformat[Provider Rating]=I2880),0))</f>
        <v>29.35</v>
      </c>
      <c r="S2880" s="11">
        <f t="shared" si="44"/>
        <v>146.75</v>
      </c>
    </row>
    <row r="2881" spans="1:19" x14ac:dyDescent="0.25">
      <c r="A2881" t="s">
        <v>51</v>
      </c>
      <c r="B2881" t="s">
        <v>95</v>
      </c>
      <c r="D2881" t="s">
        <v>53</v>
      </c>
      <c r="E2881" t="s">
        <v>113</v>
      </c>
      <c r="F2881" t="s">
        <v>59</v>
      </c>
      <c r="G2881" t="s">
        <v>125</v>
      </c>
      <c r="H2881" t="s">
        <v>63</v>
      </c>
      <c r="I2881" t="s">
        <v>132</v>
      </c>
      <c r="J2881" t="s">
        <v>58</v>
      </c>
      <c r="K2881" t="s">
        <v>57</v>
      </c>
      <c r="M2881" s="11">
        <v>126</v>
      </c>
      <c r="N2881" s="11">
        <v>0.77706785963305502</v>
      </c>
      <c r="P2881" s="11">
        <v>126</v>
      </c>
      <c r="Q2881" s="11">
        <v>0.77706785963305502</v>
      </c>
      <c r="R2881" s="11">
        <f t="array" ref="R2881">INDEX(Reformat[Toddler PT],MATCH(1,(Reformat[Zone]=B2881)*(Reformat[Provider Type]=E2881)*(Reformat[Provider Rating]=I2881),0))</f>
        <v>26.14</v>
      </c>
      <c r="S2881" s="11">
        <f t="shared" si="44"/>
        <v>130.69999999999999</v>
      </c>
    </row>
    <row r="2882" spans="1:19" x14ac:dyDescent="0.25">
      <c r="A2882" t="s">
        <v>51</v>
      </c>
      <c r="B2882" t="s">
        <v>95</v>
      </c>
      <c r="D2882" t="s">
        <v>53</v>
      </c>
      <c r="E2882" t="s">
        <v>113</v>
      </c>
      <c r="F2882" t="s">
        <v>60</v>
      </c>
      <c r="G2882" t="s">
        <v>126</v>
      </c>
      <c r="H2882" t="s">
        <v>63</v>
      </c>
      <c r="I2882" t="s">
        <v>132</v>
      </c>
      <c r="J2882" t="s">
        <v>56</v>
      </c>
      <c r="K2882" t="s">
        <v>57</v>
      </c>
      <c r="M2882" s="11">
        <v>132.55000000000001</v>
      </c>
      <c r="N2882" s="11">
        <v>0.8174630539235036</v>
      </c>
      <c r="P2882" s="11">
        <v>132.55000000000001</v>
      </c>
      <c r="Q2882" s="11">
        <v>0.8174630539235036</v>
      </c>
      <c r="R2882" s="11">
        <f t="array" ref="R2882">INDEX(Reformat[Preschool FT],MATCH(1,(Reformat[Zone]=B2882)*(Reformat[Provider Type]=E2882)*(Reformat[Provider Rating]=I2882),0))</f>
        <v>26.57</v>
      </c>
      <c r="S2882" s="11">
        <f t="shared" si="44"/>
        <v>132.85</v>
      </c>
    </row>
    <row r="2883" spans="1:19" x14ac:dyDescent="0.25">
      <c r="A2883" t="s">
        <v>51</v>
      </c>
      <c r="B2883" t="s">
        <v>95</v>
      </c>
      <c r="D2883" t="s">
        <v>53</v>
      </c>
      <c r="E2883" t="s">
        <v>113</v>
      </c>
      <c r="F2883" t="s">
        <v>60</v>
      </c>
      <c r="G2883" t="s">
        <v>127</v>
      </c>
      <c r="H2883" t="s">
        <v>63</v>
      </c>
      <c r="I2883" t="s">
        <v>132</v>
      </c>
      <c r="J2883" t="s">
        <v>58</v>
      </c>
      <c r="K2883" t="s">
        <v>57</v>
      </c>
      <c r="M2883" s="11">
        <v>112.75</v>
      </c>
      <c r="N2883" s="11">
        <v>0.69535239026688067</v>
      </c>
      <c r="P2883" s="11">
        <v>112.75</v>
      </c>
      <c r="Q2883" s="11">
        <v>0.69535239026688067</v>
      </c>
      <c r="R2883" s="11">
        <f t="array" ref="R2883">INDEX(Reformat[Preschool PT],MATCH(1,(Reformat[Zone]=B2883)*(Reformat[Provider Type]=E2883)*(Reformat[Provider Rating]=I2883),0))</f>
        <v>22.57</v>
      </c>
      <c r="S2883" s="11">
        <f t="shared" ref="S2883:S2946" si="45">R2883*5</f>
        <v>112.85</v>
      </c>
    </row>
    <row r="2884" spans="1:19" x14ac:dyDescent="0.25">
      <c r="A2884" t="s">
        <v>51</v>
      </c>
      <c r="B2884" t="s">
        <v>95</v>
      </c>
      <c r="D2884" t="s">
        <v>53</v>
      </c>
      <c r="E2884" t="s">
        <v>113</v>
      </c>
      <c r="F2884" t="s">
        <v>61</v>
      </c>
      <c r="G2884" t="s">
        <v>128</v>
      </c>
      <c r="H2884" t="s">
        <v>63</v>
      </c>
      <c r="I2884" t="s">
        <v>132</v>
      </c>
      <c r="J2884" t="s">
        <v>56</v>
      </c>
      <c r="K2884" t="s">
        <v>57</v>
      </c>
      <c r="M2884" s="11">
        <v>126</v>
      </c>
      <c r="N2884" s="11">
        <v>0.77706785963305502</v>
      </c>
      <c r="P2884" s="11">
        <v>126</v>
      </c>
      <c r="Q2884" s="11">
        <v>0.77706785963305502</v>
      </c>
      <c r="R2884" s="11">
        <f t="array" ref="R2884">INDEX(Reformat[School-age FT],MATCH(1,(Reformat[Zone]=B2884)*(Reformat[Provider Type]=E2884)*(Reformat[Provider Rating]=I2884),0))</f>
        <v>25.2</v>
      </c>
      <c r="S2884" s="11">
        <f t="shared" si="45"/>
        <v>126</v>
      </c>
    </row>
    <row r="2885" spans="1:19" x14ac:dyDescent="0.25">
      <c r="A2885" t="s">
        <v>51</v>
      </c>
      <c r="B2885" t="s">
        <v>95</v>
      </c>
      <c r="D2885" t="s">
        <v>53</v>
      </c>
      <c r="E2885" t="s">
        <v>113</v>
      </c>
      <c r="F2885" t="s">
        <v>61</v>
      </c>
      <c r="G2885" t="s">
        <v>129</v>
      </c>
      <c r="H2885" t="s">
        <v>63</v>
      </c>
      <c r="I2885" t="s">
        <v>132</v>
      </c>
      <c r="J2885" t="s">
        <v>58</v>
      </c>
      <c r="K2885" t="s">
        <v>57</v>
      </c>
      <c r="M2885" s="11">
        <v>95.399999999999991</v>
      </c>
      <c r="N2885" s="11">
        <v>0.58835137943645588</v>
      </c>
      <c r="P2885" s="11">
        <v>95.399999999999991</v>
      </c>
      <c r="Q2885" s="11">
        <v>0.58835137943645588</v>
      </c>
      <c r="R2885" s="11">
        <f t="array" ref="R2885">INDEX(Reformat[School-age PT],MATCH(1,(Reformat[Zone]=B2885)*(Reformat[Provider Type]=E2885)*(Reformat[Provider Rating]=I2885),0))</f>
        <v>19.260000000000002</v>
      </c>
      <c r="S2885" s="11">
        <f t="shared" si="45"/>
        <v>96.300000000000011</v>
      </c>
    </row>
    <row r="2886" spans="1:19" x14ac:dyDescent="0.25">
      <c r="A2886" t="s">
        <v>51</v>
      </c>
      <c r="B2886" t="s">
        <v>95</v>
      </c>
      <c r="D2886" t="s">
        <v>53</v>
      </c>
      <c r="E2886" t="s">
        <v>113</v>
      </c>
      <c r="F2886" t="s">
        <v>54</v>
      </c>
      <c r="G2886" t="s">
        <v>122</v>
      </c>
      <c r="H2886" t="s">
        <v>64</v>
      </c>
      <c r="I2886" t="s">
        <v>133</v>
      </c>
      <c r="J2886" t="s">
        <v>56</v>
      </c>
      <c r="K2886" t="s">
        <v>57</v>
      </c>
      <c r="M2886" s="11">
        <v>169.85</v>
      </c>
      <c r="N2886" s="11">
        <v>1.0474998091958285</v>
      </c>
      <c r="P2886" s="11">
        <v>169.85</v>
      </c>
      <c r="Q2886" s="11">
        <v>1.0474998091958285</v>
      </c>
      <c r="R2886" s="11">
        <f t="array" ref="R2886">INDEX(Reformat[Infant FT],MATCH(1,(Reformat[Zone]=B2886)*(Reformat[Provider Type]=E2886)*(Reformat[Provider Rating]=I2886),0))</f>
        <v>36.200000000000003</v>
      </c>
      <c r="S2886" s="11">
        <f t="shared" si="45"/>
        <v>181</v>
      </c>
    </row>
    <row r="2887" spans="1:19" x14ac:dyDescent="0.25">
      <c r="A2887" t="s">
        <v>51</v>
      </c>
      <c r="B2887" t="s">
        <v>95</v>
      </c>
      <c r="D2887" t="s">
        <v>53</v>
      </c>
      <c r="E2887" t="s">
        <v>113</v>
      </c>
      <c r="F2887" t="s">
        <v>54</v>
      </c>
      <c r="G2887" t="s">
        <v>123</v>
      </c>
      <c r="H2887" t="s">
        <v>64</v>
      </c>
      <c r="I2887" t="s">
        <v>133</v>
      </c>
      <c r="J2887" t="s">
        <v>58</v>
      </c>
      <c r="K2887" t="s">
        <v>57</v>
      </c>
      <c r="M2887" s="11">
        <v>151.5</v>
      </c>
      <c r="N2887" s="11">
        <v>0.93433159313022096</v>
      </c>
      <c r="P2887" s="11">
        <v>151.5</v>
      </c>
      <c r="Q2887" s="11">
        <v>0.93433159313022096</v>
      </c>
      <c r="R2887" s="11">
        <f t="array" ref="R2887">INDEX(Reformat[Infant PT],MATCH(1,(Reformat[Zone]=B2887)*(Reformat[Provider Type]=E2887)*(Reformat[Provider Rating]=I2887),0))</f>
        <v>32.6</v>
      </c>
      <c r="S2887" s="11">
        <f t="shared" si="45"/>
        <v>163</v>
      </c>
    </row>
    <row r="2888" spans="1:19" x14ac:dyDescent="0.25">
      <c r="A2888" t="s">
        <v>51</v>
      </c>
      <c r="B2888" t="s">
        <v>95</v>
      </c>
      <c r="D2888" t="s">
        <v>53</v>
      </c>
      <c r="E2888" t="s">
        <v>113</v>
      </c>
      <c r="F2888" t="s">
        <v>59</v>
      </c>
      <c r="G2888" t="s">
        <v>124</v>
      </c>
      <c r="H2888" t="s">
        <v>64</v>
      </c>
      <c r="I2888" t="s">
        <v>133</v>
      </c>
      <c r="J2888" t="s">
        <v>56</v>
      </c>
      <c r="K2888" t="s">
        <v>57</v>
      </c>
      <c r="M2888" s="11">
        <v>157.5</v>
      </c>
      <c r="N2888" s="11">
        <v>0.97133482454131881</v>
      </c>
      <c r="P2888" s="11">
        <v>157.5</v>
      </c>
      <c r="Q2888" s="11">
        <v>0.97133482454131881</v>
      </c>
      <c r="R2888" s="11">
        <f t="array" ref="R2888">INDEX(Reformat[Toddler FT],MATCH(1,(Reformat[Zone]=B2888)*(Reformat[Provider Type]=E2888)*(Reformat[Provider Rating]=I2888),0))</f>
        <v>32.4</v>
      </c>
      <c r="S2888" s="11">
        <f t="shared" si="45"/>
        <v>162</v>
      </c>
    </row>
    <row r="2889" spans="1:19" x14ac:dyDescent="0.25">
      <c r="A2889" t="s">
        <v>51</v>
      </c>
      <c r="B2889" t="s">
        <v>95</v>
      </c>
      <c r="D2889" t="s">
        <v>53</v>
      </c>
      <c r="E2889" t="s">
        <v>113</v>
      </c>
      <c r="F2889" t="s">
        <v>59</v>
      </c>
      <c r="G2889" t="s">
        <v>125</v>
      </c>
      <c r="H2889" t="s">
        <v>64</v>
      </c>
      <c r="I2889" t="s">
        <v>133</v>
      </c>
      <c r="J2889" t="s">
        <v>58</v>
      </c>
      <c r="K2889" t="s">
        <v>57</v>
      </c>
      <c r="M2889" s="11">
        <v>140</v>
      </c>
      <c r="N2889" s="11">
        <v>0.86340873292561671</v>
      </c>
      <c r="P2889" s="11">
        <v>140</v>
      </c>
      <c r="Q2889" s="11">
        <v>0.86340873292561671</v>
      </c>
      <c r="R2889" s="11">
        <f t="array" ref="R2889">INDEX(Reformat[Toddler PT],MATCH(1,(Reformat[Zone]=B2889)*(Reformat[Provider Type]=E2889)*(Reformat[Provider Rating]=I2889),0))</f>
        <v>29</v>
      </c>
      <c r="S2889" s="11">
        <f t="shared" si="45"/>
        <v>145</v>
      </c>
    </row>
    <row r="2890" spans="1:19" x14ac:dyDescent="0.25">
      <c r="A2890" t="s">
        <v>51</v>
      </c>
      <c r="B2890" t="s">
        <v>95</v>
      </c>
      <c r="D2890" t="s">
        <v>53</v>
      </c>
      <c r="E2890" t="s">
        <v>113</v>
      </c>
      <c r="F2890" t="s">
        <v>60</v>
      </c>
      <c r="G2890" t="s">
        <v>126</v>
      </c>
      <c r="H2890" t="s">
        <v>64</v>
      </c>
      <c r="I2890" t="s">
        <v>133</v>
      </c>
      <c r="J2890" t="s">
        <v>56</v>
      </c>
      <c r="K2890" t="s">
        <v>57</v>
      </c>
      <c r="M2890" s="11">
        <v>147.25</v>
      </c>
      <c r="N2890" s="11">
        <v>0.90812097088069332</v>
      </c>
      <c r="P2890" s="11">
        <v>147.25</v>
      </c>
      <c r="Q2890" s="11">
        <v>0.90812097088069332</v>
      </c>
      <c r="R2890" s="11">
        <f t="array" ref="R2890">INDEX(Reformat[Preschool FT],MATCH(1,(Reformat[Zone]=B2890)*(Reformat[Provider Type]=E2890)*(Reformat[Provider Rating]=I2890),0))</f>
        <v>29.45</v>
      </c>
      <c r="S2890" s="11">
        <f t="shared" si="45"/>
        <v>147.25</v>
      </c>
    </row>
    <row r="2891" spans="1:19" x14ac:dyDescent="0.25">
      <c r="A2891" t="s">
        <v>51</v>
      </c>
      <c r="B2891" t="s">
        <v>95</v>
      </c>
      <c r="D2891" t="s">
        <v>53</v>
      </c>
      <c r="E2891" t="s">
        <v>113</v>
      </c>
      <c r="F2891" t="s">
        <v>60</v>
      </c>
      <c r="G2891" t="s">
        <v>127</v>
      </c>
      <c r="H2891" t="s">
        <v>64</v>
      </c>
      <c r="I2891" t="s">
        <v>133</v>
      </c>
      <c r="J2891" t="s">
        <v>58</v>
      </c>
      <c r="K2891" t="s">
        <v>57</v>
      </c>
      <c r="M2891" s="11">
        <v>115.15</v>
      </c>
      <c r="N2891" s="11">
        <v>0.71015368283131974</v>
      </c>
      <c r="P2891" s="11">
        <v>115.15</v>
      </c>
      <c r="Q2891" s="11">
        <v>0.71015368283131974</v>
      </c>
      <c r="R2891" s="11">
        <f t="array" ref="R2891">INDEX(Reformat[Preschool PT],MATCH(1,(Reformat[Zone]=B2891)*(Reformat[Provider Type]=E2891)*(Reformat[Provider Rating]=I2891),0))</f>
        <v>23.2</v>
      </c>
      <c r="S2891" s="11">
        <f t="shared" si="45"/>
        <v>116</v>
      </c>
    </row>
    <row r="2892" spans="1:19" x14ac:dyDescent="0.25">
      <c r="A2892" t="s">
        <v>51</v>
      </c>
      <c r="B2892" t="s">
        <v>95</v>
      </c>
      <c r="D2892" t="s">
        <v>53</v>
      </c>
      <c r="E2892" t="s">
        <v>113</v>
      </c>
      <c r="F2892" t="s">
        <v>61</v>
      </c>
      <c r="G2892" t="s">
        <v>128</v>
      </c>
      <c r="H2892" t="s">
        <v>64</v>
      </c>
      <c r="I2892" t="s">
        <v>133</v>
      </c>
      <c r="J2892" t="s">
        <v>56</v>
      </c>
      <c r="K2892" t="s">
        <v>57</v>
      </c>
      <c r="M2892" s="11">
        <v>139.94999999999999</v>
      </c>
      <c r="N2892" s="11">
        <v>0.86310037266385753</v>
      </c>
      <c r="P2892" s="11">
        <v>139.94999999999999</v>
      </c>
      <c r="Q2892" s="11">
        <v>0.86310037266385753</v>
      </c>
      <c r="R2892" s="11">
        <f t="array" ref="R2892">INDEX(Reformat[School-age FT],MATCH(1,(Reformat[Zone]=B2892)*(Reformat[Provider Type]=E2892)*(Reformat[Provider Rating]=I2892),0))</f>
        <v>27.99</v>
      </c>
      <c r="S2892" s="11">
        <f t="shared" si="45"/>
        <v>139.94999999999999</v>
      </c>
    </row>
    <row r="2893" spans="1:19" x14ac:dyDescent="0.25">
      <c r="A2893" t="s">
        <v>51</v>
      </c>
      <c r="B2893" t="s">
        <v>95</v>
      </c>
      <c r="D2893" t="s">
        <v>53</v>
      </c>
      <c r="E2893" t="s">
        <v>113</v>
      </c>
      <c r="F2893" t="s">
        <v>61</v>
      </c>
      <c r="G2893" t="s">
        <v>129</v>
      </c>
      <c r="H2893" t="s">
        <v>64</v>
      </c>
      <c r="I2893" t="s">
        <v>133</v>
      </c>
      <c r="J2893" t="s">
        <v>58</v>
      </c>
      <c r="K2893" t="s">
        <v>57</v>
      </c>
      <c r="M2893" s="11">
        <v>106</v>
      </c>
      <c r="N2893" s="11">
        <v>0.6537237549293955</v>
      </c>
      <c r="P2893" s="11">
        <v>106</v>
      </c>
      <c r="Q2893" s="11">
        <v>0.6537237549293955</v>
      </c>
      <c r="R2893" s="11">
        <f t="array" ref="R2893">INDEX(Reformat[School-age PT],MATCH(1,(Reformat[Zone]=B2893)*(Reformat[Provider Type]=E2893)*(Reformat[Provider Rating]=I2893),0))</f>
        <v>21.4</v>
      </c>
      <c r="S2893" s="11">
        <f t="shared" si="45"/>
        <v>107</v>
      </c>
    </row>
    <row r="2894" spans="1:19" x14ac:dyDescent="0.25">
      <c r="A2894" t="s">
        <v>51</v>
      </c>
      <c r="B2894" t="s">
        <v>95</v>
      </c>
      <c r="D2894" t="s">
        <v>53</v>
      </c>
      <c r="E2894" t="s">
        <v>113</v>
      </c>
      <c r="F2894" t="s">
        <v>60</v>
      </c>
      <c r="G2894" t="s">
        <v>126</v>
      </c>
      <c r="H2894" t="s">
        <v>65</v>
      </c>
      <c r="I2894" t="s">
        <v>134</v>
      </c>
      <c r="J2894" t="s">
        <v>56</v>
      </c>
      <c r="K2894" t="s">
        <v>57</v>
      </c>
      <c r="M2894" s="11">
        <v>122.10000000000001</v>
      </c>
      <c r="N2894" s="11">
        <v>0.75301575921584152</v>
      </c>
      <c r="P2894" s="11">
        <v>122.10000000000001</v>
      </c>
      <c r="Q2894" s="11">
        <v>0.75301575921584152</v>
      </c>
      <c r="R2894" s="11">
        <f t="array" ref="R2894">INDEX(Reformat[Preschool FT],MATCH(1,(Reformat[Zone]=B2894)*(Reformat[Provider Type]=E2894)*(Reformat[Provider Rating]=I2894),0))</f>
        <v>26.04</v>
      </c>
      <c r="S2894" s="11">
        <f t="shared" si="45"/>
        <v>130.19999999999999</v>
      </c>
    </row>
    <row r="2895" spans="1:19" x14ac:dyDescent="0.25">
      <c r="A2895" t="s">
        <v>51</v>
      </c>
      <c r="B2895" t="s">
        <v>95</v>
      </c>
      <c r="D2895" t="s">
        <v>53</v>
      </c>
      <c r="E2895" t="s">
        <v>113</v>
      </c>
      <c r="F2895" t="s">
        <v>60</v>
      </c>
      <c r="G2895" t="s">
        <v>127</v>
      </c>
      <c r="H2895" t="s">
        <v>65</v>
      </c>
      <c r="I2895" t="s">
        <v>134</v>
      </c>
      <c r="J2895" t="s">
        <v>58</v>
      </c>
      <c r="K2895" t="s">
        <v>57</v>
      </c>
      <c r="M2895" s="11">
        <v>111.5</v>
      </c>
      <c r="N2895" s="11">
        <v>0.6876433837229019</v>
      </c>
      <c r="P2895" s="11">
        <v>111.5</v>
      </c>
      <c r="Q2895" s="11">
        <v>0.6876433837229019</v>
      </c>
      <c r="R2895" s="11">
        <f t="array" ref="R2895">INDEX(Reformat[Preschool PT],MATCH(1,(Reformat[Zone]=B2895)*(Reformat[Provider Type]=E2895)*(Reformat[Provider Rating]=I2895),0))</f>
        <v>22.3</v>
      </c>
      <c r="S2895" s="11">
        <f t="shared" si="45"/>
        <v>111.5</v>
      </c>
    </row>
    <row r="2896" spans="1:19" x14ac:dyDescent="0.25">
      <c r="A2896" t="s">
        <v>51</v>
      </c>
      <c r="B2896" t="s">
        <v>95</v>
      </c>
      <c r="D2896" t="s">
        <v>66</v>
      </c>
      <c r="E2896" t="s">
        <v>114</v>
      </c>
      <c r="F2896" t="s">
        <v>54</v>
      </c>
      <c r="G2896" t="s">
        <v>122</v>
      </c>
      <c r="H2896" t="s">
        <v>55</v>
      </c>
      <c r="I2896" t="s">
        <v>130</v>
      </c>
      <c r="J2896" t="s">
        <v>56</v>
      </c>
      <c r="K2896" t="s">
        <v>57</v>
      </c>
      <c r="M2896" s="11">
        <v>131.69999999999999</v>
      </c>
      <c r="N2896" s="11">
        <v>0.81222092947359792</v>
      </c>
      <c r="P2896" s="11">
        <v>131.69999999999999</v>
      </c>
      <c r="Q2896" s="11">
        <v>0.81222092947359792</v>
      </c>
      <c r="R2896" s="11">
        <f t="array" ref="R2896">INDEX(Reformat[Infant FT],MATCH(1,(Reformat[Zone]=B2896)*(Reformat[Provider Type]=E2896)*(Reformat[Provider Rating]=I2896),0))</f>
        <v>27</v>
      </c>
      <c r="S2896" s="11">
        <f t="shared" si="45"/>
        <v>135</v>
      </c>
    </row>
    <row r="2897" spans="1:19" x14ac:dyDescent="0.25">
      <c r="A2897" t="s">
        <v>51</v>
      </c>
      <c r="B2897" t="s">
        <v>95</v>
      </c>
      <c r="D2897" t="s">
        <v>66</v>
      </c>
      <c r="E2897" t="s">
        <v>114</v>
      </c>
      <c r="F2897" t="s">
        <v>54</v>
      </c>
      <c r="G2897" t="s">
        <v>123</v>
      </c>
      <c r="H2897" t="s">
        <v>55</v>
      </c>
      <c r="I2897" t="s">
        <v>130</v>
      </c>
      <c r="J2897" t="s">
        <v>58</v>
      </c>
      <c r="K2897" t="s">
        <v>57</v>
      </c>
      <c r="M2897" s="11">
        <v>125.45</v>
      </c>
      <c r="N2897" s="11">
        <v>0.77367589675370441</v>
      </c>
      <c r="P2897" s="11">
        <v>125.45</v>
      </c>
      <c r="Q2897" s="11">
        <v>0.77367589675370441</v>
      </c>
      <c r="R2897" s="11">
        <f t="array" ref="R2897">INDEX(Reformat[Infant PT],MATCH(1,(Reformat[Zone]=B2897)*(Reformat[Provider Type]=E2897)*(Reformat[Provider Rating]=I2897),0))</f>
        <v>25.09</v>
      </c>
      <c r="S2897" s="11">
        <f t="shared" si="45"/>
        <v>125.45</v>
      </c>
    </row>
    <row r="2898" spans="1:19" x14ac:dyDescent="0.25">
      <c r="A2898" t="s">
        <v>51</v>
      </c>
      <c r="B2898" t="s">
        <v>95</v>
      </c>
      <c r="D2898" t="s">
        <v>66</v>
      </c>
      <c r="E2898" t="s">
        <v>114</v>
      </c>
      <c r="F2898" t="s">
        <v>59</v>
      </c>
      <c r="G2898" t="s">
        <v>124</v>
      </c>
      <c r="H2898" t="s">
        <v>55</v>
      </c>
      <c r="I2898" t="s">
        <v>130</v>
      </c>
      <c r="J2898" t="s">
        <v>56</v>
      </c>
      <c r="K2898" t="s">
        <v>57</v>
      </c>
      <c r="M2898" s="11">
        <v>119.39999999999999</v>
      </c>
      <c r="N2898" s="11">
        <v>0.73636430508084738</v>
      </c>
      <c r="P2898" s="11">
        <v>119.39999999999999</v>
      </c>
      <c r="Q2898" s="11">
        <v>0.73636430508084738</v>
      </c>
      <c r="R2898" s="11">
        <f t="array" ref="R2898">INDEX(Reformat[Toddler FT],MATCH(1,(Reformat[Zone]=B2898)*(Reformat[Provider Type]=E2898)*(Reformat[Provider Rating]=I2898),0))</f>
        <v>24.8</v>
      </c>
      <c r="S2898" s="11">
        <f t="shared" si="45"/>
        <v>124</v>
      </c>
    </row>
    <row r="2899" spans="1:19" x14ac:dyDescent="0.25">
      <c r="A2899" t="s">
        <v>51</v>
      </c>
      <c r="B2899" t="s">
        <v>95</v>
      </c>
      <c r="D2899" t="s">
        <v>66</v>
      </c>
      <c r="E2899" t="s">
        <v>114</v>
      </c>
      <c r="F2899" t="s">
        <v>59</v>
      </c>
      <c r="G2899" t="s">
        <v>125</v>
      </c>
      <c r="H2899" t="s">
        <v>55</v>
      </c>
      <c r="I2899" t="s">
        <v>130</v>
      </c>
      <c r="J2899" t="s">
        <v>58</v>
      </c>
      <c r="K2899" t="s">
        <v>57</v>
      </c>
      <c r="M2899" s="11">
        <v>109.25</v>
      </c>
      <c r="N2899" s="11">
        <v>0.67376717194374025</v>
      </c>
      <c r="P2899" s="11">
        <v>109.25</v>
      </c>
      <c r="Q2899" s="11">
        <v>0.67376717194374025</v>
      </c>
      <c r="R2899" s="11">
        <f t="array" ref="R2899">INDEX(Reformat[Toddler PT],MATCH(1,(Reformat[Zone]=B2899)*(Reformat[Provider Type]=E2899)*(Reformat[Provider Rating]=I2899),0))</f>
        <v>22.2</v>
      </c>
      <c r="S2899" s="11">
        <f t="shared" si="45"/>
        <v>111</v>
      </c>
    </row>
    <row r="2900" spans="1:19" x14ac:dyDescent="0.25">
      <c r="A2900" t="s">
        <v>51</v>
      </c>
      <c r="B2900" t="s">
        <v>95</v>
      </c>
      <c r="D2900" t="s">
        <v>66</v>
      </c>
      <c r="E2900" t="s">
        <v>114</v>
      </c>
      <c r="F2900" t="s">
        <v>60</v>
      </c>
      <c r="G2900" t="s">
        <v>126</v>
      </c>
      <c r="H2900" t="s">
        <v>55</v>
      </c>
      <c r="I2900" t="s">
        <v>130</v>
      </c>
      <c r="J2900" t="s">
        <v>56</v>
      </c>
      <c r="K2900" t="s">
        <v>57</v>
      </c>
      <c r="M2900" s="11">
        <v>110</v>
      </c>
      <c r="N2900" s="11">
        <v>0.67839257587012747</v>
      </c>
      <c r="P2900" s="11">
        <v>110</v>
      </c>
      <c r="Q2900" s="11">
        <v>0.67839257587012747</v>
      </c>
      <c r="R2900" s="11">
        <f t="array" ref="R2900">INDEX(Reformat[Preschool FT],MATCH(1,(Reformat[Zone]=B2900)*(Reformat[Provider Type]=E2900)*(Reformat[Provider Rating]=I2900),0))</f>
        <v>23</v>
      </c>
      <c r="S2900" s="11">
        <f t="shared" si="45"/>
        <v>115</v>
      </c>
    </row>
    <row r="2901" spans="1:19" x14ac:dyDescent="0.25">
      <c r="A2901" t="s">
        <v>51</v>
      </c>
      <c r="B2901" t="s">
        <v>95</v>
      </c>
      <c r="D2901" t="s">
        <v>66</v>
      </c>
      <c r="E2901" t="s">
        <v>114</v>
      </c>
      <c r="F2901" t="s">
        <v>60</v>
      </c>
      <c r="G2901" t="s">
        <v>127</v>
      </c>
      <c r="H2901" t="s">
        <v>55</v>
      </c>
      <c r="I2901" t="s">
        <v>130</v>
      </c>
      <c r="J2901" t="s">
        <v>58</v>
      </c>
      <c r="K2901" t="s">
        <v>57</v>
      </c>
      <c r="M2901" s="11">
        <v>100.15</v>
      </c>
      <c r="N2901" s="11">
        <v>0.61764560430357518</v>
      </c>
      <c r="P2901" s="11">
        <v>100.15</v>
      </c>
      <c r="Q2901" s="11">
        <v>0.61764560430357518</v>
      </c>
      <c r="R2901" s="11">
        <f t="array" ref="R2901">INDEX(Reformat[Preschool PT],MATCH(1,(Reformat[Zone]=B2901)*(Reformat[Provider Type]=E2901)*(Reformat[Provider Rating]=I2901),0))</f>
        <v>20.03</v>
      </c>
      <c r="S2901" s="11">
        <f t="shared" si="45"/>
        <v>100.15</v>
      </c>
    </row>
    <row r="2902" spans="1:19" x14ac:dyDescent="0.25">
      <c r="A2902" t="s">
        <v>51</v>
      </c>
      <c r="B2902" t="s">
        <v>95</v>
      </c>
      <c r="D2902" t="s">
        <v>66</v>
      </c>
      <c r="E2902" t="s">
        <v>114</v>
      </c>
      <c r="F2902" t="s">
        <v>61</v>
      </c>
      <c r="G2902" t="s">
        <v>128</v>
      </c>
      <c r="H2902" t="s">
        <v>55</v>
      </c>
      <c r="I2902" t="s">
        <v>130</v>
      </c>
      <c r="J2902" t="s">
        <v>56</v>
      </c>
      <c r="K2902" t="s">
        <v>57</v>
      </c>
      <c r="M2902" s="11">
        <v>104.3</v>
      </c>
      <c r="N2902" s="11">
        <v>0.64323950602958446</v>
      </c>
      <c r="P2902" s="11">
        <v>104.3</v>
      </c>
      <c r="Q2902" s="11">
        <v>0.64323950602958446</v>
      </c>
      <c r="R2902" s="11">
        <f t="array" ref="R2902">INDEX(Reformat[School-age FT],MATCH(1,(Reformat[Zone]=B2902)*(Reformat[Provider Type]=E2902)*(Reformat[Provider Rating]=I2902),0))</f>
        <v>20.86</v>
      </c>
      <c r="S2902" s="11">
        <f t="shared" si="45"/>
        <v>104.3</v>
      </c>
    </row>
    <row r="2903" spans="1:19" x14ac:dyDescent="0.25">
      <c r="A2903" t="s">
        <v>51</v>
      </c>
      <c r="B2903" t="s">
        <v>95</v>
      </c>
      <c r="D2903" t="s">
        <v>66</v>
      </c>
      <c r="E2903" t="s">
        <v>114</v>
      </c>
      <c r="F2903" t="s">
        <v>61</v>
      </c>
      <c r="G2903" t="s">
        <v>129</v>
      </c>
      <c r="H2903" t="s">
        <v>55</v>
      </c>
      <c r="I2903" t="s">
        <v>130</v>
      </c>
      <c r="J2903" t="s">
        <v>58</v>
      </c>
      <c r="K2903" t="s">
        <v>57</v>
      </c>
      <c r="M2903" s="11">
        <v>74.400000000000006</v>
      </c>
      <c r="N2903" s="11">
        <v>0.45884006949761352</v>
      </c>
      <c r="P2903" s="11">
        <v>74.400000000000006</v>
      </c>
      <c r="Q2903" s="11">
        <v>0.45884006949761352</v>
      </c>
      <c r="R2903" s="11">
        <f t="array" ref="R2903">INDEX(Reformat[School-age PT],MATCH(1,(Reformat[Zone]=B2903)*(Reformat[Provider Type]=E2903)*(Reformat[Provider Rating]=I2903),0))</f>
        <v>17.600000000000001</v>
      </c>
      <c r="S2903" s="11">
        <f t="shared" si="45"/>
        <v>88</v>
      </c>
    </row>
    <row r="2904" spans="1:19" x14ac:dyDescent="0.25">
      <c r="A2904" t="s">
        <v>51</v>
      </c>
      <c r="B2904" t="s">
        <v>95</v>
      </c>
      <c r="D2904" t="s">
        <v>66</v>
      </c>
      <c r="E2904" t="s">
        <v>114</v>
      </c>
      <c r="F2904" t="s">
        <v>54</v>
      </c>
      <c r="G2904" t="s">
        <v>122</v>
      </c>
      <c r="H2904" t="s">
        <v>62</v>
      </c>
      <c r="I2904" t="s">
        <v>131</v>
      </c>
      <c r="J2904" t="s">
        <v>56</v>
      </c>
      <c r="K2904" t="s">
        <v>57</v>
      </c>
      <c r="M2904" s="11">
        <v>138.30000000000001</v>
      </c>
      <c r="N2904" s="11">
        <v>0.85292448402580578</v>
      </c>
      <c r="P2904" s="11">
        <v>138.30000000000001</v>
      </c>
      <c r="Q2904" s="11">
        <v>0.85292448402580578</v>
      </c>
      <c r="R2904" s="11">
        <f t="array" ref="R2904">INDEX(Reformat[Infant FT],MATCH(1,(Reformat[Zone]=B2904)*(Reformat[Provider Type]=E2904)*(Reformat[Provider Rating]=I2904),0))</f>
        <v>28.35</v>
      </c>
      <c r="S2904" s="11">
        <f t="shared" si="45"/>
        <v>141.75</v>
      </c>
    </row>
    <row r="2905" spans="1:19" x14ac:dyDescent="0.25">
      <c r="A2905" t="s">
        <v>51</v>
      </c>
      <c r="B2905" t="s">
        <v>95</v>
      </c>
      <c r="D2905" t="s">
        <v>66</v>
      </c>
      <c r="E2905" t="s">
        <v>114</v>
      </c>
      <c r="F2905" t="s">
        <v>54</v>
      </c>
      <c r="G2905" t="s">
        <v>123</v>
      </c>
      <c r="H2905" t="s">
        <v>62</v>
      </c>
      <c r="I2905" t="s">
        <v>131</v>
      </c>
      <c r="J2905" t="s">
        <v>58</v>
      </c>
      <c r="K2905" t="s">
        <v>57</v>
      </c>
      <c r="M2905" s="11">
        <v>131.75</v>
      </c>
      <c r="N2905" s="11">
        <v>0.81252928973535721</v>
      </c>
      <c r="P2905" s="11">
        <v>131.75</v>
      </c>
      <c r="Q2905" s="11">
        <v>0.81252928973535721</v>
      </c>
      <c r="R2905" s="11">
        <f t="array" ref="R2905">INDEX(Reformat[Infant PT],MATCH(1,(Reformat[Zone]=B2905)*(Reformat[Provider Type]=E2905)*(Reformat[Provider Rating]=I2905),0))</f>
        <v>26.35</v>
      </c>
      <c r="S2905" s="11">
        <f t="shared" si="45"/>
        <v>131.75</v>
      </c>
    </row>
    <row r="2906" spans="1:19" x14ac:dyDescent="0.25">
      <c r="A2906" t="s">
        <v>51</v>
      </c>
      <c r="B2906" t="s">
        <v>95</v>
      </c>
      <c r="D2906" t="s">
        <v>66</v>
      </c>
      <c r="E2906" t="s">
        <v>114</v>
      </c>
      <c r="F2906" t="s">
        <v>59</v>
      </c>
      <c r="G2906" t="s">
        <v>124</v>
      </c>
      <c r="H2906" t="s">
        <v>62</v>
      </c>
      <c r="I2906" t="s">
        <v>131</v>
      </c>
      <c r="J2906" t="s">
        <v>56</v>
      </c>
      <c r="K2906" t="s">
        <v>57</v>
      </c>
      <c r="M2906" s="11">
        <v>125.39999999999999</v>
      </c>
      <c r="N2906" s="11">
        <v>0.77336753649194523</v>
      </c>
      <c r="P2906" s="11">
        <v>125.39999999999999</v>
      </c>
      <c r="Q2906" s="11">
        <v>0.77336753649194523</v>
      </c>
      <c r="R2906" s="11">
        <f t="array" ref="R2906">INDEX(Reformat[Toddler FT],MATCH(1,(Reformat[Zone]=B2906)*(Reformat[Provider Type]=E2906)*(Reformat[Provider Rating]=I2906),0))</f>
        <v>26.04</v>
      </c>
      <c r="S2906" s="11">
        <f t="shared" si="45"/>
        <v>130.19999999999999</v>
      </c>
    </row>
    <row r="2907" spans="1:19" x14ac:dyDescent="0.25">
      <c r="A2907" t="s">
        <v>51</v>
      </c>
      <c r="B2907" t="s">
        <v>95</v>
      </c>
      <c r="D2907" t="s">
        <v>66</v>
      </c>
      <c r="E2907" t="s">
        <v>114</v>
      </c>
      <c r="F2907" t="s">
        <v>59</v>
      </c>
      <c r="G2907" t="s">
        <v>125</v>
      </c>
      <c r="H2907" t="s">
        <v>62</v>
      </c>
      <c r="I2907" t="s">
        <v>131</v>
      </c>
      <c r="J2907" t="s">
        <v>58</v>
      </c>
      <c r="K2907" t="s">
        <v>57</v>
      </c>
      <c r="M2907" s="11">
        <v>114.75</v>
      </c>
      <c r="N2907" s="11">
        <v>0.70768680073724655</v>
      </c>
      <c r="P2907" s="11">
        <v>114.75</v>
      </c>
      <c r="Q2907" s="11">
        <v>0.70768680073724655</v>
      </c>
      <c r="R2907" s="11">
        <f t="array" ref="R2907">INDEX(Reformat[Toddler PT],MATCH(1,(Reformat[Zone]=B2907)*(Reformat[Provider Type]=E2907)*(Reformat[Provider Rating]=I2907),0))</f>
        <v>23.31</v>
      </c>
      <c r="S2907" s="11">
        <f t="shared" si="45"/>
        <v>116.55</v>
      </c>
    </row>
    <row r="2908" spans="1:19" x14ac:dyDescent="0.25">
      <c r="A2908" t="s">
        <v>51</v>
      </c>
      <c r="B2908" t="s">
        <v>95</v>
      </c>
      <c r="D2908" t="s">
        <v>66</v>
      </c>
      <c r="E2908" t="s">
        <v>114</v>
      </c>
      <c r="F2908" t="s">
        <v>60</v>
      </c>
      <c r="G2908" t="s">
        <v>126</v>
      </c>
      <c r="H2908" t="s">
        <v>62</v>
      </c>
      <c r="I2908" t="s">
        <v>131</v>
      </c>
      <c r="J2908" t="s">
        <v>56</v>
      </c>
      <c r="K2908" t="s">
        <v>57</v>
      </c>
      <c r="M2908" s="11">
        <v>115.5</v>
      </c>
      <c r="N2908" s="11">
        <v>0.71231220466363376</v>
      </c>
      <c r="P2908" s="11">
        <v>115.5</v>
      </c>
      <c r="Q2908" s="11">
        <v>0.71231220466363376</v>
      </c>
      <c r="R2908" s="11">
        <f t="array" ref="R2908">INDEX(Reformat[Preschool FT],MATCH(1,(Reformat[Zone]=B2908)*(Reformat[Provider Type]=E2908)*(Reformat[Provider Rating]=I2908),0))</f>
        <v>24.15</v>
      </c>
      <c r="S2908" s="11">
        <f t="shared" si="45"/>
        <v>120.75</v>
      </c>
    </row>
    <row r="2909" spans="1:19" x14ac:dyDescent="0.25">
      <c r="A2909" t="s">
        <v>51</v>
      </c>
      <c r="B2909" t="s">
        <v>95</v>
      </c>
      <c r="D2909" t="s">
        <v>66</v>
      </c>
      <c r="E2909" t="s">
        <v>114</v>
      </c>
      <c r="F2909" t="s">
        <v>60</v>
      </c>
      <c r="G2909" t="s">
        <v>127</v>
      </c>
      <c r="H2909" t="s">
        <v>62</v>
      </c>
      <c r="I2909" t="s">
        <v>131</v>
      </c>
      <c r="J2909" t="s">
        <v>58</v>
      </c>
      <c r="K2909" t="s">
        <v>57</v>
      </c>
      <c r="M2909" s="11">
        <v>105.19999999999999</v>
      </c>
      <c r="N2909" s="11">
        <v>0.6487899907412491</v>
      </c>
      <c r="P2909" s="11">
        <v>105.19999999999999</v>
      </c>
      <c r="Q2909" s="11">
        <v>0.6487899907412491</v>
      </c>
      <c r="R2909" s="11">
        <f t="array" ref="R2909">INDEX(Reformat[Preschool PT],MATCH(1,(Reformat[Zone]=B2909)*(Reformat[Provider Type]=E2909)*(Reformat[Provider Rating]=I2909),0))</f>
        <v>21.04</v>
      </c>
      <c r="S2909" s="11">
        <f t="shared" si="45"/>
        <v>105.19999999999999</v>
      </c>
    </row>
    <row r="2910" spans="1:19" x14ac:dyDescent="0.25">
      <c r="A2910" t="s">
        <v>51</v>
      </c>
      <c r="B2910" t="s">
        <v>95</v>
      </c>
      <c r="D2910" t="s">
        <v>66</v>
      </c>
      <c r="E2910" t="s">
        <v>114</v>
      </c>
      <c r="F2910" t="s">
        <v>61</v>
      </c>
      <c r="G2910" t="s">
        <v>128</v>
      </c>
      <c r="H2910" t="s">
        <v>62</v>
      </c>
      <c r="I2910" t="s">
        <v>131</v>
      </c>
      <c r="J2910" t="s">
        <v>56</v>
      </c>
      <c r="K2910" t="s">
        <v>57</v>
      </c>
      <c r="M2910" s="11">
        <v>109.55</v>
      </c>
      <c r="N2910" s="11">
        <v>0.67561733351429509</v>
      </c>
      <c r="P2910" s="11">
        <v>109.55</v>
      </c>
      <c r="Q2910" s="11">
        <v>0.67561733351429509</v>
      </c>
      <c r="R2910" s="11">
        <f t="array" ref="R2910">INDEX(Reformat[School-age FT],MATCH(1,(Reformat[Zone]=B2910)*(Reformat[Provider Type]=E2910)*(Reformat[Provider Rating]=I2910),0))</f>
        <v>21.91</v>
      </c>
      <c r="S2910" s="11">
        <f t="shared" si="45"/>
        <v>109.55</v>
      </c>
    </row>
    <row r="2911" spans="1:19" x14ac:dyDescent="0.25">
      <c r="A2911" t="s">
        <v>51</v>
      </c>
      <c r="B2911" t="s">
        <v>95</v>
      </c>
      <c r="D2911" t="s">
        <v>66</v>
      </c>
      <c r="E2911" t="s">
        <v>114</v>
      </c>
      <c r="F2911" t="s">
        <v>61</v>
      </c>
      <c r="G2911" t="s">
        <v>129</v>
      </c>
      <c r="H2911" t="s">
        <v>62</v>
      </c>
      <c r="I2911" t="s">
        <v>131</v>
      </c>
      <c r="J2911" t="s">
        <v>58</v>
      </c>
      <c r="K2911" t="s">
        <v>57</v>
      </c>
      <c r="M2911" s="11">
        <v>86.55</v>
      </c>
      <c r="N2911" s="11">
        <v>0.53377161310508658</v>
      </c>
      <c r="P2911" s="11">
        <v>86.55</v>
      </c>
      <c r="Q2911" s="11">
        <v>0.53377161310508658</v>
      </c>
      <c r="R2911" s="11">
        <f t="array" ref="R2911">INDEX(Reformat[School-age PT],MATCH(1,(Reformat[Zone]=B2911)*(Reformat[Provider Type]=E2911)*(Reformat[Provider Rating]=I2911),0))</f>
        <v>18.48</v>
      </c>
      <c r="S2911" s="11">
        <f t="shared" si="45"/>
        <v>92.4</v>
      </c>
    </row>
    <row r="2912" spans="1:19" x14ac:dyDescent="0.25">
      <c r="A2912" t="s">
        <v>51</v>
      </c>
      <c r="B2912" t="s">
        <v>95</v>
      </c>
      <c r="D2912" t="s">
        <v>66</v>
      </c>
      <c r="E2912" t="s">
        <v>114</v>
      </c>
      <c r="F2912" t="s">
        <v>54</v>
      </c>
      <c r="G2912" t="s">
        <v>122</v>
      </c>
      <c r="H2912" t="s">
        <v>63</v>
      </c>
      <c r="I2912" t="s">
        <v>132</v>
      </c>
      <c r="J2912" t="s">
        <v>56</v>
      </c>
      <c r="K2912" t="s">
        <v>57</v>
      </c>
      <c r="M2912" s="11">
        <v>140.95000000000002</v>
      </c>
      <c r="N2912" s="11">
        <v>0.86926757789904063</v>
      </c>
      <c r="P2912" s="11">
        <v>140.95000000000002</v>
      </c>
      <c r="Q2912" s="11">
        <v>0.86926757789904063</v>
      </c>
      <c r="R2912" s="11">
        <f t="array" ref="R2912">INDEX(Reformat[Infant FT],MATCH(1,(Reformat[Zone]=B2912)*(Reformat[Provider Type]=E2912)*(Reformat[Provider Rating]=I2912),0))</f>
        <v>29.16</v>
      </c>
      <c r="S2912" s="11">
        <f t="shared" si="45"/>
        <v>145.80000000000001</v>
      </c>
    </row>
    <row r="2913" spans="1:19" x14ac:dyDescent="0.25">
      <c r="A2913" t="s">
        <v>51</v>
      </c>
      <c r="B2913" t="s">
        <v>95</v>
      </c>
      <c r="D2913" t="s">
        <v>66</v>
      </c>
      <c r="E2913" t="s">
        <v>114</v>
      </c>
      <c r="F2913" t="s">
        <v>54</v>
      </c>
      <c r="G2913" t="s">
        <v>123</v>
      </c>
      <c r="H2913" t="s">
        <v>63</v>
      </c>
      <c r="I2913" t="s">
        <v>132</v>
      </c>
      <c r="J2913" t="s">
        <v>58</v>
      </c>
      <c r="K2913" t="s">
        <v>57</v>
      </c>
      <c r="M2913" s="11">
        <v>134.30000000000001</v>
      </c>
      <c r="N2913" s="11">
        <v>0.82825566308507381</v>
      </c>
      <c r="P2913" s="11">
        <v>134.30000000000001</v>
      </c>
      <c r="Q2913" s="11">
        <v>0.82825566308507381</v>
      </c>
      <c r="R2913" s="11">
        <f t="array" ref="R2913">INDEX(Reformat[Infant PT],MATCH(1,(Reformat[Zone]=B2913)*(Reformat[Provider Type]=E2913)*(Reformat[Provider Rating]=I2913),0))</f>
        <v>26.88</v>
      </c>
      <c r="S2913" s="11">
        <f t="shared" si="45"/>
        <v>134.4</v>
      </c>
    </row>
    <row r="2914" spans="1:19" x14ac:dyDescent="0.25">
      <c r="A2914" t="s">
        <v>51</v>
      </c>
      <c r="B2914" t="s">
        <v>95</v>
      </c>
      <c r="D2914" t="s">
        <v>66</v>
      </c>
      <c r="E2914" t="s">
        <v>114</v>
      </c>
      <c r="F2914" t="s">
        <v>59</v>
      </c>
      <c r="G2914" t="s">
        <v>124</v>
      </c>
      <c r="H2914" t="s">
        <v>63</v>
      </c>
      <c r="I2914" t="s">
        <v>132</v>
      </c>
      <c r="J2914" t="s">
        <v>56</v>
      </c>
      <c r="K2914" t="s">
        <v>57</v>
      </c>
      <c r="M2914" s="11">
        <v>129.94999999999999</v>
      </c>
      <c r="N2914" s="11">
        <v>0.80142832031202771</v>
      </c>
      <c r="P2914" s="11">
        <v>129.94999999999999</v>
      </c>
      <c r="Q2914" s="11">
        <v>0.80142832031202771</v>
      </c>
      <c r="R2914" s="11">
        <f t="array" ref="R2914">INDEX(Reformat[Toddler FT],MATCH(1,(Reformat[Zone]=B2914)*(Reformat[Provider Type]=E2914)*(Reformat[Provider Rating]=I2914),0))</f>
        <v>26.64</v>
      </c>
      <c r="S2914" s="11">
        <f t="shared" si="45"/>
        <v>133.19999999999999</v>
      </c>
    </row>
    <row r="2915" spans="1:19" x14ac:dyDescent="0.25">
      <c r="A2915" t="s">
        <v>51</v>
      </c>
      <c r="B2915" t="s">
        <v>95</v>
      </c>
      <c r="D2915" t="s">
        <v>66</v>
      </c>
      <c r="E2915" t="s">
        <v>114</v>
      </c>
      <c r="F2915" t="s">
        <v>59</v>
      </c>
      <c r="G2915" t="s">
        <v>125</v>
      </c>
      <c r="H2915" t="s">
        <v>63</v>
      </c>
      <c r="I2915" t="s">
        <v>132</v>
      </c>
      <c r="J2915" t="s">
        <v>58</v>
      </c>
      <c r="K2915" t="s">
        <v>57</v>
      </c>
      <c r="M2915" s="11">
        <v>117.10000000000001</v>
      </c>
      <c r="N2915" s="11">
        <v>0.72217973303992666</v>
      </c>
      <c r="P2915" s="11">
        <v>117.10000000000001</v>
      </c>
      <c r="Q2915" s="11">
        <v>0.72217973303992666</v>
      </c>
      <c r="R2915" s="11">
        <f t="array" ref="R2915">INDEX(Reformat[Toddler PT],MATCH(1,(Reformat[Zone]=B2915)*(Reformat[Provider Type]=E2915)*(Reformat[Provider Rating]=I2915),0))</f>
        <v>23.94</v>
      </c>
      <c r="S2915" s="11">
        <f t="shared" si="45"/>
        <v>119.7</v>
      </c>
    </row>
    <row r="2916" spans="1:19" x14ac:dyDescent="0.25">
      <c r="A2916" t="s">
        <v>51</v>
      </c>
      <c r="B2916" t="s">
        <v>95</v>
      </c>
      <c r="D2916" t="s">
        <v>66</v>
      </c>
      <c r="E2916" t="s">
        <v>114</v>
      </c>
      <c r="F2916" t="s">
        <v>60</v>
      </c>
      <c r="G2916" t="s">
        <v>126</v>
      </c>
      <c r="H2916" t="s">
        <v>63</v>
      </c>
      <c r="I2916" t="s">
        <v>132</v>
      </c>
      <c r="J2916" t="s">
        <v>56</v>
      </c>
      <c r="K2916" t="s">
        <v>57</v>
      </c>
      <c r="M2916" s="11">
        <v>123.75</v>
      </c>
      <c r="N2916" s="11">
        <v>0.76319164785389337</v>
      </c>
      <c r="P2916" s="11">
        <v>123.75</v>
      </c>
      <c r="Q2916" s="11">
        <v>0.76319164785389337</v>
      </c>
      <c r="R2916" s="11">
        <f t="array" ref="R2916">INDEX(Reformat[Preschool FT],MATCH(1,(Reformat[Zone]=B2916)*(Reformat[Provider Type]=E2916)*(Reformat[Provider Rating]=I2916),0))</f>
        <v>24.75</v>
      </c>
      <c r="S2916" s="11">
        <f t="shared" si="45"/>
        <v>123.75</v>
      </c>
    </row>
    <row r="2917" spans="1:19" x14ac:dyDescent="0.25">
      <c r="A2917" t="s">
        <v>51</v>
      </c>
      <c r="B2917" t="s">
        <v>95</v>
      </c>
      <c r="D2917" t="s">
        <v>66</v>
      </c>
      <c r="E2917" t="s">
        <v>114</v>
      </c>
      <c r="F2917" t="s">
        <v>60</v>
      </c>
      <c r="G2917" t="s">
        <v>127</v>
      </c>
      <c r="H2917" t="s">
        <v>63</v>
      </c>
      <c r="I2917" t="s">
        <v>132</v>
      </c>
      <c r="J2917" t="s">
        <v>58</v>
      </c>
      <c r="K2917" t="s">
        <v>57</v>
      </c>
      <c r="M2917" s="11">
        <v>107.25</v>
      </c>
      <c r="N2917" s="11">
        <v>0.66143276147337426</v>
      </c>
      <c r="P2917" s="11">
        <v>107.25</v>
      </c>
      <c r="Q2917" s="11">
        <v>0.66143276147337426</v>
      </c>
      <c r="R2917" s="11">
        <f t="array" ref="R2917">INDEX(Reformat[Preschool PT],MATCH(1,(Reformat[Zone]=B2917)*(Reformat[Provider Type]=E2917)*(Reformat[Provider Rating]=I2917),0))</f>
        <v>21.47</v>
      </c>
      <c r="S2917" s="11">
        <f t="shared" si="45"/>
        <v>107.35</v>
      </c>
    </row>
    <row r="2918" spans="1:19" x14ac:dyDescent="0.25">
      <c r="A2918" t="s">
        <v>51</v>
      </c>
      <c r="B2918" t="s">
        <v>95</v>
      </c>
      <c r="D2918" t="s">
        <v>66</v>
      </c>
      <c r="E2918" t="s">
        <v>114</v>
      </c>
      <c r="F2918" t="s">
        <v>61</v>
      </c>
      <c r="G2918" t="s">
        <v>128</v>
      </c>
      <c r="H2918" t="s">
        <v>63</v>
      </c>
      <c r="I2918" t="s">
        <v>132</v>
      </c>
      <c r="J2918" t="s">
        <v>56</v>
      </c>
      <c r="K2918" t="s">
        <v>57</v>
      </c>
      <c r="M2918" s="11">
        <v>112.6</v>
      </c>
      <c r="N2918" s="11">
        <v>0.69442730948160314</v>
      </c>
      <c r="P2918" s="11">
        <v>112.6</v>
      </c>
      <c r="Q2918" s="11">
        <v>0.69442730948160314</v>
      </c>
      <c r="R2918" s="11">
        <f t="array" ref="R2918">INDEX(Reformat[School-age FT],MATCH(1,(Reformat[Zone]=B2918)*(Reformat[Provider Type]=E2918)*(Reformat[Provider Rating]=I2918),0))</f>
        <v>22.52</v>
      </c>
      <c r="S2918" s="11">
        <f t="shared" si="45"/>
        <v>112.6</v>
      </c>
    </row>
    <row r="2919" spans="1:19" x14ac:dyDescent="0.25">
      <c r="A2919" t="s">
        <v>51</v>
      </c>
      <c r="B2919" t="s">
        <v>95</v>
      </c>
      <c r="D2919" t="s">
        <v>66</v>
      </c>
      <c r="E2919" t="s">
        <v>114</v>
      </c>
      <c r="F2919" t="s">
        <v>61</v>
      </c>
      <c r="G2919" t="s">
        <v>129</v>
      </c>
      <c r="H2919" t="s">
        <v>63</v>
      </c>
      <c r="I2919" t="s">
        <v>132</v>
      </c>
      <c r="J2919" t="s">
        <v>58</v>
      </c>
      <c r="K2919" t="s">
        <v>57</v>
      </c>
      <c r="M2919" s="11">
        <v>96.15</v>
      </c>
      <c r="N2919" s="11">
        <v>0.59297678336284321</v>
      </c>
      <c r="P2919" s="11">
        <v>96.15</v>
      </c>
      <c r="Q2919" s="11">
        <v>0.59297678336284321</v>
      </c>
      <c r="R2919" s="11">
        <f t="array" ref="R2919">INDEX(Reformat[School-age PT],MATCH(1,(Reformat[Zone]=B2919)*(Reformat[Provider Type]=E2919)*(Reformat[Provider Rating]=I2919),0))</f>
        <v>19.260000000000002</v>
      </c>
      <c r="S2919" s="11">
        <f t="shared" si="45"/>
        <v>96.300000000000011</v>
      </c>
    </row>
    <row r="2920" spans="1:19" x14ac:dyDescent="0.25">
      <c r="A2920" t="s">
        <v>51</v>
      </c>
      <c r="B2920" t="s">
        <v>95</v>
      </c>
      <c r="D2920" t="s">
        <v>66</v>
      </c>
      <c r="E2920" t="s">
        <v>114</v>
      </c>
      <c r="F2920" t="s">
        <v>54</v>
      </c>
      <c r="G2920" t="s">
        <v>122</v>
      </c>
      <c r="H2920" t="s">
        <v>64</v>
      </c>
      <c r="I2920" t="s">
        <v>133</v>
      </c>
      <c r="J2920" t="s">
        <v>56</v>
      </c>
      <c r="K2920" t="s">
        <v>57</v>
      </c>
      <c r="M2920" s="11">
        <v>151.05000000000001</v>
      </c>
      <c r="N2920" s="11">
        <v>0.9315563507743887</v>
      </c>
      <c r="P2920" s="11">
        <v>151.05000000000001</v>
      </c>
      <c r="Q2920" s="11">
        <v>0.9315563507743887</v>
      </c>
      <c r="R2920" s="11">
        <f t="array" ref="R2920">INDEX(Reformat[Infant FT],MATCH(1,(Reformat[Zone]=B2920)*(Reformat[Provider Type]=E2920)*(Reformat[Provider Rating]=I2920),0))</f>
        <v>32.4</v>
      </c>
      <c r="S2920" s="11">
        <f t="shared" si="45"/>
        <v>162</v>
      </c>
    </row>
    <row r="2921" spans="1:19" x14ac:dyDescent="0.25">
      <c r="A2921" t="s">
        <v>51</v>
      </c>
      <c r="B2921" t="s">
        <v>95</v>
      </c>
      <c r="D2921" t="s">
        <v>66</v>
      </c>
      <c r="E2921" t="s">
        <v>114</v>
      </c>
      <c r="F2921" t="s">
        <v>54</v>
      </c>
      <c r="G2921" t="s">
        <v>123</v>
      </c>
      <c r="H2921" t="s">
        <v>64</v>
      </c>
      <c r="I2921" t="s">
        <v>133</v>
      </c>
      <c r="J2921" t="s">
        <v>58</v>
      </c>
      <c r="K2921" t="s">
        <v>57</v>
      </c>
      <c r="M2921" s="11">
        <v>137</v>
      </c>
      <c r="N2921" s="11">
        <v>0.84490711722006784</v>
      </c>
      <c r="P2921" s="11">
        <v>137</v>
      </c>
      <c r="Q2921" s="11">
        <v>0.84490711722006784</v>
      </c>
      <c r="R2921" s="11">
        <f t="array" ref="R2921">INDEX(Reformat[Infant PT],MATCH(1,(Reformat[Zone]=B2921)*(Reformat[Provider Type]=E2921)*(Reformat[Provider Rating]=I2921),0))</f>
        <v>29.4</v>
      </c>
      <c r="S2921" s="11">
        <f t="shared" si="45"/>
        <v>147</v>
      </c>
    </row>
    <row r="2922" spans="1:19" x14ac:dyDescent="0.25">
      <c r="A2922" t="s">
        <v>51</v>
      </c>
      <c r="B2922" t="s">
        <v>95</v>
      </c>
      <c r="D2922" t="s">
        <v>66</v>
      </c>
      <c r="E2922" t="s">
        <v>114</v>
      </c>
      <c r="F2922" t="s">
        <v>59</v>
      </c>
      <c r="G2922" t="s">
        <v>124</v>
      </c>
      <c r="H2922" t="s">
        <v>64</v>
      </c>
      <c r="I2922" t="s">
        <v>133</v>
      </c>
      <c r="J2922" t="s">
        <v>56</v>
      </c>
      <c r="K2922" t="s">
        <v>57</v>
      </c>
      <c r="M2922" s="11">
        <v>144.35</v>
      </c>
      <c r="N2922" s="11">
        <v>0.8902360756986627</v>
      </c>
      <c r="P2922" s="11">
        <v>144.35</v>
      </c>
      <c r="Q2922" s="11">
        <v>0.8902360756986627</v>
      </c>
      <c r="R2922" s="11">
        <f t="array" ref="R2922">INDEX(Reformat[Toddler FT],MATCH(1,(Reformat[Zone]=B2922)*(Reformat[Provider Type]=E2922)*(Reformat[Provider Rating]=I2922),0))</f>
        <v>29.6</v>
      </c>
      <c r="S2922" s="11">
        <f t="shared" si="45"/>
        <v>148</v>
      </c>
    </row>
    <row r="2923" spans="1:19" x14ac:dyDescent="0.25">
      <c r="A2923" t="s">
        <v>51</v>
      </c>
      <c r="B2923" t="s">
        <v>95</v>
      </c>
      <c r="D2923" t="s">
        <v>66</v>
      </c>
      <c r="E2923" t="s">
        <v>114</v>
      </c>
      <c r="F2923" t="s">
        <v>59</v>
      </c>
      <c r="G2923" t="s">
        <v>125</v>
      </c>
      <c r="H2923" t="s">
        <v>64</v>
      </c>
      <c r="I2923" t="s">
        <v>133</v>
      </c>
      <c r="J2923" t="s">
        <v>58</v>
      </c>
      <c r="K2923" t="s">
        <v>57</v>
      </c>
      <c r="M2923" s="11">
        <v>130.1</v>
      </c>
      <c r="N2923" s="11">
        <v>0.80235340109730524</v>
      </c>
      <c r="P2923" s="11">
        <v>130.1</v>
      </c>
      <c r="Q2923" s="11">
        <v>0.80235340109730524</v>
      </c>
      <c r="R2923" s="11">
        <f t="array" ref="R2923">INDEX(Reformat[Toddler PT],MATCH(1,(Reformat[Zone]=B2923)*(Reformat[Provider Type]=E2923)*(Reformat[Provider Rating]=I2923),0))</f>
        <v>26.6</v>
      </c>
      <c r="S2923" s="11">
        <f t="shared" si="45"/>
        <v>133</v>
      </c>
    </row>
    <row r="2924" spans="1:19" x14ac:dyDescent="0.25">
      <c r="A2924" t="s">
        <v>51</v>
      </c>
      <c r="B2924" t="s">
        <v>95</v>
      </c>
      <c r="D2924" t="s">
        <v>66</v>
      </c>
      <c r="E2924" t="s">
        <v>114</v>
      </c>
      <c r="F2924" t="s">
        <v>60</v>
      </c>
      <c r="G2924" t="s">
        <v>126</v>
      </c>
      <c r="H2924" t="s">
        <v>64</v>
      </c>
      <c r="I2924" t="s">
        <v>133</v>
      </c>
      <c r="J2924" t="s">
        <v>56</v>
      </c>
      <c r="K2924" t="s">
        <v>57</v>
      </c>
      <c r="M2924" s="11">
        <v>137.5</v>
      </c>
      <c r="N2924" s="11">
        <v>0.84799071983765928</v>
      </c>
      <c r="P2924" s="11">
        <v>137.5</v>
      </c>
      <c r="Q2924" s="11">
        <v>0.84799071983765928</v>
      </c>
      <c r="R2924" s="11">
        <f t="array" ref="R2924">INDEX(Reformat[Preschool FT],MATCH(1,(Reformat[Zone]=B2924)*(Reformat[Provider Type]=E2924)*(Reformat[Provider Rating]=I2924),0))</f>
        <v>27.5</v>
      </c>
      <c r="S2924" s="11">
        <f t="shared" si="45"/>
        <v>137.5</v>
      </c>
    </row>
    <row r="2925" spans="1:19" x14ac:dyDescent="0.25">
      <c r="A2925" t="s">
        <v>51</v>
      </c>
      <c r="B2925" t="s">
        <v>95</v>
      </c>
      <c r="D2925" t="s">
        <v>66</v>
      </c>
      <c r="E2925" t="s">
        <v>114</v>
      </c>
      <c r="F2925" t="s">
        <v>60</v>
      </c>
      <c r="G2925" t="s">
        <v>127</v>
      </c>
      <c r="H2925" t="s">
        <v>64</v>
      </c>
      <c r="I2925" t="s">
        <v>133</v>
      </c>
      <c r="J2925" t="s">
        <v>58</v>
      </c>
      <c r="K2925" t="s">
        <v>57</v>
      </c>
      <c r="M2925" s="11">
        <v>117.89999999999999</v>
      </c>
      <c r="N2925" s="11">
        <v>0.72711349722807295</v>
      </c>
      <c r="P2925" s="11">
        <v>117.89999999999999</v>
      </c>
      <c r="Q2925" s="11">
        <v>0.72711349722807295</v>
      </c>
      <c r="R2925" s="11">
        <f t="array" ref="R2925">INDEX(Reformat[Preschool PT],MATCH(1,(Reformat[Zone]=B2925)*(Reformat[Provider Type]=E2925)*(Reformat[Provider Rating]=I2925),0))</f>
        <v>23.58</v>
      </c>
      <c r="S2925" s="11">
        <f t="shared" si="45"/>
        <v>117.89999999999999</v>
      </c>
    </row>
    <row r="2926" spans="1:19" x14ac:dyDescent="0.25">
      <c r="A2926" t="s">
        <v>51</v>
      </c>
      <c r="B2926" t="s">
        <v>95</v>
      </c>
      <c r="D2926" t="s">
        <v>66</v>
      </c>
      <c r="E2926" t="s">
        <v>114</v>
      </c>
      <c r="F2926" t="s">
        <v>61</v>
      </c>
      <c r="G2926" t="s">
        <v>128</v>
      </c>
      <c r="H2926" t="s">
        <v>64</v>
      </c>
      <c r="I2926" t="s">
        <v>133</v>
      </c>
      <c r="J2926" t="s">
        <v>56</v>
      </c>
      <c r="K2926" t="s">
        <v>57</v>
      </c>
      <c r="M2926" s="11">
        <v>125.1</v>
      </c>
      <c r="N2926" s="11">
        <v>0.77151737492139039</v>
      </c>
      <c r="P2926" s="11">
        <v>125.1</v>
      </c>
      <c r="Q2926" s="11">
        <v>0.77151737492139039</v>
      </c>
      <c r="R2926" s="11">
        <f t="array" ref="R2926">INDEX(Reformat[School-age FT],MATCH(1,(Reformat[Zone]=B2926)*(Reformat[Provider Type]=E2926)*(Reformat[Provider Rating]=I2926),0))</f>
        <v>25.02</v>
      </c>
      <c r="S2926" s="11">
        <f t="shared" si="45"/>
        <v>125.1</v>
      </c>
    </row>
    <row r="2927" spans="1:19" x14ac:dyDescent="0.25">
      <c r="A2927" t="s">
        <v>51</v>
      </c>
      <c r="B2927" t="s">
        <v>95</v>
      </c>
      <c r="D2927" t="s">
        <v>66</v>
      </c>
      <c r="E2927" t="s">
        <v>114</v>
      </c>
      <c r="F2927" t="s">
        <v>61</v>
      </c>
      <c r="G2927" t="s">
        <v>129</v>
      </c>
      <c r="H2927" t="s">
        <v>64</v>
      </c>
      <c r="I2927" t="s">
        <v>133</v>
      </c>
      <c r="J2927" t="s">
        <v>58</v>
      </c>
      <c r="K2927" t="s">
        <v>57</v>
      </c>
      <c r="M2927" s="11">
        <v>106.8</v>
      </c>
      <c r="N2927" s="11">
        <v>0.65865751911754189</v>
      </c>
      <c r="P2927" s="11">
        <v>106.8</v>
      </c>
      <c r="Q2927" s="11">
        <v>0.65865751911754189</v>
      </c>
      <c r="R2927" s="11">
        <f t="array" ref="R2927">INDEX(Reformat[School-age PT],MATCH(1,(Reformat[Zone]=B2927)*(Reformat[Provider Type]=E2927)*(Reformat[Provider Rating]=I2927),0))</f>
        <v>21.4</v>
      </c>
      <c r="S2927" s="11">
        <f t="shared" si="45"/>
        <v>107</v>
      </c>
    </row>
    <row r="2928" spans="1:19" x14ac:dyDescent="0.25">
      <c r="A2928" t="s">
        <v>51</v>
      </c>
      <c r="B2928" t="s">
        <v>95</v>
      </c>
      <c r="D2928" t="s">
        <v>66</v>
      </c>
      <c r="E2928" t="s">
        <v>114</v>
      </c>
      <c r="F2928" t="s">
        <v>60</v>
      </c>
      <c r="G2928" t="s">
        <v>126</v>
      </c>
      <c r="H2928" t="s">
        <v>65</v>
      </c>
      <c r="I2928" t="s">
        <v>134</v>
      </c>
      <c r="J2928" t="s">
        <v>56</v>
      </c>
      <c r="K2928" t="s">
        <v>57</v>
      </c>
      <c r="M2928" s="11">
        <v>116.5</v>
      </c>
      <c r="N2928" s="11">
        <v>0.71847940989881676</v>
      </c>
      <c r="P2928" s="11">
        <v>116.5</v>
      </c>
      <c r="Q2928" s="11">
        <v>0.71847940989881676</v>
      </c>
      <c r="R2928" s="11">
        <f t="array" ref="R2928">INDEX(Reformat[Preschool FT],MATCH(1,(Reformat[Zone]=B2928)*(Reformat[Provider Type]=E2928)*(Reformat[Provider Rating]=I2928),0))</f>
        <v>24.15</v>
      </c>
      <c r="S2928" s="11">
        <f t="shared" si="45"/>
        <v>120.75</v>
      </c>
    </row>
    <row r="2929" spans="1:19" x14ac:dyDescent="0.25">
      <c r="A2929" t="s">
        <v>51</v>
      </c>
      <c r="B2929" t="s">
        <v>95</v>
      </c>
      <c r="D2929" t="s">
        <v>66</v>
      </c>
      <c r="E2929" t="s">
        <v>114</v>
      </c>
      <c r="F2929" t="s">
        <v>60</v>
      </c>
      <c r="G2929" t="s">
        <v>127</v>
      </c>
      <c r="H2929" t="s">
        <v>65</v>
      </c>
      <c r="I2929" t="s">
        <v>134</v>
      </c>
      <c r="J2929" t="s">
        <v>58</v>
      </c>
      <c r="K2929" t="s">
        <v>57</v>
      </c>
      <c r="M2929" s="11">
        <v>106.05000000000001</v>
      </c>
      <c r="N2929" s="11">
        <v>0.65403211519115478</v>
      </c>
      <c r="P2929" s="11">
        <v>106.05000000000001</v>
      </c>
      <c r="Q2929" s="11">
        <v>0.65403211519115478</v>
      </c>
      <c r="R2929" s="11">
        <f t="array" ref="R2929">INDEX(Reformat[Preschool PT],MATCH(1,(Reformat[Zone]=B2929)*(Reformat[Provider Type]=E2929)*(Reformat[Provider Rating]=I2929),0))</f>
        <v>21.21</v>
      </c>
      <c r="S2929" s="11">
        <f t="shared" si="45"/>
        <v>106.05000000000001</v>
      </c>
    </row>
    <row r="2930" spans="1:19" x14ac:dyDescent="0.25">
      <c r="A2930" t="s">
        <v>51</v>
      </c>
      <c r="B2930" t="s">
        <v>95</v>
      </c>
      <c r="D2930" t="s">
        <v>67</v>
      </c>
      <c r="E2930" t="s">
        <v>115</v>
      </c>
      <c r="F2930" t="s">
        <v>54</v>
      </c>
      <c r="G2930" t="s">
        <v>122</v>
      </c>
      <c r="H2930" t="s">
        <v>55</v>
      </c>
      <c r="I2930" t="s">
        <v>130</v>
      </c>
      <c r="J2930" t="s">
        <v>56</v>
      </c>
      <c r="K2930" t="s">
        <v>57</v>
      </c>
      <c r="M2930" s="11">
        <v>124.5</v>
      </c>
      <c r="N2930" s="11">
        <v>0.76781705178028059</v>
      </c>
      <c r="P2930" s="11">
        <v>124.5</v>
      </c>
      <c r="Q2930" s="11">
        <v>0.76781705178028059</v>
      </c>
      <c r="R2930" s="11">
        <f t="array" ref="R2930">INDEX(Reformat[Infant FT],MATCH(1,(Reformat[Zone]=B2930)*(Reformat[Provider Type]=E2930)*(Reformat[Provider Rating]=I2930),0))</f>
        <v>25.8</v>
      </c>
      <c r="S2930" s="11">
        <f t="shared" si="45"/>
        <v>129</v>
      </c>
    </row>
    <row r="2931" spans="1:19" x14ac:dyDescent="0.25">
      <c r="A2931" t="s">
        <v>51</v>
      </c>
      <c r="B2931" t="s">
        <v>95</v>
      </c>
      <c r="D2931" t="s">
        <v>67</v>
      </c>
      <c r="E2931" t="s">
        <v>115</v>
      </c>
      <c r="F2931" t="s">
        <v>54</v>
      </c>
      <c r="G2931" t="s">
        <v>123</v>
      </c>
      <c r="H2931" t="s">
        <v>55</v>
      </c>
      <c r="I2931" t="s">
        <v>130</v>
      </c>
      <c r="J2931" t="s">
        <v>58</v>
      </c>
      <c r="K2931" t="s">
        <v>57</v>
      </c>
      <c r="M2931" s="11">
        <v>119.55</v>
      </c>
      <c r="N2931" s="11">
        <v>0.7372893858661248</v>
      </c>
      <c r="P2931" s="11">
        <v>119.55</v>
      </c>
      <c r="Q2931" s="11">
        <v>0.7372893858661248</v>
      </c>
      <c r="R2931" s="11">
        <f t="array" ref="R2931">INDEX(Reformat[Infant PT],MATCH(1,(Reformat[Zone]=B2931)*(Reformat[Provider Type]=E2931)*(Reformat[Provider Rating]=I2931),0))</f>
        <v>23.91</v>
      </c>
      <c r="S2931" s="11">
        <f t="shared" si="45"/>
        <v>119.55</v>
      </c>
    </row>
    <row r="2932" spans="1:19" x14ac:dyDescent="0.25">
      <c r="A2932" t="s">
        <v>51</v>
      </c>
      <c r="B2932" t="s">
        <v>95</v>
      </c>
      <c r="D2932" t="s">
        <v>67</v>
      </c>
      <c r="E2932" t="s">
        <v>115</v>
      </c>
      <c r="F2932" t="s">
        <v>59</v>
      </c>
      <c r="G2932" t="s">
        <v>124</v>
      </c>
      <c r="H2932" t="s">
        <v>55</v>
      </c>
      <c r="I2932" t="s">
        <v>130</v>
      </c>
      <c r="J2932" t="s">
        <v>56</v>
      </c>
      <c r="K2932" t="s">
        <v>57</v>
      </c>
      <c r="M2932" s="11">
        <v>113.6</v>
      </c>
      <c r="N2932" s="11">
        <v>0.70059451471678613</v>
      </c>
      <c r="P2932" s="11">
        <v>113.6</v>
      </c>
      <c r="Q2932" s="11">
        <v>0.70059451471678613</v>
      </c>
      <c r="R2932" s="11">
        <f t="array" ref="R2932">INDEX(Reformat[Toddler FT],MATCH(1,(Reformat[Zone]=B2932)*(Reformat[Provider Type]=E2932)*(Reformat[Provider Rating]=I2932),0))</f>
        <v>23.8</v>
      </c>
      <c r="S2932" s="11">
        <f t="shared" si="45"/>
        <v>119</v>
      </c>
    </row>
    <row r="2933" spans="1:19" x14ac:dyDescent="0.25">
      <c r="A2933" t="s">
        <v>51</v>
      </c>
      <c r="B2933" t="s">
        <v>95</v>
      </c>
      <c r="D2933" t="s">
        <v>67</v>
      </c>
      <c r="E2933" t="s">
        <v>115</v>
      </c>
      <c r="F2933" t="s">
        <v>59</v>
      </c>
      <c r="G2933" t="s">
        <v>125</v>
      </c>
      <c r="H2933" t="s">
        <v>55</v>
      </c>
      <c r="I2933" t="s">
        <v>130</v>
      </c>
      <c r="J2933" t="s">
        <v>58</v>
      </c>
      <c r="K2933" t="s">
        <v>57</v>
      </c>
      <c r="M2933" s="11">
        <v>103.5</v>
      </c>
      <c r="N2933" s="11">
        <v>0.63830574184143807</v>
      </c>
      <c r="P2933" s="11">
        <v>103.5</v>
      </c>
      <c r="Q2933" s="11">
        <v>0.63830574184143807</v>
      </c>
      <c r="R2933" s="11">
        <f t="array" ref="R2933">INDEX(Reformat[Toddler PT],MATCH(1,(Reformat[Zone]=B2933)*(Reformat[Provider Type]=E2933)*(Reformat[Provider Rating]=I2933),0))</f>
        <v>20.7</v>
      </c>
      <c r="S2933" s="11">
        <f t="shared" si="45"/>
        <v>103.5</v>
      </c>
    </row>
    <row r="2934" spans="1:19" x14ac:dyDescent="0.25">
      <c r="A2934" t="s">
        <v>51</v>
      </c>
      <c r="B2934" t="s">
        <v>95</v>
      </c>
      <c r="D2934" t="s">
        <v>67</v>
      </c>
      <c r="E2934" t="s">
        <v>115</v>
      </c>
      <c r="F2934" t="s">
        <v>60</v>
      </c>
      <c r="G2934" t="s">
        <v>126</v>
      </c>
      <c r="H2934" t="s">
        <v>55</v>
      </c>
      <c r="I2934" t="s">
        <v>130</v>
      </c>
      <c r="J2934" t="s">
        <v>56</v>
      </c>
      <c r="K2934" t="s">
        <v>57</v>
      </c>
      <c r="M2934" s="11">
        <v>105</v>
      </c>
      <c r="N2934" s="11">
        <v>0.6475565496942125</v>
      </c>
      <c r="P2934" s="11">
        <v>105</v>
      </c>
      <c r="Q2934" s="11">
        <v>0.6475565496942125</v>
      </c>
      <c r="R2934" s="11">
        <f t="array" ref="R2934">INDEX(Reformat[Preschool FT],MATCH(1,(Reformat[Zone]=B2934)*(Reformat[Provider Type]=E2934)*(Reformat[Provider Rating]=I2934),0))</f>
        <v>21.2</v>
      </c>
      <c r="S2934" s="11">
        <f t="shared" si="45"/>
        <v>106</v>
      </c>
    </row>
    <row r="2935" spans="1:19" x14ac:dyDescent="0.25">
      <c r="A2935" t="s">
        <v>51</v>
      </c>
      <c r="B2935" t="s">
        <v>95</v>
      </c>
      <c r="D2935" t="s">
        <v>67</v>
      </c>
      <c r="E2935" t="s">
        <v>115</v>
      </c>
      <c r="F2935" t="s">
        <v>60</v>
      </c>
      <c r="G2935" t="s">
        <v>127</v>
      </c>
      <c r="H2935" t="s">
        <v>55</v>
      </c>
      <c r="I2935" t="s">
        <v>130</v>
      </c>
      <c r="J2935" t="s">
        <v>58</v>
      </c>
      <c r="K2935" t="s">
        <v>57</v>
      </c>
      <c r="M2935" s="11">
        <v>94.800000000000011</v>
      </c>
      <c r="N2935" s="11">
        <v>0.58465105629534631</v>
      </c>
      <c r="P2935" s="11">
        <v>94.800000000000011</v>
      </c>
      <c r="Q2935" s="11">
        <v>0.58465105629534631</v>
      </c>
      <c r="R2935" s="11">
        <f t="array" ref="R2935">INDEX(Reformat[Preschool PT],MATCH(1,(Reformat[Zone]=B2935)*(Reformat[Provider Type]=E2935)*(Reformat[Provider Rating]=I2935),0))</f>
        <v>18.96</v>
      </c>
      <c r="S2935" s="11">
        <f t="shared" si="45"/>
        <v>94.800000000000011</v>
      </c>
    </row>
    <row r="2936" spans="1:19" x14ac:dyDescent="0.25">
      <c r="A2936" t="s">
        <v>51</v>
      </c>
      <c r="B2936" t="s">
        <v>95</v>
      </c>
      <c r="D2936" t="s">
        <v>67</v>
      </c>
      <c r="E2936" t="s">
        <v>115</v>
      </c>
      <c r="F2936" t="s">
        <v>61</v>
      </c>
      <c r="G2936" t="s">
        <v>128</v>
      </c>
      <c r="H2936" t="s">
        <v>55</v>
      </c>
      <c r="I2936" t="s">
        <v>130</v>
      </c>
      <c r="J2936" t="s">
        <v>56</v>
      </c>
      <c r="K2936" t="s">
        <v>57</v>
      </c>
      <c r="M2936" s="11">
        <v>98.4</v>
      </c>
      <c r="N2936" s="11">
        <v>0.60685299514200497</v>
      </c>
      <c r="P2936" s="11">
        <v>98.4</v>
      </c>
      <c r="Q2936" s="11">
        <v>0.60685299514200497</v>
      </c>
      <c r="R2936" s="11">
        <f t="array" ref="R2936">INDEX(Reformat[School-age FT],MATCH(1,(Reformat[Zone]=B2936)*(Reformat[Provider Type]=E2936)*(Reformat[Provider Rating]=I2936),0))</f>
        <v>19.68</v>
      </c>
      <c r="S2936" s="11">
        <f t="shared" si="45"/>
        <v>98.4</v>
      </c>
    </row>
    <row r="2937" spans="1:19" x14ac:dyDescent="0.25">
      <c r="A2937" t="s">
        <v>51</v>
      </c>
      <c r="B2937" t="s">
        <v>95</v>
      </c>
      <c r="D2937" t="s">
        <v>67</v>
      </c>
      <c r="E2937" t="s">
        <v>115</v>
      </c>
      <c r="F2937" t="s">
        <v>61</v>
      </c>
      <c r="G2937" t="s">
        <v>129</v>
      </c>
      <c r="H2937" t="s">
        <v>55</v>
      </c>
      <c r="I2937" t="s">
        <v>130</v>
      </c>
      <c r="J2937" t="s">
        <v>58</v>
      </c>
      <c r="K2937" t="s">
        <v>57</v>
      </c>
      <c r="M2937" s="11">
        <v>63.949999999999996</v>
      </c>
      <c r="N2937" s="11">
        <v>0.39439277478995133</v>
      </c>
      <c r="P2937" s="11">
        <v>63.949999999999996</v>
      </c>
      <c r="Q2937" s="11">
        <v>0.39439277478995133</v>
      </c>
      <c r="R2937" s="11">
        <f t="array" ref="R2937">INDEX(Reformat[School-age PT],MATCH(1,(Reformat[Zone]=B2937)*(Reformat[Provider Type]=E2937)*(Reformat[Provider Rating]=I2937),0))</f>
        <v>15.2</v>
      </c>
      <c r="S2937" s="11">
        <f t="shared" si="45"/>
        <v>76</v>
      </c>
    </row>
    <row r="2938" spans="1:19" x14ac:dyDescent="0.25">
      <c r="A2938" t="s">
        <v>51</v>
      </c>
      <c r="B2938" t="s">
        <v>95</v>
      </c>
      <c r="D2938" t="s">
        <v>67</v>
      </c>
      <c r="E2938" t="s">
        <v>115</v>
      </c>
      <c r="F2938" t="s">
        <v>54</v>
      </c>
      <c r="G2938" t="s">
        <v>122</v>
      </c>
      <c r="H2938" t="s">
        <v>62</v>
      </c>
      <c r="I2938" t="s">
        <v>131</v>
      </c>
      <c r="J2938" t="s">
        <v>56</v>
      </c>
      <c r="K2938" t="s">
        <v>57</v>
      </c>
      <c r="M2938" s="11">
        <v>130.75</v>
      </c>
      <c r="N2938" s="11">
        <v>0.80636208450017421</v>
      </c>
      <c r="P2938" s="11">
        <v>130.75</v>
      </c>
      <c r="Q2938" s="11">
        <v>0.80636208450017421</v>
      </c>
      <c r="R2938" s="11">
        <f t="array" ref="R2938">INDEX(Reformat[Infant FT],MATCH(1,(Reformat[Zone]=B2938)*(Reformat[Provider Type]=E2938)*(Reformat[Provider Rating]=I2938),0))</f>
        <v>27.09</v>
      </c>
      <c r="S2938" s="11">
        <f t="shared" si="45"/>
        <v>135.44999999999999</v>
      </c>
    </row>
    <row r="2939" spans="1:19" x14ac:dyDescent="0.25">
      <c r="A2939" t="s">
        <v>51</v>
      </c>
      <c r="B2939" t="s">
        <v>95</v>
      </c>
      <c r="D2939" t="s">
        <v>67</v>
      </c>
      <c r="E2939" t="s">
        <v>115</v>
      </c>
      <c r="F2939" t="s">
        <v>54</v>
      </c>
      <c r="G2939" t="s">
        <v>123</v>
      </c>
      <c r="H2939" t="s">
        <v>62</v>
      </c>
      <c r="I2939" t="s">
        <v>131</v>
      </c>
      <c r="J2939" t="s">
        <v>58</v>
      </c>
      <c r="K2939" t="s">
        <v>57</v>
      </c>
      <c r="M2939" s="11">
        <v>125.55</v>
      </c>
      <c r="N2939" s="11">
        <v>0.77429261727722265</v>
      </c>
      <c r="P2939" s="11">
        <v>125.55</v>
      </c>
      <c r="Q2939" s="11">
        <v>0.77429261727722265</v>
      </c>
      <c r="R2939" s="11">
        <f t="array" ref="R2939">INDEX(Reformat[Infant PT],MATCH(1,(Reformat[Zone]=B2939)*(Reformat[Provider Type]=E2939)*(Reformat[Provider Rating]=I2939),0))</f>
        <v>25.11</v>
      </c>
      <c r="S2939" s="11">
        <f t="shared" si="45"/>
        <v>125.55</v>
      </c>
    </row>
    <row r="2940" spans="1:19" x14ac:dyDescent="0.25">
      <c r="A2940" t="s">
        <v>51</v>
      </c>
      <c r="B2940" t="s">
        <v>95</v>
      </c>
      <c r="D2940" t="s">
        <v>67</v>
      </c>
      <c r="E2940" t="s">
        <v>115</v>
      </c>
      <c r="F2940" t="s">
        <v>59</v>
      </c>
      <c r="G2940" t="s">
        <v>124</v>
      </c>
      <c r="H2940" t="s">
        <v>62</v>
      </c>
      <c r="I2940" t="s">
        <v>131</v>
      </c>
      <c r="J2940" t="s">
        <v>56</v>
      </c>
      <c r="K2940" t="s">
        <v>57</v>
      </c>
      <c r="M2940" s="11">
        <v>119.3</v>
      </c>
      <c r="N2940" s="11">
        <v>0.73574758455732914</v>
      </c>
      <c r="P2940" s="11">
        <v>119.3</v>
      </c>
      <c r="Q2940" s="11">
        <v>0.73574758455732914</v>
      </c>
      <c r="R2940" s="11">
        <f t="array" ref="R2940">INDEX(Reformat[Toddler FT],MATCH(1,(Reformat[Zone]=B2940)*(Reformat[Provider Type]=E2940)*(Reformat[Provider Rating]=I2940),0))</f>
        <v>24.99</v>
      </c>
      <c r="S2940" s="11">
        <f t="shared" si="45"/>
        <v>124.94999999999999</v>
      </c>
    </row>
    <row r="2941" spans="1:19" x14ac:dyDescent="0.25">
      <c r="A2941" t="s">
        <v>51</v>
      </c>
      <c r="B2941" t="s">
        <v>95</v>
      </c>
      <c r="D2941" t="s">
        <v>67</v>
      </c>
      <c r="E2941" t="s">
        <v>115</v>
      </c>
      <c r="F2941" t="s">
        <v>59</v>
      </c>
      <c r="G2941" t="s">
        <v>125</v>
      </c>
      <c r="H2941" t="s">
        <v>62</v>
      </c>
      <c r="I2941" t="s">
        <v>131</v>
      </c>
      <c r="J2941" t="s">
        <v>58</v>
      </c>
      <c r="K2941" t="s">
        <v>57</v>
      </c>
      <c r="M2941" s="11">
        <v>108.69999999999999</v>
      </c>
      <c r="N2941" s="11">
        <v>0.67037520906438952</v>
      </c>
      <c r="P2941" s="11">
        <v>108.69999999999999</v>
      </c>
      <c r="Q2941" s="11">
        <v>0.67037520906438952</v>
      </c>
      <c r="R2941" s="11">
        <f t="array" ref="R2941">INDEX(Reformat[Toddler PT],MATCH(1,(Reformat[Zone]=B2941)*(Reformat[Provider Type]=E2941)*(Reformat[Provider Rating]=I2941),0))</f>
        <v>21.74</v>
      </c>
      <c r="S2941" s="11">
        <f t="shared" si="45"/>
        <v>108.69999999999999</v>
      </c>
    </row>
    <row r="2942" spans="1:19" x14ac:dyDescent="0.25">
      <c r="A2942" t="s">
        <v>51</v>
      </c>
      <c r="B2942" t="s">
        <v>95</v>
      </c>
      <c r="D2942" t="s">
        <v>67</v>
      </c>
      <c r="E2942" t="s">
        <v>115</v>
      </c>
      <c r="F2942" t="s">
        <v>60</v>
      </c>
      <c r="G2942" t="s">
        <v>126</v>
      </c>
      <c r="H2942" t="s">
        <v>62</v>
      </c>
      <c r="I2942" t="s">
        <v>131</v>
      </c>
      <c r="J2942" t="s">
        <v>56</v>
      </c>
      <c r="K2942" t="s">
        <v>57</v>
      </c>
      <c r="M2942" s="11">
        <v>110.25</v>
      </c>
      <c r="N2942" s="11">
        <v>0.67993437717892313</v>
      </c>
      <c r="P2942" s="11">
        <v>110.25</v>
      </c>
      <c r="Q2942" s="11">
        <v>0.67993437717892313</v>
      </c>
      <c r="R2942" s="11">
        <f t="array" ref="R2942">INDEX(Reformat[Preschool FT],MATCH(1,(Reformat[Zone]=B2942)*(Reformat[Provider Type]=E2942)*(Reformat[Provider Rating]=I2942),0))</f>
        <v>22.26</v>
      </c>
      <c r="S2942" s="11">
        <f t="shared" si="45"/>
        <v>111.30000000000001</v>
      </c>
    </row>
    <row r="2943" spans="1:19" x14ac:dyDescent="0.25">
      <c r="A2943" t="s">
        <v>51</v>
      </c>
      <c r="B2943" t="s">
        <v>95</v>
      </c>
      <c r="D2943" t="s">
        <v>67</v>
      </c>
      <c r="E2943" t="s">
        <v>115</v>
      </c>
      <c r="F2943" t="s">
        <v>60</v>
      </c>
      <c r="G2943" t="s">
        <v>127</v>
      </c>
      <c r="H2943" t="s">
        <v>62</v>
      </c>
      <c r="I2943" t="s">
        <v>131</v>
      </c>
      <c r="J2943" t="s">
        <v>58</v>
      </c>
      <c r="K2943" t="s">
        <v>57</v>
      </c>
      <c r="M2943" s="11">
        <v>99.55</v>
      </c>
      <c r="N2943" s="11">
        <v>0.61394528116246527</v>
      </c>
      <c r="P2943" s="11">
        <v>99.55</v>
      </c>
      <c r="Q2943" s="11">
        <v>0.61394528116246527</v>
      </c>
      <c r="R2943" s="11">
        <f t="array" ref="R2943">INDEX(Reformat[Preschool PT],MATCH(1,(Reformat[Zone]=B2943)*(Reformat[Provider Type]=E2943)*(Reformat[Provider Rating]=I2943),0))</f>
        <v>19.91</v>
      </c>
      <c r="S2943" s="11">
        <f t="shared" si="45"/>
        <v>99.55</v>
      </c>
    </row>
    <row r="2944" spans="1:19" x14ac:dyDescent="0.25">
      <c r="A2944" t="s">
        <v>51</v>
      </c>
      <c r="B2944" t="s">
        <v>95</v>
      </c>
      <c r="D2944" t="s">
        <v>67</v>
      </c>
      <c r="E2944" t="s">
        <v>115</v>
      </c>
      <c r="F2944" t="s">
        <v>61</v>
      </c>
      <c r="G2944" t="s">
        <v>128</v>
      </c>
      <c r="H2944" t="s">
        <v>62</v>
      </c>
      <c r="I2944" t="s">
        <v>131</v>
      </c>
      <c r="J2944" t="s">
        <v>56</v>
      </c>
      <c r="K2944" t="s">
        <v>57</v>
      </c>
      <c r="M2944" s="11">
        <v>103.35000000000001</v>
      </c>
      <c r="N2944" s="11">
        <v>0.63738066105616065</v>
      </c>
      <c r="P2944" s="11">
        <v>103.35000000000001</v>
      </c>
      <c r="Q2944" s="11">
        <v>0.63738066105616065</v>
      </c>
      <c r="R2944" s="11">
        <f t="array" ref="R2944">INDEX(Reformat[School-age FT],MATCH(1,(Reformat[Zone]=B2944)*(Reformat[Provider Type]=E2944)*(Reformat[Provider Rating]=I2944),0))</f>
        <v>20.67</v>
      </c>
      <c r="S2944" s="11">
        <f t="shared" si="45"/>
        <v>103.35000000000001</v>
      </c>
    </row>
    <row r="2945" spans="1:19" x14ac:dyDescent="0.25">
      <c r="A2945" t="s">
        <v>51</v>
      </c>
      <c r="B2945" t="s">
        <v>95</v>
      </c>
      <c r="D2945" t="s">
        <v>67</v>
      </c>
      <c r="E2945" t="s">
        <v>115</v>
      </c>
      <c r="F2945" t="s">
        <v>61</v>
      </c>
      <c r="G2945" t="s">
        <v>129</v>
      </c>
      <c r="H2945" t="s">
        <v>62</v>
      </c>
      <c r="I2945" t="s">
        <v>131</v>
      </c>
      <c r="J2945" t="s">
        <v>58</v>
      </c>
      <c r="K2945" t="s">
        <v>57</v>
      </c>
      <c r="M2945" s="11">
        <v>76.349999999999994</v>
      </c>
      <c r="N2945" s="11">
        <v>0.47086611970622022</v>
      </c>
      <c r="P2945" s="11">
        <v>76.349999999999994</v>
      </c>
      <c r="Q2945" s="11">
        <v>0.47086611970622022</v>
      </c>
      <c r="R2945" s="11">
        <f t="array" ref="R2945">INDEX(Reformat[School-age PT],MATCH(1,(Reformat[Zone]=B2945)*(Reformat[Provider Type]=E2945)*(Reformat[Provider Rating]=I2945),0))</f>
        <v>15.96</v>
      </c>
      <c r="S2945" s="11">
        <f t="shared" si="45"/>
        <v>79.800000000000011</v>
      </c>
    </row>
    <row r="2946" spans="1:19" x14ac:dyDescent="0.25">
      <c r="A2946" t="s">
        <v>51</v>
      </c>
      <c r="B2946" t="s">
        <v>95</v>
      </c>
      <c r="D2946" t="s">
        <v>67</v>
      </c>
      <c r="E2946" t="s">
        <v>115</v>
      </c>
      <c r="F2946" t="s">
        <v>54</v>
      </c>
      <c r="G2946" t="s">
        <v>122</v>
      </c>
      <c r="H2946" t="s">
        <v>63</v>
      </c>
      <c r="I2946" t="s">
        <v>132</v>
      </c>
      <c r="J2946" t="s">
        <v>56</v>
      </c>
      <c r="K2946" t="s">
        <v>57</v>
      </c>
      <c r="M2946" s="11">
        <v>133.25</v>
      </c>
      <c r="N2946" s="11">
        <v>0.82178009758813164</v>
      </c>
      <c r="P2946" s="11">
        <v>133.25</v>
      </c>
      <c r="Q2946" s="11">
        <v>0.82178009758813164</v>
      </c>
      <c r="R2946" s="11">
        <f t="array" ref="R2946">INDEX(Reformat[Infant FT],MATCH(1,(Reformat[Zone]=B2946)*(Reformat[Provider Type]=E2946)*(Reformat[Provider Rating]=I2946),0))</f>
        <v>27.9</v>
      </c>
      <c r="S2946" s="11">
        <f t="shared" si="45"/>
        <v>139.5</v>
      </c>
    </row>
    <row r="2947" spans="1:19" x14ac:dyDescent="0.25">
      <c r="A2947" t="s">
        <v>51</v>
      </c>
      <c r="B2947" t="s">
        <v>95</v>
      </c>
      <c r="D2947" t="s">
        <v>67</v>
      </c>
      <c r="E2947" t="s">
        <v>115</v>
      </c>
      <c r="F2947" t="s">
        <v>54</v>
      </c>
      <c r="G2947" t="s">
        <v>123</v>
      </c>
      <c r="H2947" t="s">
        <v>63</v>
      </c>
      <c r="I2947" t="s">
        <v>132</v>
      </c>
      <c r="J2947" t="s">
        <v>58</v>
      </c>
      <c r="K2947" t="s">
        <v>57</v>
      </c>
      <c r="M2947" s="11">
        <v>127.95</v>
      </c>
      <c r="N2947" s="11">
        <v>0.78909390984166183</v>
      </c>
      <c r="P2947" s="11">
        <v>127.95</v>
      </c>
      <c r="Q2947" s="11">
        <v>0.78909390984166183</v>
      </c>
      <c r="R2947" s="11">
        <f t="array" ref="R2947">INDEX(Reformat[Infant PT],MATCH(1,(Reformat[Zone]=B2947)*(Reformat[Provider Type]=E2947)*(Reformat[Provider Rating]=I2947),0))</f>
        <v>25.62</v>
      </c>
      <c r="S2947" s="11">
        <f t="shared" ref="S2947:S3010" si="46">R2947*5</f>
        <v>128.1</v>
      </c>
    </row>
    <row r="2948" spans="1:19" x14ac:dyDescent="0.25">
      <c r="A2948" t="s">
        <v>51</v>
      </c>
      <c r="B2948" t="s">
        <v>95</v>
      </c>
      <c r="D2948" t="s">
        <v>67</v>
      </c>
      <c r="E2948" t="s">
        <v>115</v>
      </c>
      <c r="F2948" t="s">
        <v>59</v>
      </c>
      <c r="G2948" t="s">
        <v>124</v>
      </c>
      <c r="H2948" t="s">
        <v>63</v>
      </c>
      <c r="I2948" t="s">
        <v>132</v>
      </c>
      <c r="J2948" t="s">
        <v>56</v>
      </c>
      <c r="K2948" t="s">
        <v>57</v>
      </c>
      <c r="M2948" s="11">
        <v>126.35</v>
      </c>
      <c r="N2948" s="11">
        <v>0.77922638146536904</v>
      </c>
      <c r="P2948" s="11">
        <v>126.35</v>
      </c>
      <c r="Q2948" s="11">
        <v>0.77922638146536904</v>
      </c>
      <c r="R2948" s="11">
        <f t="array" ref="R2948">INDEX(Reformat[Toddler FT],MATCH(1,(Reformat[Zone]=B2948)*(Reformat[Provider Type]=E2948)*(Reformat[Provider Rating]=I2948),0))</f>
        <v>25.56</v>
      </c>
      <c r="S2948" s="11">
        <f t="shared" si="46"/>
        <v>127.8</v>
      </c>
    </row>
    <row r="2949" spans="1:19" x14ac:dyDescent="0.25">
      <c r="A2949" t="s">
        <v>51</v>
      </c>
      <c r="B2949" t="s">
        <v>95</v>
      </c>
      <c r="D2949" t="s">
        <v>67</v>
      </c>
      <c r="E2949" t="s">
        <v>115</v>
      </c>
      <c r="F2949" t="s">
        <v>59</v>
      </c>
      <c r="G2949" t="s">
        <v>125</v>
      </c>
      <c r="H2949" t="s">
        <v>63</v>
      </c>
      <c r="I2949" t="s">
        <v>132</v>
      </c>
      <c r="J2949" t="s">
        <v>58</v>
      </c>
      <c r="K2949" t="s">
        <v>57</v>
      </c>
      <c r="M2949" s="11">
        <v>110.8</v>
      </c>
      <c r="N2949" s="11">
        <v>0.68332634005827375</v>
      </c>
      <c r="P2949" s="11">
        <v>110.8</v>
      </c>
      <c r="Q2949" s="11">
        <v>0.68332634005827375</v>
      </c>
      <c r="R2949" s="11">
        <f t="array" ref="R2949">INDEX(Reformat[Toddler PT],MATCH(1,(Reformat[Zone]=B2949)*(Reformat[Provider Type]=E2949)*(Reformat[Provider Rating]=I2949),0))</f>
        <v>22.18</v>
      </c>
      <c r="S2949" s="11">
        <f t="shared" si="46"/>
        <v>110.9</v>
      </c>
    </row>
    <row r="2950" spans="1:19" x14ac:dyDescent="0.25">
      <c r="A2950" t="s">
        <v>51</v>
      </c>
      <c r="B2950" t="s">
        <v>95</v>
      </c>
      <c r="D2950" t="s">
        <v>67</v>
      </c>
      <c r="E2950" t="s">
        <v>115</v>
      </c>
      <c r="F2950" t="s">
        <v>60</v>
      </c>
      <c r="G2950" t="s">
        <v>126</v>
      </c>
      <c r="H2950" t="s">
        <v>63</v>
      </c>
      <c r="I2950" t="s">
        <v>132</v>
      </c>
      <c r="J2950" t="s">
        <v>56</v>
      </c>
      <c r="K2950" t="s">
        <v>57</v>
      </c>
      <c r="M2950" s="11">
        <v>117.6</v>
      </c>
      <c r="N2950" s="11">
        <v>0.72526333565751799</v>
      </c>
      <c r="P2950" s="11">
        <v>117.6</v>
      </c>
      <c r="Q2950" s="11">
        <v>0.72526333565751799</v>
      </c>
      <c r="R2950" s="11">
        <f t="array" ref="R2950">INDEX(Reformat[Preschool FT],MATCH(1,(Reformat[Zone]=B2950)*(Reformat[Provider Type]=E2950)*(Reformat[Provider Rating]=I2950),0))</f>
        <v>23.52</v>
      </c>
      <c r="S2950" s="11">
        <f t="shared" si="46"/>
        <v>117.6</v>
      </c>
    </row>
    <row r="2951" spans="1:19" x14ac:dyDescent="0.25">
      <c r="A2951" t="s">
        <v>51</v>
      </c>
      <c r="B2951" t="s">
        <v>95</v>
      </c>
      <c r="D2951" t="s">
        <v>67</v>
      </c>
      <c r="E2951" t="s">
        <v>115</v>
      </c>
      <c r="F2951" t="s">
        <v>60</v>
      </c>
      <c r="G2951" t="s">
        <v>127</v>
      </c>
      <c r="H2951" t="s">
        <v>63</v>
      </c>
      <c r="I2951" t="s">
        <v>132</v>
      </c>
      <c r="J2951" t="s">
        <v>58</v>
      </c>
      <c r="K2951" t="s">
        <v>57</v>
      </c>
      <c r="M2951" s="11">
        <v>101.44999999999999</v>
      </c>
      <c r="N2951" s="11">
        <v>0.6256629711093129</v>
      </c>
      <c r="P2951" s="11">
        <v>101.44999999999999</v>
      </c>
      <c r="Q2951" s="11">
        <v>0.6256629711093129</v>
      </c>
      <c r="R2951" s="11">
        <f t="array" ref="R2951">INDEX(Reformat[Preschool PT],MATCH(1,(Reformat[Zone]=B2951)*(Reformat[Provider Type]=E2951)*(Reformat[Provider Rating]=I2951),0))</f>
        <v>20.309999999999999</v>
      </c>
      <c r="S2951" s="11">
        <f t="shared" si="46"/>
        <v>101.55</v>
      </c>
    </row>
    <row r="2952" spans="1:19" x14ac:dyDescent="0.25">
      <c r="A2952" t="s">
        <v>51</v>
      </c>
      <c r="B2952" t="s">
        <v>95</v>
      </c>
      <c r="D2952" t="s">
        <v>67</v>
      </c>
      <c r="E2952" t="s">
        <v>115</v>
      </c>
      <c r="F2952" t="s">
        <v>61</v>
      </c>
      <c r="G2952" t="s">
        <v>128</v>
      </c>
      <c r="H2952" t="s">
        <v>63</v>
      </c>
      <c r="I2952" t="s">
        <v>132</v>
      </c>
      <c r="J2952" t="s">
        <v>56</v>
      </c>
      <c r="K2952" t="s">
        <v>57</v>
      </c>
      <c r="M2952" s="11">
        <v>105.35</v>
      </c>
      <c r="N2952" s="11">
        <v>0.64971507152652652</v>
      </c>
      <c r="P2952" s="11">
        <v>105.35</v>
      </c>
      <c r="Q2952" s="11">
        <v>0.64971507152652652</v>
      </c>
      <c r="R2952" s="11">
        <f t="array" ref="R2952">INDEX(Reformat[School-age FT],MATCH(1,(Reformat[Zone]=B2952)*(Reformat[Provider Type]=E2952)*(Reformat[Provider Rating]=I2952),0))</f>
        <v>21.09</v>
      </c>
      <c r="S2952" s="11">
        <f t="shared" si="46"/>
        <v>105.45</v>
      </c>
    </row>
    <row r="2953" spans="1:19" x14ac:dyDescent="0.25">
      <c r="A2953" t="s">
        <v>51</v>
      </c>
      <c r="B2953" t="s">
        <v>95</v>
      </c>
      <c r="D2953" t="s">
        <v>67</v>
      </c>
      <c r="E2953" t="s">
        <v>115</v>
      </c>
      <c r="F2953" t="s">
        <v>61</v>
      </c>
      <c r="G2953" t="s">
        <v>129</v>
      </c>
      <c r="H2953" t="s">
        <v>63</v>
      </c>
      <c r="I2953" t="s">
        <v>132</v>
      </c>
      <c r="J2953" t="s">
        <v>58</v>
      </c>
      <c r="K2953" t="s">
        <v>57</v>
      </c>
      <c r="M2953" s="11">
        <v>84.800000000000011</v>
      </c>
      <c r="N2953" s="11">
        <v>0.52297900394351649</v>
      </c>
      <c r="P2953" s="11">
        <v>84.800000000000011</v>
      </c>
      <c r="Q2953" s="11">
        <v>0.52297900394351649</v>
      </c>
      <c r="R2953" s="11">
        <f t="array" ref="R2953">INDEX(Reformat[School-age PT],MATCH(1,(Reformat[Zone]=B2953)*(Reformat[Provider Type]=E2953)*(Reformat[Provider Rating]=I2953),0))</f>
        <v>16.96</v>
      </c>
      <c r="S2953" s="11">
        <f t="shared" si="46"/>
        <v>84.800000000000011</v>
      </c>
    </row>
    <row r="2954" spans="1:19" x14ac:dyDescent="0.25">
      <c r="A2954" t="s">
        <v>51</v>
      </c>
      <c r="B2954" t="s">
        <v>95</v>
      </c>
      <c r="D2954" t="s">
        <v>67</v>
      </c>
      <c r="E2954" t="s">
        <v>115</v>
      </c>
      <c r="F2954" t="s">
        <v>54</v>
      </c>
      <c r="G2954" t="s">
        <v>122</v>
      </c>
      <c r="H2954" t="s">
        <v>64</v>
      </c>
      <c r="I2954" t="s">
        <v>133</v>
      </c>
      <c r="J2954" t="s">
        <v>56</v>
      </c>
      <c r="K2954" t="s">
        <v>57</v>
      </c>
      <c r="M2954" s="11">
        <v>147.15</v>
      </c>
      <c r="N2954" s="11">
        <v>0.90750425035717508</v>
      </c>
      <c r="P2954" s="11">
        <v>147.15</v>
      </c>
      <c r="Q2954" s="11">
        <v>0.90750425035717508</v>
      </c>
      <c r="R2954" s="11">
        <f t="array" ref="R2954">INDEX(Reformat[Infant FT],MATCH(1,(Reformat[Zone]=B2954)*(Reformat[Provider Type]=E2954)*(Reformat[Provider Rating]=I2954),0))</f>
        <v>31</v>
      </c>
      <c r="S2954" s="11">
        <f t="shared" si="46"/>
        <v>155</v>
      </c>
    </row>
    <row r="2955" spans="1:19" x14ac:dyDescent="0.25">
      <c r="A2955" t="s">
        <v>51</v>
      </c>
      <c r="B2955" t="s">
        <v>95</v>
      </c>
      <c r="D2955" t="s">
        <v>67</v>
      </c>
      <c r="E2955" t="s">
        <v>115</v>
      </c>
      <c r="F2955" t="s">
        <v>54</v>
      </c>
      <c r="G2955" t="s">
        <v>123</v>
      </c>
      <c r="H2955" t="s">
        <v>64</v>
      </c>
      <c r="I2955" t="s">
        <v>133</v>
      </c>
      <c r="J2955" t="s">
        <v>58</v>
      </c>
      <c r="K2955" t="s">
        <v>57</v>
      </c>
      <c r="M2955" s="11">
        <v>130.35</v>
      </c>
      <c r="N2955" s="11">
        <v>0.80389520240610102</v>
      </c>
      <c r="P2955" s="11">
        <v>130.35</v>
      </c>
      <c r="Q2955" s="11">
        <v>0.80389520240610102</v>
      </c>
      <c r="R2955" s="11">
        <f t="array" ref="R2955">INDEX(Reformat[Infant PT],MATCH(1,(Reformat[Zone]=B2955)*(Reformat[Provider Type]=E2955)*(Reformat[Provider Rating]=I2955),0))</f>
        <v>27.6</v>
      </c>
      <c r="S2955" s="11">
        <f t="shared" si="46"/>
        <v>138</v>
      </c>
    </row>
    <row r="2956" spans="1:19" x14ac:dyDescent="0.25">
      <c r="A2956" t="s">
        <v>51</v>
      </c>
      <c r="B2956" t="s">
        <v>95</v>
      </c>
      <c r="D2956" t="s">
        <v>67</v>
      </c>
      <c r="E2956" t="s">
        <v>115</v>
      </c>
      <c r="F2956" t="s">
        <v>59</v>
      </c>
      <c r="G2956" t="s">
        <v>124</v>
      </c>
      <c r="H2956" t="s">
        <v>64</v>
      </c>
      <c r="I2956" t="s">
        <v>133</v>
      </c>
      <c r="J2956" t="s">
        <v>56</v>
      </c>
      <c r="K2956" t="s">
        <v>57</v>
      </c>
      <c r="M2956" s="11">
        <v>140.35</v>
      </c>
      <c r="N2956" s="11">
        <v>0.86556725475793073</v>
      </c>
      <c r="P2956" s="11">
        <v>140.35</v>
      </c>
      <c r="Q2956" s="11">
        <v>0.86556725475793073</v>
      </c>
      <c r="R2956" s="11">
        <f t="array" ref="R2956">INDEX(Reformat[Toddler FT],MATCH(1,(Reformat[Zone]=B2956)*(Reformat[Provider Type]=E2956)*(Reformat[Provider Rating]=I2956),0))</f>
        <v>28.4</v>
      </c>
      <c r="S2956" s="11">
        <f t="shared" si="46"/>
        <v>142</v>
      </c>
    </row>
    <row r="2957" spans="1:19" x14ac:dyDescent="0.25">
      <c r="A2957" t="s">
        <v>51</v>
      </c>
      <c r="B2957" t="s">
        <v>95</v>
      </c>
      <c r="D2957" t="s">
        <v>67</v>
      </c>
      <c r="E2957" t="s">
        <v>115</v>
      </c>
      <c r="F2957" t="s">
        <v>59</v>
      </c>
      <c r="G2957" t="s">
        <v>125</v>
      </c>
      <c r="H2957" t="s">
        <v>64</v>
      </c>
      <c r="I2957" t="s">
        <v>133</v>
      </c>
      <c r="J2957" t="s">
        <v>58</v>
      </c>
      <c r="K2957" t="s">
        <v>57</v>
      </c>
      <c r="M2957" s="11">
        <v>120.7</v>
      </c>
      <c r="N2957" s="11">
        <v>0.74438167188658533</v>
      </c>
      <c r="P2957" s="11">
        <v>120.7</v>
      </c>
      <c r="Q2957" s="11">
        <v>0.74438167188658533</v>
      </c>
      <c r="R2957" s="11">
        <f t="array" ref="R2957">INDEX(Reformat[Toddler PT],MATCH(1,(Reformat[Zone]=B2957)*(Reformat[Provider Type]=E2957)*(Reformat[Provider Rating]=I2957),0))</f>
        <v>24.6</v>
      </c>
      <c r="S2957" s="11">
        <f t="shared" si="46"/>
        <v>123</v>
      </c>
    </row>
    <row r="2958" spans="1:19" x14ac:dyDescent="0.25">
      <c r="A2958" t="s">
        <v>51</v>
      </c>
      <c r="B2958" t="s">
        <v>95</v>
      </c>
      <c r="D2958" t="s">
        <v>67</v>
      </c>
      <c r="E2958" t="s">
        <v>115</v>
      </c>
      <c r="F2958" t="s">
        <v>60</v>
      </c>
      <c r="G2958" t="s">
        <v>126</v>
      </c>
      <c r="H2958" t="s">
        <v>64</v>
      </c>
      <c r="I2958" t="s">
        <v>133</v>
      </c>
      <c r="J2958" t="s">
        <v>56</v>
      </c>
      <c r="K2958" t="s">
        <v>57</v>
      </c>
      <c r="M2958" s="11">
        <v>130.65</v>
      </c>
      <c r="N2958" s="11">
        <v>0.80574536397665597</v>
      </c>
      <c r="P2958" s="11">
        <v>130.65</v>
      </c>
      <c r="Q2958" s="11">
        <v>0.80574536397665597</v>
      </c>
      <c r="R2958" s="11">
        <f t="array" ref="R2958">INDEX(Reformat[Preschool FT],MATCH(1,(Reformat[Zone]=B2958)*(Reformat[Provider Type]=E2958)*(Reformat[Provider Rating]=I2958),0))</f>
        <v>26.13</v>
      </c>
      <c r="S2958" s="11">
        <f t="shared" si="46"/>
        <v>130.65</v>
      </c>
    </row>
    <row r="2959" spans="1:19" x14ac:dyDescent="0.25">
      <c r="A2959" t="s">
        <v>51</v>
      </c>
      <c r="B2959" t="s">
        <v>95</v>
      </c>
      <c r="D2959" t="s">
        <v>67</v>
      </c>
      <c r="E2959" t="s">
        <v>115</v>
      </c>
      <c r="F2959" t="s">
        <v>60</v>
      </c>
      <c r="G2959" t="s">
        <v>127</v>
      </c>
      <c r="H2959" t="s">
        <v>64</v>
      </c>
      <c r="I2959" t="s">
        <v>133</v>
      </c>
      <c r="J2959" t="s">
        <v>58</v>
      </c>
      <c r="K2959" t="s">
        <v>57</v>
      </c>
      <c r="M2959" s="11">
        <v>106.55</v>
      </c>
      <c r="N2959" s="11">
        <v>0.65711571780874611</v>
      </c>
      <c r="P2959" s="11">
        <v>106.55</v>
      </c>
      <c r="Q2959" s="11">
        <v>0.65711571780874611</v>
      </c>
      <c r="R2959" s="11">
        <f t="array" ref="R2959">INDEX(Reformat[Preschool PT],MATCH(1,(Reformat[Zone]=B2959)*(Reformat[Provider Type]=E2959)*(Reformat[Provider Rating]=I2959),0))</f>
        <v>21.31</v>
      </c>
      <c r="S2959" s="11">
        <f t="shared" si="46"/>
        <v>106.55</v>
      </c>
    </row>
    <row r="2960" spans="1:19" x14ac:dyDescent="0.25">
      <c r="A2960" t="s">
        <v>51</v>
      </c>
      <c r="B2960" t="s">
        <v>95</v>
      </c>
      <c r="D2960" t="s">
        <v>67</v>
      </c>
      <c r="E2960" t="s">
        <v>115</v>
      </c>
      <c r="F2960" t="s">
        <v>61</v>
      </c>
      <c r="G2960" t="s">
        <v>128</v>
      </c>
      <c r="H2960" t="s">
        <v>64</v>
      </c>
      <c r="I2960" t="s">
        <v>133</v>
      </c>
      <c r="J2960" t="s">
        <v>56</v>
      </c>
      <c r="K2960" t="s">
        <v>57</v>
      </c>
      <c r="M2960" s="11">
        <v>115.95</v>
      </c>
      <c r="N2960" s="11">
        <v>0.71508744701946614</v>
      </c>
      <c r="P2960" s="11">
        <v>115.95</v>
      </c>
      <c r="Q2960" s="11">
        <v>0.71508744701946614</v>
      </c>
      <c r="R2960" s="11">
        <f t="array" ref="R2960">INDEX(Reformat[School-age FT],MATCH(1,(Reformat[Zone]=B2960)*(Reformat[Provider Type]=E2960)*(Reformat[Provider Rating]=I2960),0))</f>
        <v>23.19</v>
      </c>
      <c r="S2960" s="11">
        <f t="shared" si="46"/>
        <v>115.95</v>
      </c>
    </row>
    <row r="2961" spans="1:19" x14ac:dyDescent="0.25">
      <c r="A2961" t="s">
        <v>51</v>
      </c>
      <c r="B2961" t="s">
        <v>95</v>
      </c>
      <c r="D2961" t="s">
        <v>67</v>
      </c>
      <c r="E2961" t="s">
        <v>115</v>
      </c>
      <c r="F2961" t="s">
        <v>61</v>
      </c>
      <c r="G2961" t="s">
        <v>129</v>
      </c>
      <c r="H2961" t="s">
        <v>64</v>
      </c>
      <c r="I2961" t="s">
        <v>133</v>
      </c>
      <c r="J2961" t="s">
        <v>58</v>
      </c>
      <c r="K2961" t="s">
        <v>57</v>
      </c>
      <c r="M2961" s="11">
        <v>94.2</v>
      </c>
      <c r="N2961" s="11">
        <v>0.5809507331542364</v>
      </c>
      <c r="P2961" s="11">
        <v>94.2</v>
      </c>
      <c r="Q2961" s="11">
        <v>0.5809507331542364</v>
      </c>
      <c r="R2961" s="11">
        <f t="array" ref="R2961">INDEX(Reformat[School-age PT],MATCH(1,(Reformat[Zone]=B2961)*(Reformat[Provider Type]=E2961)*(Reformat[Provider Rating]=I2961),0))</f>
        <v>18.84</v>
      </c>
      <c r="S2961" s="11">
        <f t="shared" si="46"/>
        <v>94.2</v>
      </c>
    </row>
    <row r="2962" spans="1:19" x14ac:dyDescent="0.25">
      <c r="A2962" t="s">
        <v>51</v>
      </c>
      <c r="B2962" t="s">
        <v>95</v>
      </c>
      <c r="D2962" t="s">
        <v>67</v>
      </c>
      <c r="E2962" t="s">
        <v>115</v>
      </c>
      <c r="F2962" t="s">
        <v>60</v>
      </c>
      <c r="G2962" t="s">
        <v>126</v>
      </c>
      <c r="H2962" t="s">
        <v>65</v>
      </c>
      <c r="I2962" t="s">
        <v>134</v>
      </c>
      <c r="J2962" t="s">
        <v>56</v>
      </c>
      <c r="K2962" t="s">
        <v>57</v>
      </c>
      <c r="M2962" s="11">
        <v>111.15</v>
      </c>
      <c r="N2962" s="11">
        <v>0.68548486189058788</v>
      </c>
      <c r="P2962" s="11">
        <v>111.15</v>
      </c>
      <c r="Q2962" s="11">
        <v>0.68548486189058788</v>
      </c>
      <c r="R2962" s="11">
        <f t="array" ref="R2962">INDEX(Reformat[Preschool FT],MATCH(1,(Reformat[Zone]=B2962)*(Reformat[Provider Type]=E2962)*(Reformat[Provider Rating]=I2962),0))</f>
        <v>22.26</v>
      </c>
      <c r="S2962" s="11">
        <f t="shared" si="46"/>
        <v>111.30000000000001</v>
      </c>
    </row>
    <row r="2963" spans="1:19" x14ac:dyDescent="0.25">
      <c r="A2963" t="s">
        <v>51</v>
      </c>
      <c r="B2963" t="s">
        <v>95</v>
      </c>
      <c r="D2963" t="s">
        <v>67</v>
      </c>
      <c r="E2963" t="s">
        <v>115</v>
      </c>
      <c r="F2963" t="s">
        <v>60</v>
      </c>
      <c r="G2963" t="s">
        <v>127</v>
      </c>
      <c r="H2963" t="s">
        <v>65</v>
      </c>
      <c r="I2963" t="s">
        <v>134</v>
      </c>
      <c r="J2963" t="s">
        <v>58</v>
      </c>
      <c r="K2963" t="s">
        <v>57</v>
      </c>
      <c r="M2963" s="11">
        <v>100.35</v>
      </c>
      <c r="N2963" s="11">
        <v>0.61887904535061167</v>
      </c>
      <c r="P2963" s="11">
        <v>100.35</v>
      </c>
      <c r="Q2963" s="11">
        <v>0.61887904535061167</v>
      </c>
      <c r="S2963" s="11">
        <f t="shared" si="46"/>
        <v>0</v>
      </c>
    </row>
    <row r="2964" spans="1:19" x14ac:dyDescent="0.25">
      <c r="A2964" t="s">
        <v>51</v>
      </c>
      <c r="B2964" t="s">
        <v>95</v>
      </c>
      <c r="D2964" t="s">
        <v>68</v>
      </c>
      <c r="E2964" t="s">
        <v>68</v>
      </c>
      <c r="F2964" t="s">
        <v>54</v>
      </c>
      <c r="G2964" t="s">
        <v>122</v>
      </c>
      <c r="H2964" t="s">
        <v>69</v>
      </c>
      <c r="I2964" t="s">
        <v>69</v>
      </c>
      <c r="J2964" t="s">
        <v>56</v>
      </c>
      <c r="K2964" t="s">
        <v>57</v>
      </c>
      <c r="M2964" s="11">
        <v>79.349999999999994</v>
      </c>
      <c r="N2964" s="11">
        <v>0.48936773541176914</v>
      </c>
      <c r="P2964" s="11">
        <v>79.349999999999994</v>
      </c>
      <c r="Q2964" s="11">
        <v>0.48936773541176914</v>
      </c>
      <c r="R2964" s="11">
        <f t="array" ref="R2964">INDEX(Reformat[Infant FT],MATCH(1,(Reformat[Zone]=B2964)*(Reformat[Provider Type]=E2964)*(Reformat[Provider Rating]=I2964),0))</f>
        <v>15.87</v>
      </c>
      <c r="S2964" s="11">
        <f t="shared" si="46"/>
        <v>79.349999999999994</v>
      </c>
    </row>
    <row r="2965" spans="1:19" x14ac:dyDescent="0.25">
      <c r="A2965" t="s">
        <v>51</v>
      </c>
      <c r="B2965" t="s">
        <v>95</v>
      </c>
      <c r="D2965" t="s">
        <v>68</v>
      </c>
      <c r="E2965" t="s">
        <v>68</v>
      </c>
      <c r="F2965" t="s">
        <v>54</v>
      </c>
      <c r="G2965" t="s">
        <v>123</v>
      </c>
      <c r="H2965" t="s">
        <v>69</v>
      </c>
      <c r="I2965" t="s">
        <v>69</v>
      </c>
      <c r="J2965" t="s">
        <v>58</v>
      </c>
      <c r="K2965" t="s">
        <v>57</v>
      </c>
      <c r="M2965" s="11">
        <v>65.8</v>
      </c>
      <c r="N2965" s="11">
        <v>0.40580210447503984</v>
      </c>
      <c r="P2965" s="11">
        <v>65.8</v>
      </c>
      <c r="Q2965" s="11">
        <v>0.40580210447503984</v>
      </c>
      <c r="R2965" s="11">
        <f t="array" ref="R2965">INDEX(Reformat[Infant PT],MATCH(1,(Reformat[Zone]=B2965)*(Reformat[Provider Type]=E2965)*(Reformat[Provider Rating]=I2965),0))</f>
        <v>13.16</v>
      </c>
      <c r="S2965" s="11">
        <f t="shared" si="46"/>
        <v>65.8</v>
      </c>
    </row>
    <row r="2966" spans="1:19" x14ac:dyDescent="0.25">
      <c r="A2966" t="s">
        <v>51</v>
      </c>
      <c r="B2966" t="s">
        <v>95</v>
      </c>
      <c r="D2966" t="s">
        <v>68</v>
      </c>
      <c r="E2966" t="s">
        <v>68</v>
      </c>
      <c r="F2966" t="s">
        <v>59</v>
      </c>
      <c r="G2966" t="s">
        <v>124</v>
      </c>
      <c r="H2966" t="s">
        <v>69</v>
      </c>
      <c r="I2966" t="s">
        <v>69</v>
      </c>
      <c r="J2966" t="s">
        <v>56</v>
      </c>
      <c r="K2966" t="s">
        <v>57</v>
      </c>
      <c r="M2966" s="11">
        <v>72.350000000000009</v>
      </c>
      <c r="N2966" s="11">
        <v>0.44619729876548841</v>
      </c>
      <c r="P2966" s="11">
        <v>72.350000000000009</v>
      </c>
      <c r="Q2966" s="11">
        <v>0.44619729876548841</v>
      </c>
      <c r="R2966" s="11">
        <f t="array" ref="R2966">INDEX(Reformat[Toddler FT],MATCH(1,(Reformat[Zone]=B2966)*(Reformat[Provider Type]=E2966)*(Reformat[Provider Rating]=I2966),0))</f>
        <v>14.47</v>
      </c>
      <c r="S2966" s="11">
        <f t="shared" si="46"/>
        <v>72.350000000000009</v>
      </c>
    </row>
    <row r="2967" spans="1:19" x14ac:dyDescent="0.25">
      <c r="A2967" t="s">
        <v>51</v>
      </c>
      <c r="B2967" t="s">
        <v>95</v>
      </c>
      <c r="D2967" t="s">
        <v>68</v>
      </c>
      <c r="E2967" t="s">
        <v>68</v>
      </c>
      <c r="F2967" t="s">
        <v>59</v>
      </c>
      <c r="G2967" t="s">
        <v>125</v>
      </c>
      <c r="H2967" t="s">
        <v>69</v>
      </c>
      <c r="I2967" t="s">
        <v>69</v>
      </c>
      <c r="J2967" t="s">
        <v>58</v>
      </c>
      <c r="K2967" t="s">
        <v>57</v>
      </c>
      <c r="M2967" s="11">
        <v>59.25</v>
      </c>
      <c r="N2967" s="11">
        <v>0.36540691018459137</v>
      </c>
      <c r="P2967" s="11">
        <v>59.25</v>
      </c>
      <c r="Q2967" s="11">
        <v>0.36540691018459137</v>
      </c>
      <c r="R2967" s="11">
        <f t="array" ref="R2967">INDEX(Reformat[Toddler PT],MATCH(1,(Reformat[Zone]=B2967)*(Reformat[Provider Type]=E2967)*(Reformat[Provider Rating]=I2967),0))</f>
        <v>11.85</v>
      </c>
      <c r="S2967" s="11">
        <f t="shared" si="46"/>
        <v>59.25</v>
      </c>
    </row>
    <row r="2968" spans="1:19" x14ac:dyDescent="0.25">
      <c r="A2968" t="s">
        <v>51</v>
      </c>
      <c r="B2968" t="s">
        <v>95</v>
      </c>
      <c r="D2968" t="s">
        <v>68</v>
      </c>
      <c r="E2968" t="s">
        <v>68</v>
      </c>
      <c r="F2968" t="s">
        <v>60</v>
      </c>
      <c r="G2968" t="s">
        <v>126</v>
      </c>
      <c r="H2968" t="s">
        <v>69</v>
      </c>
      <c r="I2968" t="s">
        <v>69</v>
      </c>
      <c r="J2968" t="s">
        <v>56</v>
      </c>
      <c r="K2968" t="s">
        <v>57</v>
      </c>
      <c r="M2968" s="11">
        <v>66.900000000000006</v>
      </c>
      <c r="N2968" s="11">
        <v>0.41258603023374119</v>
      </c>
      <c r="P2968" s="11">
        <v>66.900000000000006</v>
      </c>
      <c r="Q2968" s="11">
        <v>0.41258603023374119</v>
      </c>
      <c r="R2968" s="11">
        <f t="array" ref="R2968">INDEX(Reformat[Preschool FT],MATCH(1,(Reformat[Zone]=B2968)*(Reformat[Provider Type]=E2968)*(Reformat[Provider Rating]=I2968),0))</f>
        <v>13.38</v>
      </c>
      <c r="S2968" s="11">
        <f t="shared" si="46"/>
        <v>66.900000000000006</v>
      </c>
    </row>
    <row r="2969" spans="1:19" x14ac:dyDescent="0.25">
      <c r="A2969" t="s">
        <v>51</v>
      </c>
      <c r="B2969" t="s">
        <v>95</v>
      </c>
      <c r="D2969" t="s">
        <v>68</v>
      </c>
      <c r="E2969" t="s">
        <v>68</v>
      </c>
      <c r="F2969" t="s">
        <v>60</v>
      </c>
      <c r="G2969" t="s">
        <v>127</v>
      </c>
      <c r="H2969" t="s">
        <v>69</v>
      </c>
      <c r="I2969" t="s">
        <v>69</v>
      </c>
      <c r="J2969" t="s">
        <v>58</v>
      </c>
      <c r="K2969" t="s">
        <v>57</v>
      </c>
      <c r="M2969" s="11">
        <v>54.55</v>
      </c>
      <c r="N2969" s="11">
        <v>0.33642104557923136</v>
      </c>
      <c r="P2969" s="11">
        <v>54.55</v>
      </c>
      <c r="Q2969" s="11">
        <v>0.33642104557923136</v>
      </c>
      <c r="R2969" s="11">
        <f t="array" ref="R2969">INDEX(Reformat[Preschool PT],MATCH(1,(Reformat[Zone]=B2969)*(Reformat[Provider Type]=E2969)*(Reformat[Provider Rating]=I2969),0))</f>
        <v>10.91</v>
      </c>
      <c r="S2969" s="11">
        <f t="shared" si="46"/>
        <v>54.55</v>
      </c>
    </row>
    <row r="2970" spans="1:19" x14ac:dyDescent="0.25">
      <c r="A2970" t="s">
        <v>51</v>
      </c>
      <c r="B2970" t="s">
        <v>95</v>
      </c>
      <c r="D2970" t="s">
        <v>68</v>
      </c>
      <c r="E2970" t="s">
        <v>68</v>
      </c>
      <c r="F2970" t="s">
        <v>61</v>
      </c>
      <c r="G2970" t="s">
        <v>128</v>
      </c>
      <c r="H2970" t="s">
        <v>69</v>
      </c>
      <c r="I2970" t="s">
        <v>69</v>
      </c>
      <c r="J2970" t="s">
        <v>56</v>
      </c>
      <c r="K2970" t="s">
        <v>57</v>
      </c>
      <c r="M2970" s="11">
        <v>62.699999999999996</v>
      </c>
      <c r="N2970" s="11">
        <v>0.38668376824597261</v>
      </c>
      <c r="P2970" s="11">
        <v>62.699999999999996</v>
      </c>
      <c r="Q2970" s="11">
        <v>0.38668376824597261</v>
      </c>
      <c r="R2970" s="11">
        <f t="array" ref="R2970">INDEX(Reformat[School-age FT],MATCH(1,(Reformat[Zone]=B2970)*(Reformat[Provider Type]=E2970)*(Reformat[Provider Rating]=I2970),0))</f>
        <v>12.54</v>
      </c>
      <c r="S2970" s="11">
        <f t="shared" si="46"/>
        <v>62.699999999999996</v>
      </c>
    </row>
    <row r="2971" spans="1:19" x14ac:dyDescent="0.25">
      <c r="A2971" t="s">
        <v>51</v>
      </c>
      <c r="B2971" t="s">
        <v>95</v>
      </c>
      <c r="D2971" t="s">
        <v>68</v>
      </c>
      <c r="E2971" t="s">
        <v>68</v>
      </c>
      <c r="F2971" t="s">
        <v>61</v>
      </c>
      <c r="G2971" t="s">
        <v>129</v>
      </c>
      <c r="H2971" t="s">
        <v>69</v>
      </c>
      <c r="I2971" t="s">
        <v>69</v>
      </c>
      <c r="J2971" t="s">
        <v>58</v>
      </c>
      <c r="K2971" t="s">
        <v>57</v>
      </c>
      <c r="M2971" s="11">
        <v>40.300000000000004</v>
      </c>
      <c r="N2971" s="11">
        <v>0.24853837097787398</v>
      </c>
      <c r="P2971" s="11">
        <v>40.300000000000004</v>
      </c>
      <c r="Q2971" s="11">
        <v>0.24853837097787398</v>
      </c>
      <c r="R2971" s="11">
        <f t="array" ref="R2971">INDEX(Reformat[School-age PT],MATCH(1,(Reformat[Zone]=B2971)*(Reformat[Provider Type]=E2971)*(Reformat[Provider Rating]=I2971),0))</f>
        <v>8.06</v>
      </c>
      <c r="S2971" s="11">
        <f t="shared" si="46"/>
        <v>40.300000000000004</v>
      </c>
    </row>
    <row r="2972" spans="1:19" x14ac:dyDescent="0.25">
      <c r="A2972" t="s">
        <v>51</v>
      </c>
      <c r="B2972" t="s">
        <v>96</v>
      </c>
      <c r="D2972" t="s">
        <v>53</v>
      </c>
      <c r="E2972" t="s">
        <v>113</v>
      </c>
      <c r="F2972" t="s">
        <v>54</v>
      </c>
      <c r="G2972" t="s">
        <v>122</v>
      </c>
      <c r="H2972" t="s">
        <v>55</v>
      </c>
      <c r="I2972" t="s">
        <v>130</v>
      </c>
      <c r="J2972" t="s">
        <v>56</v>
      </c>
      <c r="K2972" t="s">
        <v>57</v>
      </c>
      <c r="M2972" s="11">
        <v>109.55</v>
      </c>
      <c r="N2972" s="11">
        <v>1.1326180939682051</v>
      </c>
      <c r="P2972" s="11">
        <v>109.55</v>
      </c>
      <c r="Q2972" s="11">
        <v>1.1326180939682051</v>
      </c>
      <c r="R2972" s="11">
        <f t="array" ref="R2972">INDEX(Reformat[Infant FT],MATCH(1,(Reformat[Zone]=B2972)*(Reformat[Provider Type]=E2972)*(Reformat[Provider Rating]=I2972),0))</f>
        <v>28.6</v>
      </c>
      <c r="S2972" s="11">
        <f t="shared" si="46"/>
        <v>143</v>
      </c>
    </row>
    <row r="2973" spans="1:19" x14ac:dyDescent="0.25">
      <c r="A2973" t="s">
        <v>51</v>
      </c>
      <c r="B2973" t="s">
        <v>96</v>
      </c>
      <c r="D2973" t="s">
        <v>53</v>
      </c>
      <c r="E2973" t="s">
        <v>113</v>
      </c>
      <c r="F2973" t="s">
        <v>54</v>
      </c>
      <c r="G2973" t="s">
        <v>123</v>
      </c>
      <c r="H2973" t="s">
        <v>55</v>
      </c>
      <c r="I2973" t="s">
        <v>130</v>
      </c>
      <c r="J2973" t="s">
        <v>58</v>
      </c>
      <c r="K2973" t="s">
        <v>57</v>
      </c>
      <c r="M2973" s="11">
        <v>92.8</v>
      </c>
      <c r="N2973" s="11">
        <v>0.95944280347101274</v>
      </c>
      <c r="P2973" s="11">
        <v>92.8</v>
      </c>
      <c r="Q2973" s="11">
        <v>0.95944280347101274</v>
      </c>
      <c r="R2973" s="11">
        <f t="array" ref="R2973">INDEX(Reformat[Infant PT],MATCH(1,(Reformat[Zone]=B2973)*(Reformat[Provider Type]=E2973)*(Reformat[Provider Rating]=I2973),0))</f>
        <v>25.2</v>
      </c>
      <c r="S2973" s="11">
        <f t="shared" si="46"/>
        <v>126</v>
      </c>
    </row>
    <row r="2974" spans="1:19" x14ac:dyDescent="0.25">
      <c r="A2974" t="s">
        <v>51</v>
      </c>
      <c r="B2974" t="s">
        <v>96</v>
      </c>
      <c r="D2974" t="s">
        <v>53</v>
      </c>
      <c r="E2974" t="s">
        <v>113</v>
      </c>
      <c r="F2974" t="s">
        <v>59</v>
      </c>
      <c r="G2974" t="s">
        <v>124</v>
      </c>
      <c r="H2974" t="s">
        <v>55</v>
      </c>
      <c r="I2974" t="s">
        <v>130</v>
      </c>
      <c r="J2974" t="s">
        <v>56</v>
      </c>
      <c r="K2974" t="s">
        <v>57</v>
      </c>
      <c r="M2974" s="11">
        <v>98.25</v>
      </c>
      <c r="N2974" s="11">
        <v>1.0157893905283082</v>
      </c>
      <c r="P2974" s="11">
        <v>98.25</v>
      </c>
      <c r="Q2974" s="11">
        <v>1.0157893905283082</v>
      </c>
      <c r="R2974" s="11">
        <f t="array" ref="R2974">INDEX(Reformat[Toddler FT],MATCH(1,(Reformat[Zone]=B2974)*(Reformat[Provider Type]=E2974)*(Reformat[Provider Rating]=I2974),0))</f>
        <v>25.4</v>
      </c>
      <c r="S2974" s="11">
        <f t="shared" si="46"/>
        <v>127</v>
      </c>
    </row>
    <row r="2975" spans="1:19" x14ac:dyDescent="0.25">
      <c r="A2975" t="s">
        <v>51</v>
      </c>
      <c r="B2975" t="s">
        <v>96</v>
      </c>
      <c r="D2975" t="s">
        <v>53</v>
      </c>
      <c r="E2975" t="s">
        <v>113</v>
      </c>
      <c r="F2975" t="s">
        <v>59</v>
      </c>
      <c r="G2975" t="s">
        <v>125</v>
      </c>
      <c r="H2975" t="s">
        <v>55</v>
      </c>
      <c r="I2975" t="s">
        <v>130</v>
      </c>
      <c r="J2975" t="s">
        <v>58</v>
      </c>
      <c r="K2975" t="s">
        <v>57</v>
      </c>
      <c r="M2975" s="11">
        <v>82.550000000000011</v>
      </c>
      <c r="N2975" s="11">
        <v>0.85346986451004425</v>
      </c>
      <c r="P2975" s="11">
        <v>82.550000000000011</v>
      </c>
      <c r="Q2975" s="11">
        <v>0.85346986451004425</v>
      </c>
      <c r="R2975" s="11">
        <f t="array" ref="R2975">INDEX(Reformat[Toddler PT],MATCH(1,(Reformat[Zone]=B2975)*(Reformat[Provider Type]=E2975)*(Reformat[Provider Rating]=I2975),0))</f>
        <v>22.4</v>
      </c>
      <c r="S2975" s="11">
        <f t="shared" si="46"/>
        <v>112</v>
      </c>
    </row>
    <row r="2976" spans="1:19" x14ac:dyDescent="0.25">
      <c r="A2976" t="s">
        <v>51</v>
      </c>
      <c r="B2976" t="s">
        <v>96</v>
      </c>
      <c r="D2976" t="s">
        <v>53</v>
      </c>
      <c r="E2976" t="s">
        <v>113</v>
      </c>
      <c r="F2976" t="s">
        <v>60</v>
      </c>
      <c r="G2976" t="s">
        <v>126</v>
      </c>
      <c r="H2976" t="s">
        <v>55</v>
      </c>
      <c r="I2976" t="s">
        <v>130</v>
      </c>
      <c r="J2976" t="s">
        <v>56</v>
      </c>
      <c r="K2976" t="s">
        <v>57</v>
      </c>
      <c r="M2976" s="11">
        <v>89</v>
      </c>
      <c r="N2976" s="11">
        <v>0.92015527488060489</v>
      </c>
      <c r="P2976" s="11">
        <v>89</v>
      </c>
      <c r="Q2976" s="11">
        <v>0.92015527488060489</v>
      </c>
      <c r="R2976" s="11">
        <f t="array" ref="R2976">INDEX(Reformat[Preschool FT],MATCH(1,(Reformat[Zone]=B2976)*(Reformat[Provider Type]=E2976)*(Reformat[Provider Rating]=I2976),0))</f>
        <v>22.8</v>
      </c>
      <c r="S2976" s="11">
        <f t="shared" si="46"/>
        <v>114</v>
      </c>
    </row>
    <row r="2977" spans="1:19" x14ac:dyDescent="0.25">
      <c r="A2977" t="s">
        <v>51</v>
      </c>
      <c r="B2977" t="s">
        <v>96</v>
      </c>
      <c r="D2977" t="s">
        <v>53</v>
      </c>
      <c r="E2977" t="s">
        <v>113</v>
      </c>
      <c r="F2977" t="s">
        <v>60</v>
      </c>
      <c r="G2977" t="s">
        <v>127</v>
      </c>
      <c r="H2977" t="s">
        <v>55</v>
      </c>
      <c r="I2977" t="s">
        <v>130</v>
      </c>
      <c r="J2977" t="s">
        <v>58</v>
      </c>
      <c r="K2977" t="s">
        <v>57</v>
      </c>
      <c r="M2977" s="11">
        <v>61.150000000000006</v>
      </c>
      <c r="N2977" s="11">
        <v>0.63221904560616848</v>
      </c>
      <c r="P2977" s="11">
        <v>61.150000000000006</v>
      </c>
      <c r="Q2977" s="11">
        <v>0.63221904560616848</v>
      </c>
      <c r="R2977" s="11">
        <f t="array" ref="R2977">INDEX(Reformat[Preschool PT],MATCH(1,(Reformat[Zone]=B2977)*(Reformat[Provider Type]=E2977)*(Reformat[Provider Rating]=I2977),0))</f>
        <v>17.399999999999999</v>
      </c>
      <c r="S2977" s="11">
        <f t="shared" si="46"/>
        <v>87</v>
      </c>
    </row>
    <row r="2978" spans="1:19" x14ac:dyDescent="0.25">
      <c r="A2978" t="s">
        <v>51</v>
      </c>
      <c r="B2978" t="s">
        <v>96</v>
      </c>
      <c r="D2978" t="s">
        <v>53</v>
      </c>
      <c r="E2978" t="s">
        <v>113</v>
      </c>
      <c r="F2978" t="s">
        <v>61</v>
      </c>
      <c r="G2978" t="s">
        <v>128</v>
      </c>
      <c r="H2978" t="s">
        <v>55</v>
      </c>
      <c r="I2978" t="s">
        <v>130</v>
      </c>
      <c r="J2978" t="s">
        <v>56</v>
      </c>
      <c r="K2978" t="s">
        <v>57</v>
      </c>
      <c r="M2978" s="11">
        <v>82.5</v>
      </c>
      <c r="N2978" s="11">
        <v>0.85295292334438089</v>
      </c>
      <c r="P2978" s="11">
        <v>82.5</v>
      </c>
      <c r="Q2978" s="11">
        <v>0.85295292334438089</v>
      </c>
      <c r="R2978" s="11">
        <f t="array" ref="R2978">INDEX(Reformat[School-age FT],MATCH(1,(Reformat[Zone]=B2978)*(Reformat[Provider Type]=E2978)*(Reformat[Provider Rating]=I2978),0))</f>
        <v>21.4</v>
      </c>
      <c r="S2978" s="11">
        <f t="shared" si="46"/>
        <v>107</v>
      </c>
    </row>
    <row r="2979" spans="1:19" x14ac:dyDescent="0.25">
      <c r="A2979" t="s">
        <v>51</v>
      </c>
      <c r="B2979" t="s">
        <v>96</v>
      </c>
      <c r="D2979" t="s">
        <v>53</v>
      </c>
      <c r="E2979" t="s">
        <v>113</v>
      </c>
      <c r="F2979" t="s">
        <v>61</v>
      </c>
      <c r="G2979" t="s">
        <v>129</v>
      </c>
      <c r="H2979" t="s">
        <v>55</v>
      </c>
      <c r="I2979" t="s">
        <v>130</v>
      </c>
      <c r="J2979" t="s">
        <v>58</v>
      </c>
      <c r="K2979" t="s">
        <v>57</v>
      </c>
      <c r="M2979" s="11">
        <v>53.550000000000004</v>
      </c>
      <c r="N2979" s="11">
        <v>0.55364398842535278</v>
      </c>
      <c r="P2979" s="11">
        <v>53.550000000000004</v>
      </c>
      <c r="Q2979" s="11">
        <v>0.55364398842535278</v>
      </c>
      <c r="R2979" s="11">
        <f t="array" ref="R2979">INDEX(Reformat[School-age PT],MATCH(1,(Reformat[Zone]=B2979)*(Reformat[Provider Type]=E2979)*(Reformat[Provider Rating]=I2979),0))</f>
        <v>15.8</v>
      </c>
      <c r="S2979" s="11">
        <f t="shared" si="46"/>
        <v>79</v>
      </c>
    </row>
    <row r="2980" spans="1:19" x14ac:dyDescent="0.25">
      <c r="A2980" t="s">
        <v>51</v>
      </c>
      <c r="B2980" t="s">
        <v>96</v>
      </c>
      <c r="D2980" t="s">
        <v>53</v>
      </c>
      <c r="E2980" t="s">
        <v>113</v>
      </c>
      <c r="F2980" t="s">
        <v>54</v>
      </c>
      <c r="G2980" t="s">
        <v>122</v>
      </c>
      <c r="H2980" t="s">
        <v>62</v>
      </c>
      <c r="I2980" t="s">
        <v>131</v>
      </c>
      <c r="J2980" t="s">
        <v>56</v>
      </c>
      <c r="K2980" t="s">
        <v>57</v>
      </c>
      <c r="M2980" s="11">
        <v>125.15</v>
      </c>
      <c r="N2980" s="11">
        <v>1.2939037376551428</v>
      </c>
      <c r="P2980" s="11">
        <v>125.15</v>
      </c>
      <c r="Q2980" s="11">
        <v>1.2939037376551428</v>
      </c>
      <c r="R2980" s="11">
        <f t="array" ref="R2980">INDEX(Reformat[Infant FT],MATCH(1,(Reformat[Zone]=B2980)*(Reformat[Provider Type]=E2980)*(Reformat[Provider Rating]=I2980),0))</f>
        <v>30.03</v>
      </c>
      <c r="S2980" s="11">
        <f t="shared" si="46"/>
        <v>150.15</v>
      </c>
    </row>
    <row r="2981" spans="1:19" x14ac:dyDescent="0.25">
      <c r="A2981" t="s">
        <v>51</v>
      </c>
      <c r="B2981" t="s">
        <v>96</v>
      </c>
      <c r="D2981" t="s">
        <v>53</v>
      </c>
      <c r="E2981" t="s">
        <v>113</v>
      </c>
      <c r="F2981" t="s">
        <v>54</v>
      </c>
      <c r="G2981" t="s">
        <v>123</v>
      </c>
      <c r="H2981" t="s">
        <v>62</v>
      </c>
      <c r="I2981" t="s">
        <v>131</v>
      </c>
      <c r="J2981" t="s">
        <v>58</v>
      </c>
      <c r="K2981" t="s">
        <v>57</v>
      </c>
      <c r="M2981" s="11">
        <v>109</v>
      </c>
      <c r="N2981" s="11">
        <v>1.1269317411459094</v>
      </c>
      <c r="P2981" s="11">
        <v>109</v>
      </c>
      <c r="Q2981" s="11">
        <v>1.1269317411459094</v>
      </c>
      <c r="R2981" s="11">
        <f t="array" ref="R2981">INDEX(Reformat[Infant PT],MATCH(1,(Reformat[Zone]=B2981)*(Reformat[Provider Type]=E2981)*(Reformat[Provider Rating]=I2981),0))</f>
        <v>26.46</v>
      </c>
      <c r="S2981" s="11">
        <f t="shared" si="46"/>
        <v>132.30000000000001</v>
      </c>
    </row>
    <row r="2982" spans="1:19" x14ac:dyDescent="0.25">
      <c r="A2982" t="s">
        <v>51</v>
      </c>
      <c r="B2982" t="s">
        <v>96</v>
      </c>
      <c r="D2982" t="s">
        <v>53</v>
      </c>
      <c r="E2982" t="s">
        <v>113</v>
      </c>
      <c r="F2982" t="s">
        <v>59</v>
      </c>
      <c r="G2982" t="s">
        <v>124</v>
      </c>
      <c r="H2982" t="s">
        <v>62</v>
      </c>
      <c r="I2982" t="s">
        <v>131</v>
      </c>
      <c r="J2982" t="s">
        <v>56</v>
      </c>
      <c r="K2982" t="s">
        <v>57</v>
      </c>
      <c r="M2982" s="11">
        <v>114.3</v>
      </c>
      <c r="N2982" s="11">
        <v>1.181727504706215</v>
      </c>
      <c r="P2982" s="11">
        <v>114.3</v>
      </c>
      <c r="Q2982" s="11">
        <v>1.181727504706215</v>
      </c>
      <c r="R2982" s="11">
        <f t="array" ref="R2982">INDEX(Reformat[Toddler FT],MATCH(1,(Reformat[Zone]=B2982)*(Reformat[Provider Type]=E2982)*(Reformat[Provider Rating]=I2982),0))</f>
        <v>26.67</v>
      </c>
      <c r="S2982" s="11">
        <f t="shared" si="46"/>
        <v>133.35000000000002</v>
      </c>
    </row>
    <row r="2983" spans="1:19" x14ac:dyDescent="0.25">
      <c r="A2983" t="s">
        <v>51</v>
      </c>
      <c r="B2983" t="s">
        <v>96</v>
      </c>
      <c r="D2983" t="s">
        <v>53</v>
      </c>
      <c r="E2983" t="s">
        <v>113</v>
      </c>
      <c r="F2983" t="s">
        <v>59</v>
      </c>
      <c r="G2983" t="s">
        <v>125</v>
      </c>
      <c r="H2983" t="s">
        <v>62</v>
      </c>
      <c r="I2983" t="s">
        <v>131</v>
      </c>
      <c r="J2983" t="s">
        <v>58</v>
      </c>
      <c r="K2983" t="s">
        <v>57</v>
      </c>
      <c r="M2983" s="11">
        <v>98.949999999999989</v>
      </c>
      <c r="N2983" s="11">
        <v>1.0230265668475937</v>
      </c>
      <c r="P2983" s="11">
        <v>98.949999999999989</v>
      </c>
      <c r="Q2983" s="11">
        <v>1.0230265668475937</v>
      </c>
      <c r="R2983" s="11">
        <f t="array" ref="R2983">INDEX(Reformat[Toddler PT],MATCH(1,(Reformat[Zone]=B2983)*(Reformat[Provider Type]=E2983)*(Reformat[Provider Rating]=I2983),0))</f>
        <v>23.52</v>
      </c>
      <c r="S2983" s="11">
        <f t="shared" si="46"/>
        <v>117.6</v>
      </c>
    </row>
    <row r="2984" spans="1:19" x14ac:dyDescent="0.25">
      <c r="A2984" t="s">
        <v>51</v>
      </c>
      <c r="B2984" t="s">
        <v>96</v>
      </c>
      <c r="D2984" t="s">
        <v>53</v>
      </c>
      <c r="E2984" t="s">
        <v>113</v>
      </c>
      <c r="F2984" t="s">
        <v>60</v>
      </c>
      <c r="G2984" t="s">
        <v>126</v>
      </c>
      <c r="H2984" t="s">
        <v>62</v>
      </c>
      <c r="I2984" t="s">
        <v>131</v>
      </c>
      <c r="J2984" t="s">
        <v>56</v>
      </c>
      <c r="K2984" t="s">
        <v>57</v>
      </c>
      <c r="M2984" s="11">
        <v>105.25</v>
      </c>
      <c r="N2984" s="11">
        <v>1.0881611537211648</v>
      </c>
      <c r="P2984" s="11">
        <v>105.25</v>
      </c>
      <c r="Q2984" s="11">
        <v>1.0881611537211648</v>
      </c>
      <c r="R2984" s="11">
        <f t="array" ref="R2984">INDEX(Reformat[Preschool FT],MATCH(1,(Reformat[Zone]=B2984)*(Reformat[Provider Type]=E2984)*(Reformat[Provider Rating]=I2984),0))</f>
        <v>23.94</v>
      </c>
      <c r="S2984" s="11">
        <f t="shared" si="46"/>
        <v>119.7</v>
      </c>
    </row>
    <row r="2985" spans="1:19" x14ac:dyDescent="0.25">
      <c r="A2985" t="s">
        <v>51</v>
      </c>
      <c r="B2985" t="s">
        <v>96</v>
      </c>
      <c r="D2985" t="s">
        <v>53</v>
      </c>
      <c r="E2985" t="s">
        <v>113</v>
      </c>
      <c r="F2985" t="s">
        <v>60</v>
      </c>
      <c r="G2985" t="s">
        <v>127</v>
      </c>
      <c r="H2985" t="s">
        <v>62</v>
      </c>
      <c r="I2985" t="s">
        <v>131</v>
      </c>
      <c r="J2985" t="s">
        <v>58</v>
      </c>
      <c r="K2985" t="s">
        <v>57</v>
      </c>
      <c r="M2985" s="11">
        <v>77.599999999999994</v>
      </c>
      <c r="N2985" s="11">
        <v>0.80229268910938123</v>
      </c>
      <c r="P2985" s="11">
        <v>77.599999999999994</v>
      </c>
      <c r="Q2985" s="11">
        <v>0.80229268910938123</v>
      </c>
      <c r="R2985" s="11">
        <f t="array" ref="R2985">INDEX(Reformat[Preschool PT],MATCH(1,(Reformat[Zone]=B2985)*(Reformat[Provider Type]=E2985)*(Reformat[Provider Rating]=I2985),0))</f>
        <v>18.27</v>
      </c>
      <c r="S2985" s="11">
        <f t="shared" si="46"/>
        <v>91.35</v>
      </c>
    </row>
    <row r="2986" spans="1:19" x14ac:dyDescent="0.25">
      <c r="A2986" t="s">
        <v>51</v>
      </c>
      <c r="B2986" t="s">
        <v>96</v>
      </c>
      <c r="D2986" t="s">
        <v>53</v>
      </c>
      <c r="E2986" t="s">
        <v>113</v>
      </c>
      <c r="F2986" t="s">
        <v>61</v>
      </c>
      <c r="G2986" t="s">
        <v>128</v>
      </c>
      <c r="H2986" t="s">
        <v>62</v>
      </c>
      <c r="I2986" t="s">
        <v>131</v>
      </c>
      <c r="J2986" t="s">
        <v>56</v>
      </c>
      <c r="K2986" t="s">
        <v>57</v>
      </c>
      <c r="M2986" s="11">
        <v>98.9</v>
      </c>
      <c r="N2986" s="11">
        <v>1.0225096256819306</v>
      </c>
      <c r="P2986" s="11">
        <v>98.9</v>
      </c>
      <c r="Q2986" s="11">
        <v>1.0225096256819306</v>
      </c>
      <c r="R2986" s="11">
        <f t="array" ref="R2986">INDEX(Reformat[School-age FT],MATCH(1,(Reformat[Zone]=B2986)*(Reformat[Provider Type]=E2986)*(Reformat[Provider Rating]=I2986),0))</f>
        <v>22.47</v>
      </c>
      <c r="S2986" s="11">
        <f t="shared" si="46"/>
        <v>112.35</v>
      </c>
    </row>
    <row r="2987" spans="1:19" x14ac:dyDescent="0.25">
      <c r="A2987" t="s">
        <v>51</v>
      </c>
      <c r="B2987" t="s">
        <v>96</v>
      </c>
      <c r="D2987" t="s">
        <v>53</v>
      </c>
      <c r="E2987" t="s">
        <v>113</v>
      </c>
      <c r="F2987" t="s">
        <v>61</v>
      </c>
      <c r="G2987" t="s">
        <v>129</v>
      </c>
      <c r="H2987" t="s">
        <v>62</v>
      </c>
      <c r="I2987" t="s">
        <v>131</v>
      </c>
      <c r="J2987" t="s">
        <v>58</v>
      </c>
      <c r="K2987" t="s">
        <v>57</v>
      </c>
      <c r="M2987" s="11">
        <v>69.800000000000011</v>
      </c>
      <c r="N2987" s="11">
        <v>0.72164986726591274</v>
      </c>
      <c r="P2987" s="11">
        <v>69.800000000000011</v>
      </c>
      <c r="Q2987" s="11">
        <v>0.72164986726591274</v>
      </c>
      <c r="R2987" s="11">
        <f t="array" ref="R2987">INDEX(Reformat[School-age PT],MATCH(1,(Reformat[Zone]=B2987)*(Reformat[Provider Type]=E2987)*(Reformat[Provider Rating]=I2987),0))</f>
        <v>16.59</v>
      </c>
      <c r="S2987" s="11">
        <f t="shared" si="46"/>
        <v>82.95</v>
      </c>
    </row>
    <row r="2988" spans="1:19" x14ac:dyDescent="0.25">
      <c r="A2988" t="s">
        <v>51</v>
      </c>
      <c r="B2988" t="s">
        <v>96</v>
      </c>
      <c r="D2988" t="s">
        <v>53</v>
      </c>
      <c r="E2988" t="s">
        <v>113</v>
      </c>
      <c r="F2988" t="s">
        <v>54</v>
      </c>
      <c r="G2988" t="s">
        <v>122</v>
      </c>
      <c r="H2988" t="s">
        <v>63</v>
      </c>
      <c r="I2988" t="s">
        <v>132</v>
      </c>
      <c r="J2988" t="s">
        <v>56</v>
      </c>
      <c r="K2988" t="s">
        <v>57</v>
      </c>
      <c r="M2988" s="11">
        <v>139.04999999999998</v>
      </c>
      <c r="N2988" s="11">
        <v>1.4376133817095291</v>
      </c>
      <c r="P2988" s="11">
        <v>139.04999999999998</v>
      </c>
      <c r="Q2988" s="11">
        <v>1.4376133817095291</v>
      </c>
      <c r="R2988" s="11">
        <f t="array" ref="R2988">INDEX(Reformat[Infant FT],MATCH(1,(Reformat[Zone]=B2988)*(Reformat[Provider Type]=E2988)*(Reformat[Provider Rating]=I2988),0))</f>
        <v>31.82</v>
      </c>
      <c r="S2988" s="11">
        <f t="shared" si="46"/>
        <v>159.1</v>
      </c>
    </row>
    <row r="2989" spans="1:19" x14ac:dyDescent="0.25">
      <c r="A2989" t="s">
        <v>51</v>
      </c>
      <c r="B2989" t="s">
        <v>96</v>
      </c>
      <c r="D2989" t="s">
        <v>53</v>
      </c>
      <c r="E2989" t="s">
        <v>113</v>
      </c>
      <c r="F2989" t="s">
        <v>54</v>
      </c>
      <c r="G2989" t="s">
        <v>123</v>
      </c>
      <c r="H2989" t="s">
        <v>63</v>
      </c>
      <c r="I2989" t="s">
        <v>132</v>
      </c>
      <c r="J2989" t="s">
        <v>58</v>
      </c>
      <c r="K2989" t="s">
        <v>57</v>
      </c>
      <c r="M2989" s="11">
        <v>121.1</v>
      </c>
      <c r="N2989" s="11">
        <v>1.2520315032364184</v>
      </c>
      <c r="P2989" s="11">
        <v>121.1</v>
      </c>
      <c r="Q2989" s="11">
        <v>1.2520315032364184</v>
      </c>
      <c r="R2989" s="11">
        <f t="array" ref="R2989">INDEX(Reformat[Infant PT],MATCH(1,(Reformat[Zone]=B2989)*(Reformat[Provider Type]=E2989)*(Reformat[Provider Rating]=I2989),0))</f>
        <v>27.72</v>
      </c>
      <c r="S2989" s="11">
        <f t="shared" si="46"/>
        <v>138.6</v>
      </c>
    </row>
    <row r="2990" spans="1:19" x14ac:dyDescent="0.25">
      <c r="A2990" t="s">
        <v>51</v>
      </c>
      <c r="B2990" t="s">
        <v>96</v>
      </c>
      <c r="D2990" t="s">
        <v>53</v>
      </c>
      <c r="E2990" t="s">
        <v>113</v>
      </c>
      <c r="F2990" t="s">
        <v>59</v>
      </c>
      <c r="G2990" t="s">
        <v>124</v>
      </c>
      <c r="H2990" t="s">
        <v>63</v>
      </c>
      <c r="I2990" t="s">
        <v>132</v>
      </c>
      <c r="J2990" t="s">
        <v>56</v>
      </c>
      <c r="K2990" t="s">
        <v>57</v>
      </c>
      <c r="M2990" s="11">
        <v>126.95</v>
      </c>
      <c r="N2990" s="11">
        <v>1.3125136196190201</v>
      </c>
      <c r="P2990" s="11">
        <v>126.95</v>
      </c>
      <c r="Q2990" s="11">
        <v>1.3125136196190201</v>
      </c>
      <c r="R2990" s="11">
        <f t="array" ref="R2990">INDEX(Reformat[Toddler FT],MATCH(1,(Reformat[Zone]=B2990)*(Reformat[Provider Type]=E2990)*(Reformat[Provider Rating]=I2990),0))</f>
        <v>28.99</v>
      </c>
      <c r="S2990" s="11">
        <f t="shared" si="46"/>
        <v>144.94999999999999</v>
      </c>
    </row>
    <row r="2991" spans="1:19" x14ac:dyDescent="0.25">
      <c r="A2991" t="s">
        <v>51</v>
      </c>
      <c r="B2991" t="s">
        <v>96</v>
      </c>
      <c r="D2991" t="s">
        <v>53</v>
      </c>
      <c r="E2991" t="s">
        <v>113</v>
      </c>
      <c r="F2991" t="s">
        <v>59</v>
      </c>
      <c r="G2991" t="s">
        <v>125</v>
      </c>
      <c r="H2991" t="s">
        <v>63</v>
      </c>
      <c r="I2991" t="s">
        <v>132</v>
      </c>
      <c r="J2991" t="s">
        <v>58</v>
      </c>
      <c r="K2991" t="s">
        <v>57</v>
      </c>
      <c r="M2991" s="11">
        <v>109.94999999999999</v>
      </c>
      <c r="N2991" s="11">
        <v>1.1367536232935112</v>
      </c>
      <c r="P2991" s="11">
        <v>109.94999999999999</v>
      </c>
      <c r="Q2991" s="11">
        <v>1.1367536232935112</v>
      </c>
      <c r="R2991" s="11">
        <f t="array" ref="R2991">INDEX(Reformat[Toddler PT],MATCH(1,(Reformat[Zone]=B2991)*(Reformat[Provider Type]=E2991)*(Reformat[Provider Rating]=I2991),0))</f>
        <v>25.19</v>
      </c>
      <c r="S2991" s="11">
        <f t="shared" si="46"/>
        <v>125.95</v>
      </c>
    </row>
    <row r="2992" spans="1:19" x14ac:dyDescent="0.25">
      <c r="A2992" t="s">
        <v>51</v>
      </c>
      <c r="B2992" t="s">
        <v>96</v>
      </c>
      <c r="D2992" t="s">
        <v>53</v>
      </c>
      <c r="E2992" t="s">
        <v>113</v>
      </c>
      <c r="F2992" t="s">
        <v>60</v>
      </c>
      <c r="G2992" t="s">
        <v>126</v>
      </c>
      <c r="H2992" t="s">
        <v>63</v>
      </c>
      <c r="I2992" t="s">
        <v>132</v>
      </c>
      <c r="J2992" t="s">
        <v>56</v>
      </c>
      <c r="K2992" t="s">
        <v>57</v>
      </c>
      <c r="M2992" s="11">
        <v>116.95</v>
      </c>
      <c r="N2992" s="11">
        <v>1.2091253864863678</v>
      </c>
      <c r="P2992" s="11">
        <v>116.95</v>
      </c>
      <c r="Q2992" s="11">
        <v>1.2091253864863678</v>
      </c>
      <c r="R2992" s="11">
        <f t="array" ref="R2992">INDEX(Reformat[Preschool FT],MATCH(1,(Reformat[Zone]=B2992)*(Reformat[Provider Type]=E2992)*(Reformat[Provider Rating]=I2992),0))</f>
        <v>26.49</v>
      </c>
      <c r="S2992" s="11">
        <f t="shared" si="46"/>
        <v>132.44999999999999</v>
      </c>
    </row>
    <row r="2993" spans="1:19" x14ac:dyDescent="0.25">
      <c r="A2993" t="s">
        <v>51</v>
      </c>
      <c r="B2993" t="s">
        <v>96</v>
      </c>
      <c r="D2993" t="s">
        <v>53</v>
      </c>
      <c r="E2993" t="s">
        <v>113</v>
      </c>
      <c r="F2993" t="s">
        <v>60</v>
      </c>
      <c r="G2993" t="s">
        <v>127</v>
      </c>
      <c r="H2993" t="s">
        <v>63</v>
      </c>
      <c r="I2993" t="s">
        <v>132</v>
      </c>
      <c r="J2993" t="s">
        <v>58</v>
      </c>
      <c r="K2993" t="s">
        <v>57</v>
      </c>
      <c r="M2993" s="11">
        <v>86.199999999999989</v>
      </c>
      <c r="N2993" s="11">
        <v>0.89120656960346212</v>
      </c>
      <c r="P2993" s="11">
        <v>86.199999999999989</v>
      </c>
      <c r="Q2993" s="11">
        <v>0.89120656960346212</v>
      </c>
      <c r="R2993" s="11">
        <f t="array" ref="R2993">INDEX(Reformat[Preschool PT],MATCH(1,(Reformat[Zone]=B2993)*(Reformat[Provider Type]=E2993)*(Reformat[Provider Rating]=I2993),0))</f>
        <v>19.16</v>
      </c>
      <c r="S2993" s="11">
        <f t="shared" si="46"/>
        <v>95.8</v>
      </c>
    </row>
    <row r="2994" spans="1:19" x14ac:dyDescent="0.25">
      <c r="A2994" t="s">
        <v>51</v>
      </c>
      <c r="B2994" t="s">
        <v>96</v>
      </c>
      <c r="D2994" t="s">
        <v>53</v>
      </c>
      <c r="E2994" t="s">
        <v>113</v>
      </c>
      <c r="F2994" t="s">
        <v>61</v>
      </c>
      <c r="G2994" t="s">
        <v>128</v>
      </c>
      <c r="H2994" t="s">
        <v>63</v>
      </c>
      <c r="I2994" t="s">
        <v>132</v>
      </c>
      <c r="J2994" t="s">
        <v>56</v>
      </c>
      <c r="K2994" t="s">
        <v>57</v>
      </c>
      <c r="M2994" s="11">
        <v>109.85</v>
      </c>
      <c r="N2994" s="11">
        <v>1.1357197409621846</v>
      </c>
      <c r="P2994" s="11">
        <v>109.85</v>
      </c>
      <c r="Q2994" s="11">
        <v>1.1357197409621846</v>
      </c>
      <c r="R2994" s="11">
        <f t="array" ref="R2994">INDEX(Reformat[School-age FT],MATCH(1,(Reformat[Zone]=B2994)*(Reformat[Provider Type]=E2994)*(Reformat[Provider Rating]=I2994),0))</f>
        <v>24.74</v>
      </c>
      <c r="S2994" s="11">
        <f t="shared" si="46"/>
        <v>123.69999999999999</v>
      </c>
    </row>
    <row r="2995" spans="1:19" x14ac:dyDescent="0.25">
      <c r="A2995" t="s">
        <v>51</v>
      </c>
      <c r="B2995" t="s">
        <v>96</v>
      </c>
      <c r="D2995" t="s">
        <v>53</v>
      </c>
      <c r="E2995" t="s">
        <v>113</v>
      </c>
      <c r="F2995" t="s">
        <v>61</v>
      </c>
      <c r="G2995" t="s">
        <v>129</v>
      </c>
      <c r="H2995" t="s">
        <v>63</v>
      </c>
      <c r="I2995" t="s">
        <v>132</v>
      </c>
      <c r="J2995" t="s">
        <v>58</v>
      </c>
      <c r="K2995" t="s">
        <v>57</v>
      </c>
      <c r="M2995" s="11">
        <v>77.55</v>
      </c>
      <c r="N2995" s="11">
        <v>0.80177574794371809</v>
      </c>
      <c r="P2995" s="11">
        <v>77.55</v>
      </c>
      <c r="Q2995" s="11">
        <v>0.80177574794371809</v>
      </c>
      <c r="R2995" s="11">
        <f t="array" ref="R2995">INDEX(Reformat[School-age PT],MATCH(1,(Reformat[Zone]=B2995)*(Reformat[Provider Type]=E2995)*(Reformat[Provider Rating]=I2995),0))</f>
        <v>17.46</v>
      </c>
      <c r="S2995" s="11">
        <f t="shared" si="46"/>
        <v>87.300000000000011</v>
      </c>
    </row>
    <row r="2996" spans="1:19" x14ac:dyDescent="0.25">
      <c r="A2996" t="s">
        <v>51</v>
      </c>
      <c r="B2996" t="s">
        <v>96</v>
      </c>
      <c r="D2996" t="s">
        <v>53</v>
      </c>
      <c r="E2996" t="s">
        <v>113</v>
      </c>
      <c r="F2996" t="s">
        <v>54</v>
      </c>
      <c r="G2996" t="s">
        <v>122</v>
      </c>
      <c r="H2996" t="s">
        <v>64</v>
      </c>
      <c r="I2996" t="s">
        <v>133</v>
      </c>
      <c r="J2996" t="s">
        <v>56</v>
      </c>
      <c r="K2996" t="s">
        <v>57</v>
      </c>
      <c r="M2996" s="11">
        <v>154.5</v>
      </c>
      <c r="N2996" s="11">
        <v>1.5973482018994769</v>
      </c>
      <c r="P2996" s="11">
        <v>154.5</v>
      </c>
      <c r="Q2996" s="11">
        <v>1.5973482018994769</v>
      </c>
      <c r="R2996" s="11">
        <f t="array" ref="R2996">INDEX(Reformat[Infant FT],MATCH(1,(Reformat[Zone]=B2996)*(Reformat[Provider Type]=E2996)*(Reformat[Provider Rating]=I2996),0))</f>
        <v>35.35</v>
      </c>
      <c r="S2996" s="11">
        <f t="shared" si="46"/>
        <v>176.75</v>
      </c>
    </row>
    <row r="2997" spans="1:19" x14ac:dyDescent="0.25">
      <c r="A2997" t="s">
        <v>51</v>
      </c>
      <c r="B2997" t="s">
        <v>96</v>
      </c>
      <c r="D2997" t="s">
        <v>53</v>
      </c>
      <c r="E2997" t="s">
        <v>113</v>
      </c>
      <c r="F2997" t="s">
        <v>54</v>
      </c>
      <c r="G2997" t="s">
        <v>123</v>
      </c>
      <c r="H2997" t="s">
        <v>64</v>
      </c>
      <c r="I2997" t="s">
        <v>133</v>
      </c>
      <c r="J2997" t="s">
        <v>58</v>
      </c>
      <c r="K2997" t="s">
        <v>57</v>
      </c>
      <c r="M2997" s="11">
        <v>134.55000000000001</v>
      </c>
      <c r="N2997" s="11">
        <v>1.3910886767998358</v>
      </c>
      <c r="P2997" s="11">
        <v>134.55000000000001</v>
      </c>
      <c r="Q2997" s="11">
        <v>1.3910886767998358</v>
      </c>
      <c r="R2997" s="11">
        <f t="array" ref="R2997">INDEX(Reformat[Infant PT],MATCH(1,(Reformat[Zone]=B2997)*(Reformat[Provider Type]=E2997)*(Reformat[Provider Rating]=I2997),0))</f>
        <v>30.8</v>
      </c>
      <c r="S2997" s="11">
        <f t="shared" si="46"/>
        <v>154</v>
      </c>
    </row>
    <row r="2998" spans="1:19" x14ac:dyDescent="0.25">
      <c r="A2998" t="s">
        <v>51</v>
      </c>
      <c r="B2998" t="s">
        <v>96</v>
      </c>
      <c r="D2998" t="s">
        <v>53</v>
      </c>
      <c r="E2998" t="s">
        <v>113</v>
      </c>
      <c r="F2998" t="s">
        <v>59</v>
      </c>
      <c r="G2998" t="s">
        <v>124</v>
      </c>
      <c r="H2998" t="s">
        <v>64</v>
      </c>
      <c r="I2998" t="s">
        <v>133</v>
      </c>
      <c r="J2998" t="s">
        <v>56</v>
      </c>
      <c r="K2998" t="s">
        <v>57</v>
      </c>
      <c r="M2998" s="11">
        <v>141.05000000000001</v>
      </c>
      <c r="N2998" s="11">
        <v>1.4582910283360599</v>
      </c>
      <c r="P2998" s="11">
        <v>141.05000000000001</v>
      </c>
      <c r="Q2998" s="11">
        <v>1.4582910283360599</v>
      </c>
      <c r="R2998" s="11">
        <f t="array" ref="R2998">INDEX(Reformat[Toddler FT],MATCH(1,(Reformat[Zone]=B2998)*(Reformat[Provider Type]=E2998)*(Reformat[Provider Rating]=I2998),0))</f>
        <v>32.21</v>
      </c>
      <c r="S2998" s="11">
        <f t="shared" si="46"/>
        <v>161.05000000000001</v>
      </c>
    </row>
    <row r="2999" spans="1:19" x14ac:dyDescent="0.25">
      <c r="A2999" t="s">
        <v>51</v>
      </c>
      <c r="B2999" t="s">
        <v>96</v>
      </c>
      <c r="D2999" t="s">
        <v>53</v>
      </c>
      <c r="E2999" t="s">
        <v>113</v>
      </c>
      <c r="F2999" t="s">
        <v>59</v>
      </c>
      <c r="G2999" t="s">
        <v>125</v>
      </c>
      <c r="H2999" t="s">
        <v>64</v>
      </c>
      <c r="I2999" t="s">
        <v>133</v>
      </c>
      <c r="J2999" t="s">
        <v>58</v>
      </c>
      <c r="K2999" t="s">
        <v>57</v>
      </c>
      <c r="M2999" s="11">
        <v>122.15</v>
      </c>
      <c r="N2999" s="11">
        <v>1.2628872677153471</v>
      </c>
      <c r="P2999" s="11">
        <v>122.15</v>
      </c>
      <c r="Q2999" s="11">
        <v>1.2628872677153471</v>
      </c>
      <c r="R2999" s="11">
        <f t="array" ref="R2999">INDEX(Reformat[Toddler PT],MATCH(1,(Reformat[Zone]=B2999)*(Reformat[Provider Type]=E2999)*(Reformat[Provider Rating]=I2999),0))</f>
        <v>27.98</v>
      </c>
      <c r="S2999" s="11">
        <f t="shared" si="46"/>
        <v>139.9</v>
      </c>
    </row>
    <row r="3000" spans="1:19" x14ac:dyDescent="0.25">
      <c r="A3000" t="s">
        <v>51</v>
      </c>
      <c r="B3000" t="s">
        <v>96</v>
      </c>
      <c r="D3000" t="s">
        <v>53</v>
      </c>
      <c r="E3000" t="s">
        <v>113</v>
      </c>
      <c r="F3000" t="s">
        <v>60</v>
      </c>
      <c r="G3000" t="s">
        <v>126</v>
      </c>
      <c r="H3000" t="s">
        <v>64</v>
      </c>
      <c r="I3000" t="s">
        <v>133</v>
      </c>
      <c r="J3000" t="s">
        <v>56</v>
      </c>
      <c r="K3000" t="s">
        <v>57</v>
      </c>
      <c r="M3000" s="11">
        <v>129.9</v>
      </c>
      <c r="N3000" s="11">
        <v>1.3430131483931527</v>
      </c>
      <c r="P3000" s="11">
        <v>129.9</v>
      </c>
      <c r="Q3000" s="11">
        <v>1.3430131483931527</v>
      </c>
      <c r="R3000" s="11">
        <f t="array" ref="R3000">INDEX(Reformat[Preschool FT],MATCH(1,(Reformat[Zone]=B3000)*(Reformat[Provider Type]=E3000)*(Reformat[Provider Rating]=I3000),0))</f>
        <v>29.43</v>
      </c>
      <c r="S3000" s="11">
        <f t="shared" si="46"/>
        <v>147.15</v>
      </c>
    </row>
    <row r="3001" spans="1:19" x14ac:dyDescent="0.25">
      <c r="A3001" t="s">
        <v>51</v>
      </c>
      <c r="B3001" t="s">
        <v>96</v>
      </c>
      <c r="D3001" t="s">
        <v>53</v>
      </c>
      <c r="E3001" t="s">
        <v>113</v>
      </c>
      <c r="F3001" t="s">
        <v>60</v>
      </c>
      <c r="G3001" t="s">
        <v>127</v>
      </c>
      <c r="H3001" t="s">
        <v>64</v>
      </c>
      <c r="I3001" t="s">
        <v>133</v>
      </c>
      <c r="J3001" t="s">
        <v>58</v>
      </c>
      <c r="K3001" t="s">
        <v>57</v>
      </c>
      <c r="M3001" s="11">
        <v>95.75</v>
      </c>
      <c r="N3001" s="11">
        <v>0.98994233224514516</v>
      </c>
      <c r="P3001" s="11">
        <v>95.75</v>
      </c>
      <c r="Q3001" s="11">
        <v>0.98994233224514516</v>
      </c>
      <c r="R3001" s="11">
        <f t="array" ref="R3001">INDEX(Reformat[Preschool PT],MATCH(1,(Reformat[Zone]=B3001)*(Reformat[Provider Type]=E3001)*(Reformat[Provider Rating]=I3001),0))</f>
        <v>21.28</v>
      </c>
      <c r="S3001" s="11">
        <f t="shared" si="46"/>
        <v>106.4</v>
      </c>
    </row>
    <row r="3002" spans="1:19" x14ac:dyDescent="0.25">
      <c r="A3002" t="s">
        <v>51</v>
      </c>
      <c r="B3002" t="s">
        <v>96</v>
      </c>
      <c r="D3002" t="s">
        <v>53</v>
      </c>
      <c r="E3002" t="s">
        <v>113</v>
      </c>
      <c r="F3002" t="s">
        <v>61</v>
      </c>
      <c r="G3002" t="s">
        <v>128</v>
      </c>
      <c r="H3002" t="s">
        <v>64</v>
      </c>
      <c r="I3002" t="s">
        <v>133</v>
      </c>
      <c r="J3002" t="s">
        <v>56</v>
      </c>
      <c r="K3002" t="s">
        <v>57</v>
      </c>
      <c r="M3002" s="11">
        <v>122.05</v>
      </c>
      <c r="N3002" s="11">
        <v>1.2618533853840204</v>
      </c>
      <c r="P3002" s="11">
        <v>122.05</v>
      </c>
      <c r="Q3002" s="11">
        <v>1.2618533853840204</v>
      </c>
      <c r="R3002" s="11">
        <f t="array" ref="R3002">INDEX(Reformat[School-age FT],MATCH(1,(Reformat[Zone]=B3002)*(Reformat[Provider Type]=E3002)*(Reformat[Provider Rating]=I3002),0))</f>
        <v>27.48</v>
      </c>
      <c r="S3002" s="11">
        <f t="shared" si="46"/>
        <v>137.4</v>
      </c>
    </row>
    <row r="3003" spans="1:19" x14ac:dyDescent="0.25">
      <c r="A3003" t="s">
        <v>51</v>
      </c>
      <c r="B3003" t="s">
        <v>96</v>
      </c>
      <c r="D3003" t="s">
        <v>53</v>
      </c>
      <c r="E3003" t="s">
        <v>113</v>
      </c>
      <c r="F3003" t="s">
        <v>61</v>
      </c>
      <c r="G3003" t="s">
        <v>129</v>
      </c>
      <c r="H3003" t="s">
        <v>64</v>
      </c>
      <c r="I3003" t="s">
        <v>133</v>
      </c>
      <c r="J3003" t="s">
        <v>58</v>
      </c>
      <c r="K3003" t="s">
        <v>57</v>
      </c>
      <c r="M3003" s="11">
        <v>86.15</v>
      </c>
      <c r="N3003" s="11">
        <v>0.89068962843779909</v>
      </c>
      <c r="P3003" s="11">
        <v>86.15</v>
      </c>
      <c r="Q3003" s="11">
        <v>0.89068962843779909</v>
      </c>
      <c r="R3003" s="11">
        <f t="array" ref="R3003">INDEX(Reformat[School-age PT],MATCH(1,(Reformat[Zone]=B3003)*(Reformat[Provider Type]=E3003)*(Reformat[Provider Rating]=I3003),0))</f>
        <v>19.399999999999999</v>
      </c>
      <c r="S3003" s="11">
        <f t="shared" si="46"/>
        <v>97</v>
      </c>
    </row>
    <row r="3004" spans="1:19" x14ac:dyDescent="0.25">
      <c r="A3004" t="s">
        <v>51</v>
      </c>
      <c r="B3004" t="s">
        <v>96</v>
      </c>
      <c r="D3004" t="s">
        <v>53</v>
      </c>
      <c r="E3004" t="s">
        <v>113</v>
      </c>
      <c r="F3004" t="s">
        <v>60</v>
      </c>
      <c r="G3004" t="s">
        <v>126</v>
      </c>
      <c r="H3004" t="s">
        <v>65</v>
      </c>
      <c r="I3004" t="s">
        <v>134</v>
      </c>
      <c r="J3004" t="s">
        <v>56</v>
      </c>
      <c r="K3004" t="s">
        <v>57</v>
      </c>
      <c r="M3004" s="11">
        <v>93.45</v>
      </c>
      <c r="N3004" s="11">
        <v>0.96616303862463515</v>
      </c>
      <c r="P3004" s="11">
        <v>93.45</v>
      </c>
      <c r="Q3004" s="11">
        <v>0.96616303862463515</v>
      </c>
      <c r="R3004" s="11">
        <f t="array" ref="R3004">INDEX(Reformat[Preschool FT],MATCH(1,(Reformat[Zone]=B3004)*(Reformat[Provider Type]=E3004)*(Reformat[Provider Rating]=I3004),0))</f>
        <v>23.94</v>
      </c>
      <c r="S3004" s="11">
        <f t="shared" si="46"/>
        <v>119.7</v>
      </c>
    </row>
    <row r="3005" spans="1:19" x14ac:dyDescent="0.25">
      <c r="A3005" t="s">
        <v>51</v>
      </c>
      <c r="B3005" t="s">
        <v>96</v>
      </c>
      <c r="D3005" t="s">
        <v>53</v>
      </c>
      <c r="E3005" t="s">
        <v>113</v>
      </c>
      <c r="F3005" t="s">
        <v>60</v>
      </c>
      <c r="G3005" t="s">
        <v>127</v>
      </c>
      <c r="H3005" t="s">
        <v>65</v>
      </c>
      <c r="I3005" t="s">
        <v>134</v>
      </c>
      <c r="J3005" t="s">
        <v>58</v>
      </c>
      <c r="K3005" t="s">
        <v>57</v>
      </c>
      <c r="M3005" s="11">
        <v>64.25</v>
      </c>
      <c r="N3005" s="11">
        <v>0.66426939787729056</v>
      </c>
      <c r="P3005" s="11">
        <v>64.25</v>
      </c>
      <c r="Q3005" s="11">
        <v>0.66426939787729056</v>
      </c>
      <c r="R3005" s="11">
        <f t="array" ref="R3005">INDEX(Reformat[Preschool PT],MATCH(1,(Reformat[Zone]=B3005)*(Reformat[Provider Type]=E3005)*(Reformat[Provider Rating]=I3005),0))</f>
        <v>18.27</v>
      </c>
      <c r="S3005" s="11">
        <f t="shared" si="46"/>
        <v>91.35</v>
      </c>
    </row>
    <row r="3006" spans="1:19" x14ac:dyDescent="0.25">
      <c r="A3006" t="s">
        <v>51</v>
      </c>
      <c r="B3006" t="s">
        <v>96</v>
      </c>
      <c r="D3006" t="s">
        <v>66</v>
      </c>
      <c r="E3006" t="s">
        <v>114</v>
      </c>
      <c r="F3006" t="s">
        <v>54</v>
      </c>
      <c r="G3006" t="s">
        <v>122</v>
      </c>
      <c r="H3006" t="s">
        <v>55</v>
      </c>
      <c r="I3006" t="s">
        <v>130</v>
      </c>
      <c r="J3006" t="s">
        <v>56</v>
      </c>
      <c r="K3006" t="s">
        <v>57</v>
      </c>
      <c r="M3006" s="11">
        <v>93.6</v>
      </c>
      <c r="N3006" s="11">
        <v>0.9677138621216248</v>
      </c>
      <c r="P3006" s="11">
        <v>93.6</v>
      </c>
      <c r="Q3006" s="11">
        <v>0.9677138621216248</v>
      </c>
      <c r="R3006" s="11">
        <f t="array" ref="R3006">INDEX(Reformat[Infant FT],MATCH(1,(Reformat[Zone]=B3006)*(Reformat[Provider Type]=E3006)*(Reformat[Provider Rating]=I3006),0))</f>
        <v>25</v>
      </c>
      <c r="S3006" s="11">
        <f t="shared" si="46"/>
        <v>125</v>
      </c>
    </row>
    <row r="3007" spans="1:19" x14ac:dyDescent="0.25">
      <c r="A3007" t="s">
        <v>51</v>
      </c>
      <c r="B3007" t="s">
        <v>96</v>
      </c>
      <c r="D3007" t="s">
        <v>66</v>
      </c>
      <c r="E3007" t="s">
        <v>114</v>
      </c>
      <c r="F3007" t="s">
        <v>54</v>
      </c>
      <c r="G3007" t="s">
        <v>123</v>
      </c>
      <c r="H3007" t="s">
        <v>55</v>
      </c>
      <c r="I3007" t="s">
        <v>130</v>
      </c>
      <c r="J3007" t="s">
        <v>58</v>
      </c>
      <c r="K3007" t="s">
        <v>57</v>
      </c>
      <c r="M3007" s="11">
        <v>79.900000000000006</v>
      </c>
      <c r="N3007" s="11">
        <v>0.82607198272989135</v>
      </c>
      <c r="P3007" s="11">
        <v>79.900000000000006</v>
      </c>
      <c r="Q3007" s="11">
        <v>0.82607198272989135</v>
      </c>
      <c r="R3007" s="11">
        <f t="array" ref="R3007">INDEX(Reformat[Infant PT],MATCH(1,(Reformat[Zone]=B3007)*(Reformat[Provider Type]=E3007)*(Reformat[Provider Rating]=I3007),0))</f>
        <v>22.4</v>
      </c>
      <c r="S3007" s="11">
        <f t="shared" si="46"/>
        <v>112</v>
      </c>
    </row>
    <row r="3008" spans="1:19" x14ac:dyDescent="0.25">
      <c r="A3008" t="s">
        <v>51</v>
      </c>
      <c r="B3008" t="s">
        <v>96</v>
      </c>
      <c r="D3008" t="s">
        <v>66</v>
      </c>
      <c r="E3008" t="s">
        <v>114</v>
      </c>
      <c r="F3008" t="s">
        <v>59</v>
      </c>
      <c r="G3008" t="s">
        <v>124</v>
      </c>
      <c r="H3008" t="s">
        <v>55</v>
      </c>
      <c r="I3008" t="s">
        <v>130</v>
      </c>
      <c r="J3008" t="s">
        <v>56</v>
      </c>
      <c r="K3008" t="s">
        <v>57</v>
      </c>
      <c r="M3008" s="11">
        <v>86.4</v>
      </c>
      <c r="N3008" s="11">
        <v>0.89327433426611536</v>
      </c>
      <c r="P3008" s="11">
        <v>86.4</v>
      </c>
      <c r="Q3008" s="11">
        <v>0.89327433426611536</v>
      </c>
      <c r="R3008" s="11">
        <f t="array" ref="R3008">INDEX(Reformat[Toddler FT],MATCH(1,(Reformat[Zone]=B3008)*(Reformat[Provider Type]=E3008)*(Reformat[Provider Rating]=I3008),0))</f>
        <v>22.8</v>
      </c>
      <c r="S3008" s="11">
        <f t="shared" si="46"/>
        <v>114</v>
      </c>
    </row>
    <row r="3009" spans="1:19" x14ac:dyDescent="0.25">
      <c r="A3009" t="s">
        <v>51</v>
      </c>
      <c r="B3009" t="s">
        <v>96</v>
      </c>
      <c r="D3009" t="s">
        <v>66</v>
      </c>
      <c r="E3009" t="s">
        <v>114</v>
      </c>
      <c r="F3009" t="s">
        <v>59</v>
      </c>
      <c r="G3009" t="s">
        <v>125</v>
      </c>
      <c r="H3009" t="s">
        <v>55</v>
      </c>
      <c r="I3009" t="s">
        <v>130</v>
      </c>
      <c r="J3009" t="s">
        <v>58</v>
      </c>
      <c r="K3009" t="s">
        <v>57</v>
      </c>
      <c r="M3009" s="11">
        <v>73.899999999999991</v>
      </c>
      <c r="N3009" s="11">
        <v>0.76403904285029989</v>
      </c>
      <c r="P3009" s="11">
        <v>73.899999999999991</v>
      </c>
      <c r="Q3009" s="11">
        <v>0.76403904285029989</v>
      </c>
      <c r="R3009" s="11">
        <f t="array" ref="R3009">INDEX(Reformat[Toddler PT],MATCH(1,(Reformat[Zone]=B3009)*(Reformat[Provider Type]=E3009)*(Reformat[Provider Rating]=I3009),0))</f>
        <v>20.2</v>
      </c>
      <c r="S3009" s="11">
        <f t="shared" si="46"/>
        <v>101</v>
      </c>
    </row>
    <row r="3010" spans="1:19" x14ac:dyDescent="0.25">
      <c r="A3010" t="s">
        <v>51</v>
      </c>
      <c r="B3010" t="s">
        <v>96</v>
      </c>
      <c r="D3010" t="s">
        <v>66</v>
      </c>
      <c r="E3010" t="s">
        <v>114</v>
      </c>
      <c r="F3010" t="s">
        <v>60</v>
      </c>
      <c r="G3010" t="s">
        <v>126</v>
      </c>
      <c r="H3010" t="s">
        <v>55</v>
      </c>
      <c r="I3010" t="s">
        <v>130</v>
      </c>
      <c r="J3010" t="s">
        <v>56</v>
      </c>
      <c r="K3010" t="s">
        <v>57</v>
      </c>
      <c r="M3010" s="11">
        <v>80.349999999999994</v>
      </c>
      <c r="N3010" s="11">
        <v>0.83072445322086064</v>
      </c>
      <c r="P3010" s="11">
        <v>80.349999999999994</v>
      </c>
      <c r="Q3010" s="11">
        <v>0.83072445322086064</v>
      </c>
      <c r="R3010" s="11">
        <f t="array" ref="R3010">INDEX(Reformat[Preschool FT],MATCH(1,(Reformat[Zone]=B3010)*(Reformat[Provider Type]=E3010)*(Reformat[Provider Rating]=I3010),0))</f>
        <v>21</v>
      </c>
      <c r="S3010" s="11">
        <f t="shared" si="46"/>
        <v>105</v>
      </c>
    </row>
    <row r="3011" spans="1:19" x14ac:dyDescent="0.25">
      <c r="A3011" t="s">
        <v>51</v>
      </c>
      <c r="B3011" t="s">
        <v>96</v>
      </c>
      <c r="D3011" t="s">
        <v>66</v>
      </c>
      <c r="E3011" t="s">
        <v>114</v>
      </c>
      <c r="F3011" t="s">
        <v>60</v>
      </c>
      <c r="G3011" t="s">
        <v>127</v>
      </c>
      <c r="H3011" t="s">
        <v>55</v>
      </c>
      <c r="I3011" t="s">
        <v>130</v>
      </c>
      <c r="J3011" t="s">
        <v>58</v>
      </c>
      <c r="K3011" t="s">
        <v>57</v>
      </c>
      <c r="M3011" s="11">
        <v>63.449999999999996</v>
      </c>
      <c r="N3011" s="11">
        <v>0.65599833922667838</v>
      </c>
      <c r="P3011" s="11">
        <v>63.449999999999996</v>
      </c>
      <c r="Q3011" s="11">
        <v>0.65599833922667838</v>
      </c>
      <c r="R3011" s="11">
        <f t="array" ref="R3011">INDEX(Reformat[Preschool PT],MATCH(1,(Reformat[Zone]=B3011)*(Reformat[Provider Type]=E3011)*(Reformat[Provider Rating]=I3011),0))</f>
        <v>17</v>
      </c>
      <c r="S3011" s="11">
        <f t="shared" ref="S3011:S3074" si="47">R3011*5</f>
        <v>85</v>
      </c>
    </row>
    <row r="3012" spans="1:19" x14ac:dyDescent="0.25">
      <c r="A3012" t="s">
        <v>51</v>
      </c>
      <c r="B3012" t="s">
        <v>96</v>
      </c>
      <c r="D3012" t="s">
        <v>66</v>
      </c>
      <c r="E3012" t="s">
        <v>114</v>
      </c>
      <c r="F3012" t="s">
        <v>61</v>
      </c>
      <c r="G3012" t="s">
        <v>128</v>
      </c>
      <c r="H3012" t="s">
        <v>55</v>
      </c>
      <c r="I3012" t="s">
        <v>130</v>
      </c>
      <c r="J3012" t="s">
        <v>56</v>
      </c>
      <c r="K3012" t="s">
        <v>57</v>
      </c>
      <c r="M3012" s="11">
        <v>69.599999999999994</v>
      </c>
      <c r="N3012" s="11">
        <v>0.7195821026032595</v>
      </c>
      <c r="P3012" s="11">
        <v>69.599999999999994</v>
      </c>
      <c r="Q3012" s="11">
        <v>0.7195821026032595</v>
      </c>
      <c r="R3012" s="11">
        <f t="array" ref="R3012">INDEX(Reformat[School-age FT],MATCH(1,(Reformat[Zone]=B3012)*(Reformat[Provider Type]=E3012)*(Reformat[Provider Rating]=I3012),0))</f>
        <v>18.600000000000001</v>
      </c>
      <c r="S3012" s="11">
        <f t="shared" si="47"/>
        <v>93</v>
      </c>
    </row>
    <row r="3013" spans="1:19" x14ac:dyDescent="0.25">
      <c r="A3013" t="s">
        <v>51</v>
      </c>
      <c r="B3013" t="s">
        <v>96</v>
      </c>
      <c r="D3013" t="s">
        <v>66</v>
      </c>
      <c r="E3013" t="s">
        <v>114</v>
      </c>
      <c r="F3013" t="s">
        <v>61</v>
      </c>
      <c r="G3013" t="s">
        <v>129</v>
      </c>
      <c r="H3013" t="s">
        <v>55</v>
      </c>
      <c r="I3013" t="s">
        <v>130</v>
      </c>
      <c r="J3013" t="s">
        <v>58</v>
      </c>
      <c r="K3013" t="s">
        <v>57</v>
      </c>
      <c r="M3013" s="11">
        <v>54.2</v>
      </c>
      <c r="N3013" s="11">
        <v>0.56036422357897508</v>
      </c>
      <c r="P3013" s="11">
        <v>54.2</v>
      </c>
      <c r="Q3013" s="11">
        <v>0.56036422357897508</v>
      </c>
      <c r="R3013" s="11">
        <f t="array" ref="R3013">INDEX(Reformat[School-age PT],MATCH(1,(Reformat[Zone]=B3013)*(Reformat[Provider Type]=E3013)*(Reformat[Provider Rating]=I3013),0))</f>
        <v>15.8</v>
      </c>
      <c r="S3013" s="11">
        <f t="shared" si="47"/>
        <v>79</v>
      </c>
    </row>
    <row r="3014" spans="1:19" x14ac:dyDescent="0.25">
      <c r="A3014" t="s">
        <v>51</v>
      </c>
      <c r="B3014" t="s">
        <v>96</v>
      </c>
      <c r="D3014" t="s">
        <v>66</v>
      </c>
      <c r="E3014" t="s">
        <v>114</v>
      </c>
      <c r="F3014" t="s">
        <v>54</v>
      </c>
      <c r="G3014" t="s">
        <v>122</v>
      </c>
      <c r="H3014" t="s">
        <v>62</v>
      </c>
      <c r="I3014" t="s">
        <v>131</v>
      </c>
      <c r="J3014" t="s">
        <v>56</v>
      </c>
      <c r="K3014" t="s">
        <v>57</v>
      </c>
      <c r="M3014" s="11">
        <v>108.55000000000001</v>
      </c>
      <c r="N3014" s="11">
        <v>1.12227927065494</v>
      </c>
      <c r="P3014" s="11">
        <v>108.55000000000001</v>
      </c>
      <c r="Q3014" s="11">
        <v>1.12227927065494</v>
      </c>
      <c r="R3014" s="11">
        <f t="array" ref="R3014">INDEX(Reformat[Infant FT],MATCH(1,(Reformat[Zone]=B3014)*(Reformat[Provider Type]=E3014)*(Reformat[Provider Rating]=I3014),0))</f>
        <v>26.25</v>
      </c>
      <c r="S3014" s="11">
        <f t="shared" si="47"/>
        <v>131.25</v>
      </c>
    </row>
    <row r="3015" spans="1:19" x14ac:dyDescent="0.25">
      <c r="A3015" t="s">
        <v>51</v>
      </c>
      <c r="B3015" t="s">
        <v>96</v>
      </c>
      <c r="D3015" t="s">
        <v>66</v>
      </c>
      <c r="E3015" t="s">
        <v>114</v>
      </c>
      <c r="F3015" t="s">
        <v>54</v>
      </c>
      <c r="G3015" t="s">
        <v>123</v>
      </c>
      <c r="H3015" t="s">
        <v>62</v>
      </c>
      <c r="I3015" t="s">
        <v>131</v>
      </c>
      <c r="J3015" t="s">
        <v>58</v>
      </c>
      <c r="K3015" t="s">
        <v>57</v>
      </c>
      <c r="M3015" s="11">
        <v>96.35</v>
      </c>
      <c r="N3015" s="11">
        <v>0.99614562623310421</v>
      </c>
      <c r="P3015" s="11">
        <v>96.35</v>
      </c>
      <c r="Q3015" s="11">
        <v>0.99614562623310421</v>
      </c>
      <c r="R3015" s="11">
        <f t="array" ref="R3015">INDEX(Reformat[Infant PT],MATCH(1,(Reformat[Zone]=B3015)*(Reformat[Provider Type]=E3015)*(Reformat[Provider Rating]=I3015),0))</f>
        <v>23.52</v>
      </c>
      <c r="S3015" s="11">
        <f t="shared" si="47"/>
        <v>117.6</v>
      </c>
    </row>
    <row r="3016" spans="1:19" x14ac:dyDescent="0.25">
      <c r="A3016" t="s">
        <v>51</v>
      </c>
      <c r="B3016" t="s">
        <v>96</v>
      </c>
      <c r="D3016" t="s">
        <v>66</v>
      </c>
      <c r="E3016" t="s">
        <v>114</v>
      </c>
      <c r="F3016" t="s">
        <v>59</v>
      </c>
      <c r="G3016" t="s">
        <v>124</v>
      </c>
      <c r="H3016" t="s">
        <v>62</v>
      </c>
      <c r="I3016" t="s">
        <v>131</v>
      </c>
      <c r="J3016" t="s">
        <v>56</v>
      </c>
      <c r="K3016" t="s">
        <v>57</v>
      </c>
      <c r="M3016" s="11">
        <v>102.75</v>
      </c>
      <c r="N3016" s="11">
        <v>1.0623140954380017</v>
      </c>
      <c r="P3016" s="11">
        <v>102.75</v>
      </c>
      <c r="Q3016" s="11">
        <v>1.0623140954380017</v>
      </c>
      <c r="R3016" s="11">
        <f t="array" ref="R3016">INDEX(Reformat[Toddler FT],MATCH(1,(Reformat[Zone]=B3016)*(Reformat[Provider Type]=E3016)*(Reformat[Provider Rating]=I3016),0))</f>
        <v>23.94</v>
      </c>
      <c r="S3016" s="11">
        <f t="shared" si="47"/>
        <v>119.7</v>
      </c>
    </row>
    <row r="3017" spans="1:19" x14ac:dyDescent="0.25">
      <c r="A3017" t="s">
        <v>51</v>
      </c>
      <c r="B3017" t="s">
        <v>96</v>
      </c>
      <c r="D3017" t="s">
        <v>66</v>
      </c>
      <c r="E3017" t="s">
        <v>114</v>
      </c>
      <c r="F3017" t="s">
        <v>59</v>
      </c>
      <c r="G3017" t="s">
        <v>125</v>
      </c>
      <c r="H3017" t="s">
        <v>62</v>
      </c>
      <c r="I3017" t="s">
        <v>131</v>
      </c>
      <c r="J3017" t="s">
        <v>58</v>
      </c>
      <c r="K3017" t="s">
        <v>57</v>
      </c>
      <c r="M3017" s="11">
        <v>90.35</v>
      </c>
      <c r="N3017" s="11">
        <v>0.93411268635351286</v>
      </c>
      <c r="P3017" s="11">
        <v>90.35</v>
      </c>
      <c r="Q3017" s="11">
        <v>0.93411268635351286</v>
      </c>
      <c r="R3017" s="11">
        <f t="array" ref="R3017">INDEX(Reformat[Toddler PT],MATCH(1,(Reformat[Zone]=B3017)*(Reformat[Provider Type]=E3017)*(Reformat[Provider Rating]=I3017),0))</f>
        <v>21.21</v>
      </c>
      <c r="S3017" s="11">
        <f t="shared" si="47"/>
        <v>106.05000000000001</v>
      </c>
    </row>
    <row r="3018" spans="1:19" x14ac:dyDescent="0.25">
      <c r="A3018" t="s">
        <v>51</v>
      </c>
      <c r="B3018" t="s">
        <v>96</v>
      </c>
      <c r="D3018" t="s">
        <v>66</v>
      </c>
      <c r="E3018" t="s">
        <v>114</v>
      </c>
      <c r="F3018" t="s">
        <v>60</v>
      </c>
      <c r="G3018" t="s">
        <v>126</v>
      </c>
      <c r="H3018" t="s">
        <v>62</v>
      </c>
      <c r="I3018" t="s">
        <v>131</v>
      </c>
      <c r="J3018" t="s">
        <v>56</v>
      </c>
      <c r="K3018" t="s">
        <v>57</v>
      </c>
      <c r="M3018" s="11">
        <v>96.75</v>
      </c>
      <c r="N3018" s="11">
        <v>1.0002811555584104</v>
      </c>
      <c r="P3018" s="11">
        <v>96.75</v>
      </c>
      <c r="Q3018" s="11">
        <v>1.0002811555584104</v>
      </c>
      <c r="R3018" s="11">
        <f t="array" ref="R3018">INDEX(Reformat[Preschool FT],MATCH(1,(Reformat[Zone]=B3018)*(Reformat[Provider Type]=E3018)*(Reformat[Provider Rating]=I3018),0))</f>
        <v>22.05</v>
      </c>
      <c r="S3018" s="11">
        <f t="shared" si="47"/>
        <v>110.25</v>
      </c>
    </row>
    <row r="3019" spans="1:19" x14ac:dyDescent="0.25">
      <c r="A3019" t="s">
        <v>51</v>
      </c>
      <c r="B3019" t="s">
        <v>96</v>
      </c>
      <c r="D3019" t="s">
        <v>66</v>
      </c>
      <c r="E3019" t="s">
        <v>114</v>
      </c>
      <c r="F3019" t="s">
        <v>60</v>
      </c>
      <c r="G3019" t="s">
        <v>127</v>
      </c>
      <c r="H3019" t="s">
        <v>62</v>
      </c>
      <c r="I3019" t="s">
        <v>131</v>
      </c>
      <c r="J3019" t="s">
        <v>58</v>
      </c>
      <c r="K3019" t="s">
        <v>57</v>
      </c>
      <c r="M3019" s="11">
        <v>79.95</v>
      </c>
      <c r="N3019" s="11">
        <v>0.82658892389555461</v>
      </c>
      <c r="P3019" s="11">
        <v>79.95</v>
      </c>
      <c r="Q3019" s="11">
        <v>0.82658892389555461</v>
      </c>
      <c r="R3019" s="11">
        <f t="array" ref="R3019">INDEX(Reformat[Preschool PT],MATCH(1,(Reformat[Zone]=B3019)*(Reformat[Provider Type]=E3019)*(Reformat[Provider Rating]=I3019),0))</f>
        <v>17.850000000000001</v>
      </c>
      <c r="S3019" s="11">
        <f t="shared" si="47"/>
        <v>89.25</v>
      </c>
    </row>
    <row r="3020" spans="1:19" x14ac:dyDescent="0.25">
      <c r="A3020" t="s">
        <v>51</v>
      </c>
      <c r="B3020" t="s">
        <v>96</v>
      </c>
      <c r="D3020" t="s">
        <v>66</v>
      </c>
      <c r="E3020" t="s">
        <v>114</v>
      </c>
      <c r="F3020" t="s">
        <v>61</v>
      </c>
      <c r="G3020" t="s">
        <v>128</v>
      </c>
      <c r="H3020" t="s">
        <v>62</v>
      </c>
      <c r="I3020" t="s">
        <v>131</v>
      </c>
      <c r="J3020" t="s">
        <v>56</v>
      </c>
      <c r="K3020" t="s">
        <v>57</v>
      </c>
      <c r="M3020" s="11">
        <v>86.1</v>
      </c>
      <c r="N3020" s="11">
        <v>0.89017268727213561</v>
      </c>
      <c r="P3020" s="11">
        <v>86.1</v>
      </c>
      <c r="Q3020" s="11">
        <v>0.89017268727213561</v>
      </c>
      <c r="R3020" s="11">
        <f t="array" ref="R3020">INDEX(Reformat[School-age FT],MATCH(1,(Reformat[Zone]=B3020)*(Reformat[Provider Type]=E3020)*(Reformat[Provider Rating]=I3020),0))</f>
        <v>19.53</v>
      </c>
      <c r="S3020" s="11">
        <f t="shared" si="47"/>
        <v>97.65</v>
      </c>
    </row>
    <row r="3021" spans="1:19" x14ac:dyDescent="0.25">
      <c r="A3021" t="s">
        <v>51</v>
      </c>
      <c r="B3021" t="s">
        <v>96</v>
      </c>
      <c r="D3021" t="s">
        <v>66</v>
      </c>
      <c r="E3021" t="s">
        <v>114</v>
      </c>
      <c r="F3021" t="s">
        <v>61</v>
      </c>
      <c r="G3021" t="s">
        <v>129</v>
      </c>
      <c r="H3021" t="s">
        <v>62</v>
      </c>
      <c r="I3021" t="s">
        <v>131</v>
      </c>
      <c r="J3021" t="s">
        <v>58</v>
      </c>
      <c r="K3021" t="s">
        <v>57</v>
      </c>
      <c r="M3021" s="11">
        <v>70.5</v>
      </c>
      <c r="N3021" s="11">
        <v>0.72888704358519829</v>
      </c>
      <c r="P3021" s="11">
        <v>70.5</v>
      </c>
      <c r="Q3021" s="11">
        <v>0.72888704358519829</v>
      </c>
      <c r="R3021" s="11">
        <f t="array" ref="R3021">INDEX(Reformat[School-age PT],MATCH(1,(Reformat[Zone]=B3021)*(Reformat[Provider Type]=E3021)*(Reformat[Provider Rating]=I3021),0))</f>
        <v>16.59</v>
      </c>
      <c r="S3021" s="11">
        <f t="shared" si="47"/>
        <v>82.95</v>
      </c>
    </row>
    <row r="3022" spans="1:19" x14ac:dyDescent="0.25">
      <c r="A3022" t="s">
        <v>51</v>
      </c>
      <c r="B3022" t="s">
        <v>96</v>
      </c>
      <c r="D3022" t="s">
        <v>66</v>
      </c>
      <c r="E3022" t="s">
        <v>114</v>
      </c>
      <c r="F3022" t="s">
        <v>54</v>
      </c>
      <c r="G3022" t="s">
        <v>122</v>
      </c>
      <c r="H3022" t="s">
        <v>63</v>
      </c>
      <c r="I3022" t="s">
        <v>132</v>
      </c>
      <c r="J3022" t="s">
        <v>56</v>
      </c>
      <c r="K3022" t="s">
        <v>57</v>
      </c>
      <c r="M3022" s="11">
        <v>120.60000000000001</v>
      </c>
      <c r="N3022" s="11">
        <v>1.2468620915797861</v>
      </c>
      <c r="P3022" s="11">
        <v>120.60000000000001</v>
      </c>
      <c r="Q3022" s="11">
        <v>1.2468620915797861</v>
      </c>
      <c r="R3022" s="11">
        <f t="array" ref="R3022">INDEX(Reformat[Infant FT],MATCH(1,(Reformat[Zone]=B3022)*(Reformat[Provider Type]=E3022)*(Reformat[Provider Rating]=I3022),0))</f>
        <v>27.36</v>
      </c>
      <c r="S3022" s="11">
        <f t="shared" si="47"/>
        <v>136.80000000000001</v>
      </c>
    </row>
    <row r="3023" spans="1:19" x14ac:dyDescent="0.25">
      <c r="A3023" t="s">
        <v>51</v>
      </c>
      <c r="B3023" t="s">
        <v>96</v>
      </c>
      <c r="D3023" t="s">
        <v>66</v>
      </c>
      <c r="E3023" t="s">
        <v>114</v>
      </c>
      <c r="F3023" t="s">
        <v>54</v>
      </c>
      <c r="G3023" t="s">
        <v>123</v>
      </c>
      <c r="H3023" t="s">
        <v>63</v>
      </c>
      <c r="I3023" t="s">
        <v>132</v>
      </c>
      <c r="J3023" t="s">
        <v>58</v>
      </c>
      <c r="K3023" t="s">
        <v>57</v>
      </c>
      <c r="M3023" s="11">
        <v>107.05</v>
      </c>
      <c r="N3023" s="11">
        <v>1.1067710356850422</v>
      </c>
      <c r="P3023" s="11">
        <v>107.05</v>
      </c>
      <c r="Q3023" s="11">
        <v>1.1067710356850422</v>
      </c>
      <c r="R3023" s="11">
        <f t="array" ref="R3023">INDEX(Reformat[Infant PT],MATCH(1,(Reformat[Zone]=B3023)*(Reformat[Provider Type]=E3023)*(Reformat[Provider Rating]=I3023),0))</f>
        <v>24.84</v>
      </c>
      <c r="S3023" s="11">
        <f t="shared" si="47"/>
        <v>124.2</v>
      </c>
    </row>
    <row r="3024" spans="1:19" x14ac:dyDescent="0.25">
      <c r="A3024" t="s">
        <v>51</v>
      </c>
      <c r="B3024" t="s">
        <v>96</v>
      </c>
      <c r="D3024" t="s">
        <v>66</v>
      </c>
      <c r="E3024" t="s">
        <v>114</v>
      </c>
      <c r="F3024" t="s">
        <v>59</v>
      </c>
      <c r="G3024" t="s">
        <v>124</v>
      </c>
      <c r="H3024" t="s">
        <v>63</v>
      </c>
      <c r="I3024" t="s">
        <v>132</v>
      </c>
      <c r="J3024" t="s">
        <v>56</v>
      </c>
      <c r="K3024" t="s">
        <v>57</v>
      </c>
      <c r="M3024" s="11">
        <v>114.14999999999999</v>
      </c>
      <c r="N3024" s="11">
        <v>1.1801766812092251</v>
      </c>
      <c r="P3024" s="11">
        <v>114.14999999999999</v>
      </c>
      <c r="Q3024" s="11">
        <v>1.1801766812092251</v>
      </c>
      <c r="R3024" s="11">
        <f t="array" ref="R3024">INDEX(Reformat[Toddler FT],MATCH(1,(Reformat[Zone]=B3024)*(Reformat[Provider Type]=E3024)*(Reformat[Provider Rating]=I3024),0))</f>
        <v>25.02</v>
      </c>
      <c r="S3024" s="11">
        <f t="shared" si="47"/>
        <v>125.1</v>
      </c>
    </row>
    <row r="3025" spans="1:19" x14ac:dyDescent="0.25">
      <c r="A3025" t="s">
        <v>51</v>
      </c>
      <c r="B3025" t="s">
        <v>96</v>
      </c>
      <c r="D3025" t="s">
        <v>66</v>
      </c>
      <c r="E3025" t="s">
        <v>114</v>
      </c>
      <c r="F3025" t="s">
        <v>59</v>
      </c>
      <c r="G3025" t="s">
        <v>125</v>
      </c>
      <c r="H3025" t="s">
        <v>63</v>
      </c>
      <c r="I3025" t="s">
        <v>132</v>
      </c>
      <c r="J3025" t="s">
        <v>58</v>
      </c>
      <c r="K3025" t="s">
        <v>57</v>
      </c>
      <c r="M3025" s="11">
        <v>100.35</v>
      </c>
      <c r="N3025" s="11">
        <v>1.0375009194861651</v>
      </c>
      <c r="P3025" s="11">
        <v>100.35</v>
      </c>
      <c r="Q3025" s="11">
        <v>1.0375009194861651</v>
      </c>
      <c r="R3025" s="11">
        <f t="array" ref="R3025">INDEX(Reformat[Toddler PT],MATCH(1,(Reformat[Zone]=B3025)*(Reformat[Provider Type]=E3025)*(Reformat[Provider Rating]=I3025),0))</f>
        <v>22.23</v>
      </c>
      <c r="S3025" s="11">
        <f t="shared" si="47"/>
        <v>111.15</v>
      </c>
    </row>
    <row r="3026" spans="1:19" x14ac:dyDescent="0.25">
      <c r="A3026" t="s">
        <v>51</v>
      </c>
      <c r="B3026" t="s">
        <v>96</v>
      </c>
      <c r="D3026" t="s">
        <v>66</v>
      </c>
      <c r="E3026" t="s">
        <v>114</v>
      </c>
      <c r="F3026" t="s">
        <v>60</v>
      </c>
      <c r="G3026" t="s">
        <v>126</v>
      </c>
      <c r="H3026" t="s">
        <v>63</v>
      </c>
      <c r="I3026" t="s">
        <v>132</v>
      </c>
      <c r="J3026" t="s">
        <v>56</v>
      </c>
      <c r="K3026" t="s">
        <v>57</v>
      </c>
      <c r="M3026" s="11">
        <v>107.5</v>
      </c>
      <c r="N3026" s="11">
        <v>1.1114235061760116</v>
      </c>
      <c r="P3026" s="11">
        <v>107.5</v>
      </c>
      <c r="Q3026" s="11">
        <v>1.1114235061760116</v>
      </c>
      <c r="R3026" s="11">
        <f t="array" ref="R3026">INDEX(Reformat[Preschool FT],MATCH(1,(Reformat[Zone]=B3026)*(Reformat[Provider Type]=E3026)*(Reformat[Provider Rating]=I3026),0))</f>
        <v>23.63</v>
      </c>
      <c r="S3026" s="11">
        <f t="shared" si="47"/>
        <v>118.14999999999999</v>
      </c>
    </row>
    <row r="3027" spans="1:19" x14ac:dyDescent="0.25">
      <c r="A3027" t="s">
        <v>51</v>
      </c>
      <c r="B3027" t="s">
        <v>96</v>
      </c>
      <c r="D3027" t="s">
        <v>66</v>
      </c>
      <c r="E3027" t="s">
        <v>114</v>
      </c>
      <c r="F3027" t="s">
        <v>60</v>
      </c>
      <c r="G3027" t="s">
        <v>127</v>
      </c>
      <c r="H3027" t="s">
        <v>63</v>
      </c>
      <c r="I3027" t="s">
        <v>132</v>
      </c>
      <c r="J3027" t="s">
        <v>58</v>
      </c>
      <c r="K3027" t="s">
        <v>57</v>
      </c>
      <c r="M3027" s="11">
        <v>88.800000000000011</v>
      </c>
      <c r="N3027" s="11">
        <v>0.91808751021795199</v>
      </c>
      <c r="P3027" s="11">
        <v>88.800000000000011</v>
      </c>
      <c r="Q3027" s="11">
        <v>0.91808751021795199</v>
      </c>
      <c r="R3027" s="11">
        <f t="array" ref="R3027">INDEX(Reformat[Preschool PT],MATCH(1,(Reformat[Zone]=B3027)*(Reformat[Provider Type]=E3027)*(Reformat[Provider Rating]=I3027),0))</f>
        <v>19.28</v>
      </c>
      <c r="S3027" s="11">
        <f t="shared" si="47"/>
        <v>96.4</v>
      </c>
    </row>
    <row r="3028" spans="1:19" x14ac:dyDescent="0.25">
      <c r="A3028" t="s">
        <v>51</v>
      </c>
      <c r="B3028" t="s">
        <v>96</v>
      </c>
      <c r="D3028" t="s">
        <v>66</v>
      </c>
      <c r="E3028" t="s">
        <v>114</v>
      </c>
      <c r="F3028" t="s">
        <v>61</v>
      </c>
      <c r="G3028" t="s">
        <v>128</v>
      </c>
      <c r="H3028" t="s">
        <v>63</v>
      </c>
      <c r="I3028" t="s">
        <v>132</v>
      </c>
      <c r="J3028" t="s">
        <v>56</v>
      </c>
      <c r="K3028" t="s">
        <v>57</v>
      </c>
      <c r="M3028" s="11">
        <v>95.649999999999991</v>
      </c>
      <c r="N3028" s="11">
        <v>0.98890844991381854</v>
      </c>
      <c r="P3028" s="11">
        <v>95.649999999999991</v>
      </c>
      <c r="Q3028" s="11">
        <v>0.98890844991381854</v>
      </c>
      <c r="R3028" s="11">
        <f t="array" ref="R3028">INDEX(Reformat[School-age FT],MATCH(1,(Reformat[Zone]=B3028)*(Reformat[Provider Type]=E3028)*(Reformat[Provider Rating]=I3028),0))</f>
        <v>21.42</v>
      </c>
      <c r="S3028" s="11">
        <f t="shared" si="47"/>
        <v>107.10000000000001</v>
      </c>
    </row>
    <row r="3029" spans="1:19" x14ac:dyDescent="0.25">
      <c r="A3029" t="s">
        <v>51</v>
      </c>
      <c r="B3029" t="s">
        <v>96</v>
      </c>
      <c r="D3029" t="s">
        <v>66</v>
      </c>
      <c r="E3029" t="s">
        <v>114</v>
      </c>
      <c r="F3029" t="s">
        <v>61</v>
      </c>
      <c r="G3029" t="s">
        <v>129</v>
      </c>
      <c r="H3029" t="s">
        <v>63</v>
      </c>
      <c r="I3029" t="s">
        <v>132</v>
      </c>
      <c r="J3029" t="s">
        <v>58</v>
      </c>
      <c r="K3029" t="s">
        <v>57</v>
      </c>
      <c r="M3029" s="11">
        <v>78.3</v>
      </c>
      <c r="N3029" s="11">
        <v>0.80952986542866701</v>
      </c>
      <c r="P3029" s="11">
        <v>78.3</v>
      </c>
      <c r="Q3029" s="11">
        <v>0.80952986542866701</v>
      </c>
      <c r="R3029" s="11">
        <f t="array" ref="R3029">INDEX(Reformat[School-age PT],MATCH(1,(Reformat[Zone]=B3029)*(Reformat[Provider Type]=E3029)*(Reformat[Provider Rating]=I3029),0))</f>
        <v>17.46</v>
      </c>
      <c r="S3029" s="11">
        <f t="shared" si="47"/>
        <v>87.300000000000011</v>
      </c>
    </row>
    <row r="3030" spans="1:19" x14ac:dyDescent="0.25">
      <c r="A3030" t="s">
        <v>51</v>
      </c>
      <c r="B3030" t="s">
        <v>96</v>
      </c>
      <c r="D3030" t="s">
        <v>66</v>
      </c>
      <c r="E3030" t="s">
        <v>114</v>
      </c>
      <c r="F3030" t="s">
        <v>54</v>
      </c>
      <c r="G3030" t="s">
        <v>122</v>
      </c>
      <c r="H3030" t="s">
        <v>64</v>
      </c>
      <c r="I3030" t="s">
        <v>133</v>
      </c>
      <c r="J3030" t="s">
        <v>56</v>
      </c>
      <c r="K3030" t="s">
        <v>57</v>
      </c>
      <c r="M3030" s="11">
        <v>134</v>
      </c>
      <c r="N3030" s="11">
        <v>1.3854023239775399</v>
      </c>
      <c r="P3030" s="11">
        <v>134</v>
      </c>
      <c r="Q3030" s="11">
        <v>1.3854023239775399</v>
      </c>
      <c r="R3030" s="11">
        <f t="array" ref="R3030">INDEX(Reformat[Infant FT],MATCH(1,(Reformat[Zone]=B3030)*(Reformat[Provider Type]=E3030)*(Reformat[Provider Rating]=I3030),0))</f>
        <v>30.4</v>
      </c>
      <c r="S3030" s="11">
        <f t="shared" si="47"/>
        <v>152</v>
      </c>
    </row>
    <row r="3031" spans="1:19" x14ac:dyDescent="0.25">
      <c r="A3031" t="s">
        <v>51</v>
      </c>
      <c r="B3031" t="s">
        <v>96</v>
      </c>
      <c r="D3031" t="s">
        <v>66</v>
      </c>
      <c r="E3031" t="s">
        <v>114</v>
      </c>
      <c r="F3031" t="s">
        <v>54</v>
      </c>
      <c r="G3031" t="s">
        <v>123</v>
      </c>
      <c r="H3031" t="s">
        <v>64</v>
      </c>
      <c r="I3031" t="s">
        <v>133</v>
      </c>
      <c r="J3031" t="s">
        <v>58</v>
      </c>
      <c r="K3031" t="s">
        <v>57</v>
      </c>
      <c r="M3031" s="11">
        <v>118.9</v>
      </c>
      <c r="N3031" s="11">
        <v>1.229286091947235</v>
      </c>
      <c r="P3031" s="11">
        <v>118.9</v>
      </c>
      <c r="Q3031" s="11">
        <v>1.229286091947235</v>
      </c>
      <c r="R3031" s="11">
        <f t="array" ref="R3031">INDEX(Reformat[Infant PT],MATCH(1,(Reformat[Zone]=B3031)*(Reformat[Provider Type]=E3031)*(Reformat[Provider Rating]=I3031),0))</f>
        <v>27.6</v>
      </c>
      <c r="S3031" s="11">
        <f t="shared" si="47"/>
        <v>138</v>
      </c>
    </row>
    <row r="3032" spans="1:19" x14ac:dyDescent="0.25">
      <c r="A3032" t="s">
        <v>51</v>
      </c>
      <c r="B3032" t="s">
        <v>96</v>
      </c>
      <c r="D3032" t="s">
        <v>66</v>
      </c>
      <c r="E3032" t="s">
        <v>114</v>
      </c>
      <c r="F3032" t="s">
        <v>59</v>
      </c>
      <c r="G3032" t="s">
        <v>124</v>
      </c>
      <c r="H3032" t="s">
        <v>64</v>
      </c>
      <c r="I3032" t="s">
        <v>133</v>
      </c>
      <c r="J3032" t="s">
        <v>56</v>
      </c>
      <c r="K3032" t="s">
        <v>57</v>
      </c>
      <c r="M3032" s="11">
        <v>126.8</v>
      </c>
      <c r="N3032" s="11">
        <v>1.3109627961220303</v>
      </c>
      <c r="P3032" s="11">
        <v>126.8</v>
      </c>
      <c r="Q3032" s="11">
        <v>1.3109627961220303</v>
      </c>
      <c r="R3032" s="11">
        <f t="array" ref="R3032">INDEX(Reformat[Toddler FT],MATCH(1,(Reformat[Zone]=B3032)*(Reformat[Provider Type]=E3032)*(Reformat[Provider Rating]=I3032),0))</f>
        <v>27.8</v>
      </c>
      <c r="S3032" s="11">
        <f t="shared" si="47"/>
        <v>139</v>
      </c>
    </row>
    <row r="3033" spans="1:19" x14ac:dyDescent="0.25">
      <c r="A3033" t="s">
        <v>51</v>
      </c>
      <c r="B3033" t="s">
        <v>96</v>
      </c>
      <c r="D3033" t="s">
        <v>66</v>
      </c>
      <c r="E3033" t="s">
        <v>114</v>
      </c>
      <c r="F3033" t="s">
        <v>59</v>
      </c>
      <c r="G3033" t="s">
        <v>125</v>
      </c>
      <c r="H3033" t="s">
        <v>64</v>
      </c>
      <c r="I3033" t="s">
        <v>133</v>
      </c>
      <c r="J3033" t="s">
        <v>58</v>
      </c>
      <c r="K3033" t="s">
        <v>57</v>
      </c>
      <c r="M3033" s="11">
        <v>111.5</v>
      </c>
      <c r="N3033" s="11">
        <v>1.1527787994290724</v>
      </c>
      <c r="P3033" s="11">
        <v>111.5</v>
      </c>
      <c r="Q3033" s="11">
        <v>1.1527787994290724</v>
      </c>
      <c r="R3033" s="11">
        <f t="array" ref="R3033">INDEX(Reformat[Toddler PT],MATCH(1,(Reformat[Zone]=B3033)*(Reformat[Provider Type]=E3033)*(Reformat[Provider Rating]=I3033),0))</f>
        <v>24.69</v>
      </c>
      <c r="S3033" s="11">
        <f t="shared" si="47"/>
        <v>123.45</v>
      </c>
    </row>
    <row r="3034" spans="1:19" x14ac:dyDescent="0.25">
      <c r="A3034" t="s">
        <v>51</v>
      </c>
      <c r="B3034" t="s">
        <v>96</v>
      </c>
      <c r="D3034" t="s">
        <v>66</v>
      </c>
      <c r="E3034" t="s">
        <v>114</v>
      </c>
      <c r="F3034" t="s">
        <v>60</v>
      </c>
      <c r="G3034" t="s">
        <v>126</v>
      </c>
      <c r="H3034" t="s">
        <v>64</v>
      </c>
      <c r="I3034" t="s">
        <v>133</v>
      </c>
      <c r="J3034" t="s">
        <v>56</v>
      </c>
      <c r="K3034" t="s">
        <v>57</v>
      </c>
      <c r="M3034" s="11">
        <v>119.39999999999999</v>
      </c>
      <c r="N3034" s="11">
        <v>1.2344555036038676</v>
      </c>
      <c r="P3034" s="11">
        <v>119.39999999999999</v>
      </c>
      <c r="Q3034" s="11">
        <v>1.2344555036038676</v>
      </c>
      <c r="R3034" s="11">
        <f t="array" ref="R3034">INDEX(Reformat[Preschool FT],MATCH(1,(Reformat[Zone]=B3034)*(Reformat[Provider Type]=E3034)*(Reformat[Provider Rating]=I3034),0))</f>
        <v>26.25</v>
      </c>
      <c r="S3034" s="11">
        <f t="shared" si="47"/>
        <v>131.25</v>
      </c>
    </row>
    <row r="3035" spans="1:19" x14ac:dyDescent="0.25">
      <c r="A3035" t="s">
        <v>51</v>
      </c>
      <c r="B3035" t="s">
        <v>96</v>
      </c>
      <c r="D3035" t="s">
        <v>66</v>
      </c>
      <c r="E3035" t="s">
        <v>114</v>
      </c>
      <c r="F3035" t="s">
        <v>60</v>
      </c>
      <c r="G3035" t="s">
        <v>127</v>
      </c>
      <c r="H3035" t="s">
        <v>64</v>
      </c>
      <c r="I3035" t="s">
        <v>133</v>
      </c>
      <c r="J3035" t="s">
        <v>58</v>
      </c>
      <c r="K3035" t="s">
        <v>57</v>
      </c>
      <c r="M3035" s="11">
        <v>98.65</v>
      </c>
      <c r="N3035" s="11">
        <v>1.0199249198536144</v>
      </c>
      <c r="P3035" s="11">
        <v>98.65</v>
      </c>
      <c r="Q3035" s="11">
        <v>1.0199249198536144</v>
      </c>
      <c r="R3035" s="11">
        <f t="array" ref="R3035">INDEX(Reformat[Preschool PT],MATCH(1,(Reformat[Zone]=B3035)*(Reformat[Provider Type]=E3035)*(Reformat[Provider Rating]=I3035),0))</f>
        <v>21.42</v>
      </c>
      <c r="S3035" s="11">
        <f t="shared" si="47"/>
        <v>107.10000000000001</v>
      </c>
    </row>
    <row r="3036" spans="1:19" x14ac:dyDescent="0.25">
      <c r="A3036" t="s">
        <v>51</v>
      </c>
      <c r="B3036" t="s">
        <v>96</v>
      </c>
      <c r="D3036" t="s">
        <v>66</v>
      </c>
      <c r="E3036" t="s">
        <v>114</v>
      </c>
      <c r="F3036" t="s">
        <v>61</v>
      </c>
      <c r="G3036" t="s">
        <v>128</v>
      </c>
      <c r="H3036" t="s">
        <v>64</v>
      </c>
      <c r="I3036" t="s">
        <v>133</v>
      </c>
      <c r="J3036" t="s">
        <v>56</v>
      </c>
      <c r="K3036" t="s">
        <v>57</v>
      </c>
      <c r="M3036" s="11">
        <v>106.25</v>
      </c>
      <c r="N3036" s="11">
        <v>1.0984999770344299</v>
      </c>
      <c r="P3036" s="11">
        <v>106.25</v>
      </c>
      <c r="Q3036" s="11">
        <v>1.0984999770344299</v>
      </c>
      <c r="R3036" s="11">
        <f t="array" ref="R3036">INDEX(Reformat[School-age FT],MATCH(1,(Reformat[Zone]=B3036)*(Reformat[Provider Type]=E3036)*(Reformat[Provider Rating]=I3036),0))</f>
        <v>23.8</v>
      </c>
      <c r="S3036" s="11">
        <f t="shared" si="47"/>
        <v>119</v>
      </c>
    </row>
    <row r="3037" spans="1:19" x14ac:dyDescent="0.25">
      <c r="A3037" t="s">
        <v>51</v>
      </c>
      <c r="B3037" t="s">
        <v>96</v>
      </c>
      <c r="D3037" t="s">
        <v>66</v>
      </c>
      <c r="E3037" t="s">
        <v>114</v>
      </c>
      <c r="F3037" t="s">
        <v>61</v>
      </c>
      <c r="G3037" t="s">
        <v>129</v>
      </c>
      <c r="H3037" t="s">
        <v>64</v>
      </c>
      <c r="I3037" t="s">
        <v>133</v>
      </c>
      <c r="J3037" t="s">
        <v>58</v>
      </c>
      <c r="K3037" t="s">
        <v>57</v>
      </c>
      <c r="M3037" s="11">
        <v>87</v>
      </c>
      <c r="N3037" s="11">
        <v>0.8994776282540744</v>
      </c>
      <c r="P3037" s="11">
        <v>87</v>
      </c>
      <c r="Q3037" s="11">
        <v>0.8994776282540744</v>
      </c>
      <c r="R3037" s="11">
        <f t="array" ref="R3037">INDEX(Reformat[School-age PT],MATCH(1,(Reformat[Zone]=B3037)*(Reformat[Provider Type]=E3037)*(Reformat[Provider Rating]=I3037),0))</f>
        <v>19.399999999999999</v>
      </c>
      <c r="S3037" s="11">
        <f t="shared" si="47"/>
        <v>97</v>
      </c>
    </row>
    <row r="3038" spans="1:19" x14ac:dyDescent="0.25">
      <c r="A3038" t="s">
        <v>51</v>
      </c>
      <c r="B3038" t="s">
        <v>96</v>
      </c>
      <c r="D3038" t="s">
        <v>66</v>
      </c>
      <c r="E3038" t="s">
        <v>114</v>
      </c>
      <c r="F3038" t="s">
        <v>60</v>
      </c>
      <c r="G3038" t="s">
        <v>126</v>
      </c>
      <c r="H3038" t="s">
        <v>65</v>
      </c>
      <c r="I3038" t="s">
        <v>134</v>
      </c>
      <c r="J3038" t="s">
        <v>56</v>
      </c>
      <c r="K3038" t="s">
        <v>57</v>
      </c>
      <c r="M3038" s="11">
        <v>84.399999999999991</v>
      </c>
      <c r="N3038" s="11">
        <v>0.87259668763958476</v>
      </c>
      <c r="P3038" s="11">
        <v>84.399999999999991</v>
      </c>
      <c r="Q3038" s="11">
        <v>0.87259668763958476</v>
      </c>
      <c r="R3038" s="11">
        <f t="array" ref="R3038">INDEX(Reformat[Preschool FT],MATCH(1,(Reformat[Zone]=B3038)*(Reformat[Provider Type]=E3038)*(Reformat[Provider Rating]=I3038),0))</f>
        <v>22.05</v>
      </c>
      <c r="S3038" s="11">
        <f t="shared" si="47"/>
        <v>110.25</v>
      </c>
    </row>
    <row r="3039" spans="1:19" x14ac:dyDescent="0.25">
      <c r="A3039" t="s">
        <v>51</v>
      </c>
      <c r="B3039" t="s">
        <v>96</v>
      </c>
      <c r="D3039" t="s">
        <v>66</v>
      </c>
      <c r="E3039" t="s">
        <v>114</v>
      </c>
      <c r="F3039" t="s">
        <v>60</v>
      </c>
      <c r="G3039" t="s">
        <v>127</v>
      </c>
      <c r="H3039" t="s">
        <v>65</v>
      </c>
      <c r="I3039" t="s">
        <v>134</v>
      </c>
      <c r="J3039" t="s">
        <v>58</v>
      </c>
      <c r="K3039" t="s">
        <v>57</v>
      </c>
      <c r="M3039" s="11">
        <v>66.650000000000006</v>
      </c>
      <c r="N3039" s="11">
        <v>0.68908257382912719</v>
      </c>
      <c r="P3039" s="11">
        <v>66.650000000000006</v>
      </c>
      <c r="Q3039" s="11">
        <v>0.68908257382912719</v>
      </c>
      <c r="R3039" s="11">
        <f t="array" ref="R3039">INDEX(Reformat[Preschool PT],MATCH(1,(Reformat[Zone]=B3039)*(Reformat[Provider Type]=E3039)*(Reformat[Provider Rating]=I3039),0))</f>
        <v>17.850000000000001</v>
      </c>
      <c r="S3039" s="11">
        <f t="shared" si="47"/>
        <v>89.25</v>
      </c>
    </row>
    <row r="3040" spans="1:19" x14ac:dyDescent="0.25">
      <c r="A3040" t="s">
        <v>51</v>
      </c>
      <c r="B3040" t="s">
        <v>96</v>
      </c>
      <c r="D3040" t="s">
        <v>67</v>
      </c>
      <c r="E3040" t="s">
        <v>115</v>
      </c>
      <c r="F3040" t="s">
        <v>54</v>
      </c>
      <c r="G3040" t="s">
        <v>122</v>
      </c>
      <c r="H3040" t="s">
        <v>55</v>
      </c>
      <c r="I3040" t="s">
        <v>130</v>
      </c>
      <c r="J3040" t="s">
        <v>56</v>
      </c>
      <c r="K3040" t="s">
        <v>57</v>
      </c>
      <c r="M3040" s="11">
        <v>92.65</v>
      </c>
      <c r="N3040" s="11">
        <v>0.95789197997402298</v>
      </c>
      <c r="P3040" s="11">
        <v>92.65</v>
      </c>
      <c r="Q3040" s="11">
        <v>0.95789197997402298</v>
      </c>
      <c r="R3040" s="11">
        <f t="array" ref="R3040">INDEX(Reformat[Infant FT],MATCH(1,(Reformat[Zone]=B3040)*(Reformat[Provider Type]=E3040)*(Reformat[Provider Rating]=I3040),0))</f>
        <v>23.8</v>
      </c>
      <c r="S3040" s="11">
        <f t="shared" si="47"/>
        <v>119</v>
      </c>
    </row>
    <row r="3041" spans="1:19" x14ac:dyDescent="0.25">
      <c r="A3041" t="s">
        <v>51</v>
      </c>
      <c r="B3041" t="s">
        <v>96</v>
      </c>
      <c r="D3041" t="s">
        <v>67</v>
      </c>
      <c r="E3041" t="s">
        <v>115</v>
      </c>
      <c r="F3041" t="s">
        <v>54</v>
      </c>
      <c r="G3041" t="s">
        <v>123</v>
      </c>
      <c r="H3041" t="s">
        <v>55</v>
      </c>
      <c r="I3041" t="s">
        <v>130</v>
      </c>
      <c r="J3041" t="s">
        <v>58</v>
      </c>
      <c r="K3041" t="s">
        <v>57</v>
      </c>
      <c r="M3041" s="11">
        <v>72.95</v>
      </c>
      <c r="N3041" s="11">
        <v>0.75421716070269806</v>
      </c>
      <c r="P3041" s="11">
        <v>72.95</v>
      </c>
      <c r="Q3041" s="11">
        <v>0.75421716070269806</v>
      </c>
      <c r="R3041" s="11">
        <f t="array" ref="R3041">INDEX(Reformat[Infant PT],MATCH(1,(Reformat[Zone]=B3041)*(Reformat[Provider Type]=E3041)*(Reformat[Provider Rating]=I3041),0))</f>
        <v>20.6</v>
      </c>
      <c r="S3041" s="11">
        <f t="shared" si="47"/>
        <v>103</v>
      </c>
    </row>
    <row r="3042" spans="1:19" x14ac:dyDescent="0.25">
      <c r="A3042" t="s">
        <v>51</v>
      </c>
      <c r="B3042" t="s">
        <v>96</v>
      </c>
      <c r="D3042" t="s">
        <v>67</v>
      </c>
      <c r="E3042" t="s">
        <v>115</v>
      </c>
      <c r="F3042" t="s">
        <v>59</v>
      </c>
      <c r="G3042" t="s">
        <v>124</v>
      </c>
      <c r="H3042" t="s">
        <v>55</v>
      </c>
      <c r="I3042" t="s">
        <v>130</v>
      </c>
      <c r="J3042" t="s">
        <v>56</v>
      </c>
      <c r="K3042" t="s">
        <v>57</v>
      </c>
      <c r="M3042" s="11">
        <v>82.85</v>
      </c>
      <c r="N3042" s="11">
        <v>0.85657151150402366</v>
      </c>
      <c r="P3042" s="11">
        <v>82.85</v>
      </c>
      <c r="Q3042" s="11">
        <v>0.85657151150402366</v>
      </c>
      <c r="R3042" s="11">
        <f t="array" ref="R3042">INDEX(Reformat[Toddler FT],MATCH(1,(Reformat[Zone]=B3042)*(Reformat[Provider Type]=E3042)*(Reformat[Provider Rating]=I3042),0))</f>
        <v>21.8</v>
      </c>
      <c r="S3042" s="11">
        <f t="shared" si="47"/>
        <v>109</v>
      </c>
    </row>
    <row r="3043" spans="1:19" x14ac:dyDescent="0.25">
      <c r="A3043" t="s">
        <v>51</v>
      </c>
      <c r="B3043" t="s">
        <v>96</v>
      </c>
      <c r="D3043" t="s">
        <v>67</v>
      </c>
      <c r="E3043" t="s">
        <v>115</v>
      </c>
      <c r="F3043" t="s">
        <v>59</v>
      </c>
      <c r="G3043" t="s">
        <v>125</v>
      </c>
      <c r="H3043" t="s">
        <v>55</v>
      </c>
      <c r="I3043" t="s">
        <v>130</v>
      </c>
      <c r="J3043" t="s">
        <v>58</v>
      </c>
      <c r="K3043" t="s">
        <v>57</v>
      </c>
      <c r="M3043" s="11">
        <v>65.849999999999994</v>
      </c>
      <c r="N3043" s="11">
        <v>0.6808115151785149</v>
      </c>
      <c r="P3043" s="11">
        <v>65.849999999999994</v>
      </c>
      <c r="Q3043" s="11">
        <v>0.6808115151785149</v>
      </c>
      <c r="R3043" s="11">
        <f t="array" ref="R3043">INDEX(Reformat[Toddler PT],MATCH(1,(Reformat[Zone]=B3043)*(Reformat[Provider Type]=E3043)*(Reformat[Provider Rating]=I3043),0))</f>
        <v>18.399999999999999</v>
      </c>
      <c r="S3043" s="11">
        <f t="shared" si="47"/>
        <v>92</v>
      </c>
    </row>
    <row r="3044" spans="1:19" x14ac:dyDescent="0.25">
      <c r="A3044" t="s">
        <v>51</v>
      </c>
      <c r="B3044" t="s">
        <v>96</v>
      </c>
      <c r="D3044" t="s">
        <v>67</v>
      </c>
      <c r="E3044" t="s">
        <v>115</v>
      </c>
      <c r="F3044" t="s">
        <v>60</v>
      </c>
      <c r="G3044" t="s">
        <v>126</v>
      </c>
      <c r="H3044" t="s">
        <v>55</v>
      </c>
      <c r="I3044" t="s">
        <v>130</v>
      </c>
      <c r="J3044" t="s">
        <v>56</v>
      </c>
      <c r="K3044" t="s">
        <v>57</v>
      </c>
      <c r="M3044" s="11">
        <v>74.400000000000006</v>
      </c>
      <c r="N3044" s="11">
        <v>0.76920845450693265</v>
      </c>
      <c r="P3044" s="11">
        <v>74.400000000000006</v>
      </c>
      <c r="Q3044" s="11">
        <v>0.76920845450693265</v>
      </c>
      <c r="R3044" s="11">
        <f t="array" ref="R3044">INDEX(Reformat[Preschool FT],MATCH(1,(Reformat[Zone]=B3044)*(Reformat[Provider Type]=E3044)*(Reformat[Provider Rating]=I3044),0))</f>
        <v>19.2</v>
      </c>
      <c r="S3044" s="11">
        <f t="shared" si="47"/>
        <v>96</v>
      </c>
    </row>
    <row r="3045" spans="1:19" x14ac:dyDescent="0.25">
      <c r="A3045" t="s">
        <v>51</v>
      </c>
      <c r="B3045" t="s">
        <v>96</v>
      </c>
      <c r="D3045" t="s">
        <v>67</v>
      </c>
      <c r="E3045" t="s">
        <v>115</v>
      </c>
      <c r="F3045" t="s">
        <v>60</v>
      </c>
      <c r="G3045" t="s">
        <v>127</v>
      </c>
      <c r="H3045" t="s">
        <v>55</v>
      </c>
      <c r="I3045" t="s">
        <v>130</v>
      </c>
      <c r="J3045" t="s">
        <v>58</v>
      </c>
      <c r="K3045" t="s">
        <v>57</v>
      </c>
      <c r="M3045" s="11">
        <v>54</v>
      </c>
      <c r="N3045" s="11">
        <v>0.55829645891632207</v>
      </c>
      <c r="P3045" s="11">
        <v>54</v>
      </c>
      <c r="Q3045" s="11">
        <v>0.55829645891632207</v>
      </c>
      <c r="R3045" s="11">
        <f t="array" ref="R3045">INDEX(Reformat[Preschool PT],MATCH(1,(Reformat[Zone]=B3045)*(Reformat[Provider Type]=E3045)*(Reformat[Provider Rating]=I3045),0))</f>
        <v>15</v>
      </c>
      <c r="S3045" s="11">
        <f t="shared" si="47"/>
        <v>75</v>
      </c>
    </row>
    <row r="3046" spans="1:19" x14ac:dyDescent="0.25">
      <c r="A3046" t="s">
        <v>51</v>
      </c>
      <c r="B3046" t="s">
        <v>96</v>
      </c>
      <c r="D3046" t="s">
        <v>67</v>
      </c>
      <c r="E3046" t="s">
        <v>115</v>
      </c>
      <c r="F3046" t="s">
        <v>61</v>
      </c>
      <c r="G3046" t="s">
        <v>128</v>
      </c>
      <c r="H3046" t="s">
        <v>55</v>
      </c>
      <c r="I3046" t="s">
        <v>130</v>
      </c>
      <c r="J3046" t="s">
        <v>56</v>
      </c>
      <c r="K3046" t="s">
        <v>57</v>
      </c>
      <c r="M3046" s="11">
        <v>62.300000000000004</v>
      </c>
      <c r="N3046" s="11">
        <v>0.64410869241642343</v>
      </c>
      <c r="P3046" s="11">
        <v>62.300000000000004</v>
      </c>
      <c r="Q3046" s="11">
        <v>0.64410869241642343</v>
      </c>
      <c r="R3046" s="11">
        <f t="array" ref="R3046">INDEX(Reformat[School-age FT],MATCH(1,(Reformat[Zone]=B3046)*(Reformat[Provider Type]=E3046)*(Reformat[Provider Rating]=I3046),0))</f>
        <v>16.600000000000001</v>
      </c>
      <c r="S3046" s="11">
        <f t="shared" si="47"/>
        <v>83</v>
      </c>
    </row>
    <row r="3047" spans="1:19" x14ac:dyDescent="0.25">
      <c r="A3047" t="s">
        <v>51</v>
      </c>
      <c r="B3047" t="s">
        <v>96</v>
      </c>
      <c r="D3047" t="s">
        <v>67</v>
      </c>
      <c r="E3047" t="s">
        <v>115</v>
      </c>
      <c r="F3047" t="s">
        <v>61</v>
      </c>
      <c r="G3047" t="s">
        <v>129</v>
      </c>
      <c r="H3047" t="s">
        <v>55</v>
      </c>
      <c r="I3047" t="s">
        <v>130</v>
      </c>
      <c r="J3047" t="s">
        <v>58</v>
      </c>
      <c r="K3047" t="s">
        <v>57</v>
      </c>
      <c r="M3047" s="11">
        <v>49</v>
      </c>
      <c r="N3047" s="11">
        <v>0.5066023423499959</v>
      </c>
      <c r="P3047" s="11">
        <v>49</v>
      </c>
      <c r="Q3047" s="11">
        <v>0.5066023423499959</v>
      </c>
      <c r="R3047" s="11">
        <f t="array" ref="R3047">INDEX(Reformat[School-age PT],MATCH(1,(Reformat[Zone]=B3047)*(Reformat[Provider Type]=E3047)*(Reformat[Provider Rating]=I3047),0))</f>
        <v>13.4</v>
      </c>
      <c r="S3047" s="11">
        <f t="shared" si="47"/>
        <v>67</v>
      </c>
    </row>
    <row r="3048" spans="1:19" x14ac:dyDescent="0.25">
      <c r="A3048" t="s">
        <v>51</v>
      </c>
      <c r="B3048" t="s">
        <v>96</v>
      </c>
      <c r="D3048" t="s">
        <v>67</v>
      </c>
      <c r="E3048" t="s">
        <v>115</v>
      </c>
      <c r="F3048" t="s">
        <v>54</v>
      </c>
      <c r="G3048" t="s">
        <v>122</v>
      </c>
      <c r="H3048" t="s">
        <v>62</v>
      </c>
      <c r="I3048" t="s">
        <v>131</v>
      </c>
      <c r="J3048" t="s">
        <v>56</v>
      </c>
      <c r="K3048" t="s">
        <v>57</v>
      </c>
      <c r="M3048" s="11">
        <v>105.19999999999999</v>
      </c>
      <c r="N3048" s="11">
        <v>1.0876442125555015</v>
      </c>
      <c r="P3048" s="11">
        <v>105.19999999999999</v>
      </c>
      <c r="Q3048" s="11">
        <v>1.0876442125555015</v>
      </c>
      <c r="R3048" s="11">
        <f t="array" ref="R3048">INDEX(Reformat[Infant FT],MATCH(1,(Reformat[Zone]=B3048)*(Reformat[Provider Type]=E3048)*(Reformat[Provider Rating]=I3048),0))</f>
        <v>24.99</v>
      </c>
      <c r="S3048" s="11">
        <f t="shared" si="47"/>
        <v>124.94999999999999</v>
      </c>
    </row>
    <row r="3049" spans="1:19" x14ac:dyDescent="0.25">
      <c r="A3049" t="s">
        <v>51</v>
      </c>
      <c r="B3049" t="s">
        <v>96</v>
      </c>
      <c r="D3049" t="s">
        <v>67</v>
      </c>
      <c r="E3049" t="s">
        <v>115</v>
      </c>
      <c r="F3049" t="s">
        <v>54</v>
      </c>
      <c r="G3049" t="s">
        <v>123</v>
      </c>
      <c r="H3049" t="s">
        <v>62</v>
      </c>
      <c r="I3049" t="s">
        <v>131</v>
      </c>
      <c r="J3049" t="s">
        <v>58</v>
      </c>
      <c r="K3049" t="s">
        <v>57</v>
      </c>
      <c r="M3049" s="11">
        <v>89.45</v>
      </c>
      <c r="N3049" s="11">
        <v>0.92480774537157429</v>
      </c>
      <c r="P3049" s="11">
        <v>89.45</v>
      </c>
      <c r="Q3049" s="11">
        <v>0.92480774537157429</v>
      </c>
      <c r="R3049" s="11">
        <f t="array" ref="R3049">INDEX(Reformat[Infant PT],MATCH(1,(Reformat[Zone]=B3049)*(Reformat[Provider Type]=E3049)*(Reformat[Provider Rating]=I3049),0))</f>
        <v>21.63</v>
      </c>
      <c r="S3049" s="11">
        <f t="shared" si="47"/>
        <v>108.14999999999999</v>
      </c>
    </row>
    <row r="3050" spans="1:19" x14ac:dyDescent="0.25">
      <c r="A3050" t="s">
        <v>51</v>
      </c>
      <c r="B3050" t="s">
        <v>96</v>
      </c>
      <c r="D3050" t="s">
        <v>67</v>
      </c>
      <c r="E3050" t="s">
        <v>115</v>
      </c>
      <c r="F3050" t="s">
        <v>59</v>
      </c>
      <c r="G3050" t="s">
        <v>124</v>
      </c>
      <c r="H3050" t="s">
        <v>62</v>
      </c>
      <c r="I3050" t="s">
        <v>131</v>
      </c>
      <c r="J3050" t="s">
        <v>56</v>
      </c>
      <c r="K3050" t="s">
        <v>57</v>
      </c>
      <c r="M3050" s="11">
        <v>99.2</v>
      </c>
      <c r="N3050" s="11">
        <v>1.0256112726759101</v>
      </c>
      <c r="P3050" s="11">
        <v>99.2</v>
      </c>
      <c r="Q3050" s="11">
        <v>1.0256112726759101</v>
      </c>
      <c r="R3050" s="11">
        <f t="array" ref="R3050">INDEX(Reformat[Toddler FT],MATCH(1,(Reformat[Zone]=B3050)*(Reformat[Provider Type]=E3050)*(Reformat[Provider Rating]=I3050),0))</f>
        <v>22.89</v>
      </c>
      <c r="S3050" s="11">
        <f t="shared" si="47"/>
        <v>114.45</v>
      </c>
    </row>
    <row r="3051" spans="1:19" x14ac:dyDescent="0.25">
      <c r="A3051" t="s">
        <v>51</v>
      </c>
      <c r="B3051" t="s">
        <v>96</v>
      </c>
      <c r="D3051" t="s">
        <v>67</v>
      </c>
      <c r="E3051" t="s">
        <v>115</v>
      </c>
      <c r="F3051" t="s">
        <v>59</v>
      </c>
      <c r="G3051" t="s">
        <v>125</v>
      </c>
      <c r="H3051" t="s">
        <v>62</v>
      </c>
      <c r="I3051" t="s">
        <v>131</v>
      </c>
      <c r="J3051" t="s">
        <v>58</v>
      </c>
      <c r="K3051" t="s">
        <v>57</v>
      </c>
      <c r="M3051" s="11">
        <v>82.300000000000011</v>
      </c>
      <c r="N3051" s="11">
        <v>0.85088515868172798</v>
      </c>
      <c r="P3051" s="11">
        <v>82.300000000000011</v>
      </c>
      <c r="Q3051" s="11">
        <v>0.85088515868172798</v>
      </c>
      <c r="R3051" s="11">
        <f t="array" ref="R3051">INDEX(Reformat[Toddler PT],MATCH(1,(Reformat[Zone]=B3051)*(Reformat[Provider Type]=E3051)*(Reformat[Provider Rating]=I3051),0))</f>
        <v>19.32</v>
      </c>
      <c r="S3051" s="11">
        <f t="shared" si="47"/>
        <v>96.6</v>
      </c>
    </row>
    <row r="3052" spans="1:19" x14ac:dyDescent="0.25">
      <c r="A3052" t="s">
        <v>51</v>
      </c>
      <c r="B3052" t="s">
        <v>96</v>
      </c>
      <c r="D3052" t="s">
        <v>67</v>
      </c>
      <c r="E3052" t="s">
        <v>115</v>
      </c>
      <c r="F3052" t="s">
        <v>60</v>
      </c>
      <c r="G3052" t="s">
        <v>126</v>
      </c>
      <c r="H3052" t="s">
        <v>62</v>
      </c>
      <c r="I3052" t="s">
        <v>131</v>
      </c>
      <c r="J3052" t="s">
        <v>56</v>
      </c>
      <c r="K3052" t="s">
        <v>57</v>
      </c>
      <c r="M3052" s="11">
        <v>90.850000000000009</v>
      </c>
      <c r="N3052" s="11">
        <v>0.93928209801014562</v>
      </c>
      <c r="P3052" s="11">
        <v>90.850000000000009</v>
      </c>
      <c r="Q3052" s="11">
        <v>0.93928209801014562</v>
      </c>
      <c r="R3052" s="11">
        <f t="array" ref="R3052">INDEX(Reformat[Preschool FT],MATCH(1,(Reformat[Zone]=B3052)*(Reformat[Provider Type]=E3052)*(Reformat[Provider Rating]=I3052),0))</f>
        <v>20.399999999999999</v>
      </c>
      <c r="S3052" s="11">
        <f t="shared" si="47"/>
        <v>102</v>
      </c>
    </row>
    <row r="3053" spans="1:19" x14ac:dyDescent="0.25">
      <c r="A3053" t="s">
        <v>51</v>
      </c>
      <c r="B3053" t="s">
        <v>96</v>
      </c>
      <c r="D3053" t="s">
        <v>67</v>
      </c>
      <c r="E3053" t="s">
        <v>115</v>
      </c>
      <c r="F3053" t="s">
        <v>60</v>
      </c>
      <c r="G3053" t="s">
        <v>127</v>
      </c>
      <c r="H3053" t="s">
        <v>62</v>
      </c>
      <c r="I3053" t="s">
        <v>131</v>
      </c>
      <c r="J3053" t="s">
        <v>58</v>
      </c>
      <c r="K3053" t="s">
        <v>57</v>
      </c>
      <c r="M3053" s="11">
        <v>70.3</v>
      </c>
      <c r="N3053" s="11">
        <v>0.72681927892254516</v>
      </c>
      <c r="P3053" s="11">
        <v>70.3</v>
      </c>
      <c r="Q3053" s="11">
        <v>0.72681927892254516</v>
      </c>
      <c r="R3053" s="11">
        <f t="array" ref="R3053">INDEX(Reformat[Preschool PT],MATCH(1,(Reformat[Zone]=B3053)*(Reformat[Provider Type]=E3053)*(Reformat[Provider Rating]=I3053),0))</f>
        <v>15.75</v>
      </c>
      <c r="S3053" s="11">
        <f t="shared" si="47"/>
        <v>78.75</v>
      </c>
    </row>
    <row r="3054" spans="1:19" x14ac:dyDescent="0.25">
      <c r="A3054" t="s">
        <v>51</v>
      </c>
      <c r="B3054" t="s">
        <v>96</v>
      </c>
      <c r="D3054" t="s">
        <v>67</v>
      </c>
      <c r="E3054" t="s">
        <v>115</v>
      </c>
      <c r="F3054" t="s">
        <v>61</v>
      </c>
      <c r="G3054" t="s">
        <v>128</v>
      </c>
      <c r="H3054" t="s">
        <v>62</v>
      </c>
      <c r="I3054" t="s">
        <v>131</v>
      </c>
      <c r="J3054" t="s">
        <v>56</v>
      </c>
      <c r="K3054" t="s">
        <v>57</v>
      </c>
      <c r="M3054" s="11">
        <v>78.25</v>
      </c>
      <c r="N3054" s="11">
        <v>0.80901292426300375</v>
      </c>
      <c r="P3054" s="11">
        <v>78.25</v>
      </c>
      <c r="Q3054" s="11">
        <v>0.80901292426300375</v>
      </c>
      <c r="R3054" s="11">
        <f t="array" ref="R3054">INDEX(Reformat[School-age FT],MATCH(1,(Reformat[Zone]=B3054)*(Reformat[Provider Type]=E3054)*(Reformat[Provider Rating]=I3054),0))</f>
        <v>17.43</v>
      </c>
      <c r="S3054" s="11">
        <f t="shared" si="47"/>
        <v>87.15</v>
      </c>
    </row>
    <row r="3055" spans="1:19" x14ac:dyDescent="0.25">
      <c r="A3055" t="s">
        <v>51</v>
      </c>
      <c r="B3055" t="s">
        <v>96</v>
      </c>
      <c r="D3055" t="s">
        <v>67</v>
      </c>
      <c r="E3055" t="s">
        <v>115</v>
      </c>
      <c r="F3055" t="s">
        <v>61</v>
      </c>
      <c r="G3055" t="s">
        <v>129</v>
      </c>
      <c r="H3055" t="s">
        <v>62</v>
      </c>
      <c r="I3055" t="s">
        <v>131</v>
      </c>
      <c r="J3055" t="s">
        <v>58</v>
      </c>
      <c r="K3055" t="s">
        <v>57</v>
      </c>
      <c r="M3055" s="11">
        <v>60</v>
      </c>
      <c r="N3055" s="11">
        <v>0.62032939879591342</v>
      </c>
      <c r="P3055" s="11">
        <v>60</v>
      </c>
      <c r="Q3055" s="11">
        <v>0.62032939879591342</v>
      </c>
      <c r="R3055" s="11">
        <f t="array" ref="R3055">INDEX(Reformat[School-age PT],MATCH(1,(Reformat[Zone]=B3055)*(Reformat[Provider Type]=E3055)*(Reformat[Provider Rating]=I3055),0))</f>
        <v>14.07</v>
      </c>
      <c r="S3055" s="11">
        <f t="shared" si="47"/>
        <v>70.349999999999994</v>
      </c>
    </row>
    <row r="3056" spans="1:19" x14ac:dyDescent="0.25">
      <c r="A3056" t="s">
        <v>51</v>
      </c>
      <c r="B3056" t="s">
        <v>96</v>
      </c>
      <c r="D3056" t="s">
        <v>67</v>
      </c>
      <c r="E3056" t="s">
        <v>115</v>
      </c>
      <c r="F3056" t="s">
        <v>54</v>
      </c>
      <c r="G3056" t="s">
        <v>122</v>
      </c>
      <c r="H3056" t="s">
        <v>63</v>
      </c>
      <c r="I3056" t="s">
        <v>132</v>
      </c>
      <c r="J3056" t="s">
        <v>56</v>
      </c>
      <c r="K3056" t="s">
        <v>57</v>
      </c>
      <c r="M3056" s="11">
        <v>116.89999999999999</v>
      </c>
      <c r="N3056" s="11">
        <v>1.2086084453207044</v>
      </c>
      <c r="P3056" s="11">
        <v>116.89999999999999</v>
      </c>
      <c r="Q3056" s="11">
        <v>1.2086084453207044</v>
      </c>
      <c r="R3056" s="11">
        <f t="array" ref="R3056">INDEX(Reformat[Infant FT],MATCH(1,(Reformat[Zone]=B3056)*(Reformat[Provider Type]=E3056)*(Reformat[Provider Rating]=I3056),0))</f>
        <v>26.28</v>
      </c>
      <c r="S3056" s="11">
        <f t="shared" si="47"/>
        <v>131.4</v>
      </c>
    </row>
    <row r="3057" spans="1:19" x14ac:dyDescent="0.25">
      <c r="A3057" t="s">
        <v>51</v>
      </c>
      <c r="B3057" t="s">
        <v>96</v>
      </c>
      <c r="D3057" t="s">
        <v>67</v>
      </c>
      <c r="E3057" t="s">
        <v>115</v>
      </c>
      <c r="F3057" t="s">
        <v>54</v>
      </c>
      <c r="G3057" t="s">
        <v>123</v>
      </c>
      <c r="H3057" t="s">
        <v>63</v>
      </c>
      <c r="I3057" t="s">
        <v>132</v>
      </c>
      <c r="J3057" t="s">
        <v>58</v>
      </c>
      <c r="K3057" t="s">
        <v>57</v>
      </c>
      <c r="M3057" s="11">
        <v>99.399999999999991</v>
      </c>
      <c r="N3057" s="11">
        <v>1.0276790373385631</v>
      </c>
      <c r="P3057" s="11">
        <v>99.399999999999991</v>
      </c>
      <c r="Q3057" s="11">
        <v>1.0276790373385631</v>
      </c>
      <c r="R3057" s="11">
        <f t="array" ref="R3057">INDEX(Reformat[Infant PT],MATCH(1,(Reformat[Zone]=B3057)*(Reformat[Provider Type]=E3057)*(Reformat[Provider Rating]=I3057),0))</f>
        <v>23.04</v>
      </c>
      <c r="S3057" s="11">
        <f t="shared" si="47"/>
        <v>115.19999999999999</v>
      </c>
    </row>
    <row r="3058" spans="1:19" x14ac:dyDescent="0.25">
      <c r="A3058" t="s">
        <v>51</v>
      </c>
      <c r="B3058" t="s">
        <v>96</v>
      </c>
      <c r="D3058" t="s">
        <v>67</v>
      </c>
      <c r="E3058" t="s">
        <v>115</v>
      </c>
      <c r="F3058" t="s">
        <v>59</v>
      </c>
      <c r="G3058" t="s">
        <v>124</v>
      </c>
      <c r="H3058" t="s">
        <v>63</v>
      </c>
      <c r="I3058" t="s">
        <v>132</v>
      </c>
      <c r="J3058" t="s">
        <v>56</v>
      </c>
      <c r="K3058" t="s">
        <v>57</v>
      </c>
      <c r="M3058" s="11">
        <v>110.25</v>
      </c>
      <c r="N3058" s="11">
        <v>1.1398552702874909</v>
      </c>
      <c r="P3058" s="11">
        <v>110.25</v>
      </c>
      <c r="Q3058" s="11">
        <v>1.1398552702874909</v>
      </c>
      <c r="R3058" s="11">
        <f t="array" ref="R3058">INDEX(Reformat[Toddler FT],MATCH(1,(Reformat[Zone]=B3058)*(Reformat[Provider Type]=E3058)*(Reformat[Provider Rating]=I3058),0))</f>
        <v>24.48</v>
      </c>
      <c r="S3058" s="11">
        <f t="shared" si="47"/>
        <v>122.4</v>
      </c>
    </row>
    <row r="3059" spans="1:19" x14ac:dyDescent="0.25">
      <c r="A3059" t="s">
        <v>51</v>
      </c>
      <c r="B3059" t="s">
        <v>96</v>
      </c>
      <c r="D3059" t="s">
        <v>67</v>
      </c>
      <c r="E3059" t="s">
        <v>115</v>
      </c>
      <c r="F3059" t="s">
        <v>59</v>
      </c>
      <c r="G3059" t="s">
        <v>125</v>
      </c>
      <c r="H3059" t="s">
        <v>63</v>
      </c>
      <c r="I3059" t="s">
        <v>132</v>
      </c>
      <c r="J3059" t="s">
        <v>58</v>
      </c>
      <c r="K3059" t="s">
        <v>57</v>
      </c>
      <c r="M3059" s="11">
        <v>91.4</v>
      </c>
      <c r="N3059" s="11">
        <v>0.94496845083244141</v>
      </c>
      <c r="P3059" s="11">
        <v>91.4</v>
      </c>
      <c r="Q3059" s="11">
        <v>0.94496845083244141</v>
      </c>
      <c r="R3059" s="11">
        <f t="array" ref="R3059">INDEX(Reformat[Toddler PT],MATCH(1,(Reformat[Zone]=B3059)*(Reformat[Provider Type]=E3059)*(Reformat[Provider Rating]=I3059),0))</f>
        <v>20.87</v>
      </c>
      <c r="S3059" s="11">
        <f t="shared" si="47"/>
        <v>104.35000000000001</v>
      </c>
    </row>
    <row r="3060" spans="1:19" x14ac:dyDescent="0.25">
      <c r="A3060" t="s">
        <v>51</v>
      </c>
      <c r="B3060" t="s">
        <v>96</v>
      </c>
      <c r="D3060" t="s">
        <v>67</v>
      </c>
      <c r="E3060" t="s">
        <v>115</v>
      </c>
      <c r="F3060" t="s">
        <v>60</v>
      </c>
      <c r="G3060" t="s">
        <v>126</v>
      </c>
      <c r="H3060" t="s">
        <v>63</v>
      </c>
      <c r="I3060" t="s">
        <v>132</v>
      </c>
      <c r="J3060" t="s">
        <v>56</v>
      </c>
      <c r="K3060" t="s">
        <v>57</v>
      </c>
      <c r="M3060" s="11">
        <v>100.95</v>
      </c>
      <c r="N3060" s="11">
        <v>1.0437042134741243</v>
      </c>
      <c r="P3060" s="11">
        <v>100.95</v>
      </c>
      <c r="Q3060" s="11">
        <v>1.0437042134741243</v>
      </c>
      <c r="R3060" s="11">
        <f t="array" ref="R3060">INDEX(Reformat[Preschool FT],MATCH(1,(Reformat[Zone]=B3060)*(Reformat[Provider Type]=E3060)*(Reformat[Provider Rating]=I3060),0))</f>
        <v>22.66</v>
      </c>
      <c r="S3060" s="11">
        <f t="shared" si="47"/>
        <v>113.3</v>
      </c>
    </row>
    <row r="3061" spans="1:19" x14ac:dyDescent="0.25">
      <c r="A3061" t="s">
        <v>51</v>
      </c>
      <c r="B3061" t="s">
        <v>96</v>
      </c>
      <c r="D3061" t="s">
        <v>67</v>
      </c>
      <c r="E3061" t="s">
        <v>115</v>
      </c>
      <c r="F3061" t="s">
        <v>60</v>
      </c>
      <c r="G3061" t="s">
        <v>127</v>
      </c>
      <c r="H3061" t="s">
        <v>63</v>
      </c>
      <c r="I3061" t="s">
        <v>132</v>
      </c>
      <c r="J3061" t="s">
        <v>58</v>
      </c>
      <c r="K3061" t="s">
        <v>57</v>
      </c>
      <c r="M3061" s="11">
        <v>78.099999999999994</v>
      </c>
      <c r="N3061" s="11">
        <v>0.80746210076601388</v>
      </c>
      <c r="P3061" s="11">
        <v>78.099999999999994</v>
      </c>
      <c r="Q3061" s="11">
        <v>0.80746210076601388</v>
      </c>
      <c r="R3061" s="11">
        <f t="array" ref="R3061">INDEX(Reformat[Preschool PT],MATCH(1,(Reformat[Zone]=B3061)*(Reformat[Provider Type]=E3061)*(Reformat[Provider Rating]=I3061),0))</f>
        <v>17.07</v>
      </c>
      <c r="S3061" s="11">
        <f t="shared" si="47"/>
        <v>85.35</v>
      </c>
    </row>
    <row r="3062" spans="1:19" x14ac:dyDescent="0.25">
      <c r="A3062" t="s">
        <v>51</v>
      </c>
      <c r="B3062" t="s">
        <v>96</v>
      </c>
      <c r="D3062" t="s">
        <v>67</v>
      </c>
      <c r="E3062" t="s">
        <v>115</v>
      </c>
      <c r="F3062" t="s">
        <v>61</v>
      </c>
      <c r="G3062" t="s">
        <v>128</v>
      </c>
      <c r="H3062" t="s">
        <v>63</v>
      </c>
      <c r="I3062" t="s">
        <v>132</v>
      </c>
      <c r="J3062" t="s">
        <v>56</v>
      </c>
      <c r="K3062" t="s">
        <v>57</v>
      </c>
      <c r="M3062" s="11">
        <v>86.899999999999991</v>
      </c>
      <c r="N3062" s="11">
        <v>0.89844374592274778</v>
      </c>
      <c r="P3062" s="11">
        <v>86.899999999999991</v>
      </c>
      <c r="Q3062" s="11">
        <v>0.89844374592274778</v>
      </c>
      <c r="R3062" s="11">
        <f t="array" ref="R3062">INDEX(Reformat[School-age FT],MATCH(1,(Reformat[Zone]=B3062)*(Reformat[Provider Type]=E3062)*(Reformat[Provider Rating]=I3062),0))</f>
        <v>19.350000000000001</v>
      </c>
      <c r="S3062" s="11">
        <f t="shared" si="47"/>
        <v>96.75</v>
      </c>
    </row>
    <row r="3063" spans="1:19" x14ac:dyDescent="0.25">
      <c r="A3063" t="s">
        <v>51</v>
      </c>
      <c r="B3063" t="s">
        <v>96</v>
      </c>
      <c r="D3063" t="s">
        <v>67</v>
      </c>
      <c r="E3063" t="s">
        <v>115</v>
      </c>
      <c r="F3063" t="s">
        <v>61</v>
      </c>
      <c r="G3063" t="s">
        <v>129</v>
      </c>
      <c r="H3063" t="s">
        <v>63</v>
      </c>
      <c r="I3063" t="s">
        <v>132</v>
      </c>
      <c r="J3063" t="s">
        <v>58</v>
      </c>
      <c r="K3063" t="s">
        <v>57</v>
      </c>
      <c r="M3063" s="11">
        <v>66.650000000000006</v>
      </c>
      <c r="N3063" s="11">
        <v>0.68908257382912719</v>
      </c>
      <c r="P3063" s="11">
        <v>66.650000000000006</v>
      </c>
      <c r="Q3063" s="11">
        <v>0.68908257382912719</v>
      </c>
      <c r="R3063" s="11">
        <f t="array" ref="R3063">INDEX(Reformat[School-age PT],MATCH(1,(Reformat[Zone]=B3063)*(Reformat[Provider Type]=E3063)*(Reformat[Provider Rating]=I3063),0))</f>
        <v>15.12</v>
      </c>
      <c r="S3063" s="11">
        <f t="shared" si="47"/>
        <v>75.599999999999994</v>
      </c>
    </row>
    <row r="3064" spans="1:19" x14ac:dyDescent="0.25">
      <c r="A3064" t="s">
        <v>51</v>
      </c>
      <c r="B3064" t="s">
        <v>96</v>
      </c>
      <c r="D3064" t="s">
        <v>67</v>
      </c>
      <c r="E3064" t="s">
        <v>115</v>
      </c>
      <c r="F3064" t="s">
        <v>54</v>
      </c>
      <c r="G3064" t="s">
        <v>122</v>
      </c>
      <c r="H3064" t="s">
        <v>64</v>
      </c>
      <c r="I3064" t="s">
        <v>133</v>
      </c>
      <c r="J3064" t="s">
        <v>56</v>
      </c>
      <c r="K3064" t="s">
        <v>57</v>
      </c>
      <c r="M3064" s="11">
        <v>129.85</v>
      </c>
      <c r="N3064" s="11">
        <v>1.3424962072274891</v>
      </c>
      <c r="P3064" s="11">
        <v>129.85</v>
      </c>
      <c r="Q3064" s="11">
        <v>1.3424962072274891</v>
      </c>
      <c r="R3064" s="11">
        <f t="array" ref="R3064">INDEX(Reformat[Infant FT],MATCH(1,(Reformat[Zone]=B3064)*(Reformat[Provider Type]=E3064)*(Reformat[Provider Rating]=I3064),0))</f>
        <v>29.2</v>
      </c>
      <c r="S3064" s="11">
        <f t="shared" si="47"/>
        <v>146</v>
      </c>
    </row>
    <row r="3065" spans="1:19" x14ac:dyDescent="0.25">
      <c r="A3065" t="s">
        <v>51</v>
      </c>
      <c r="B3065" t="s">
        <v>96</v>
      </c>
      <c r="D3065" t="s">
        <v>67</v>
      </c>
      <c r="E3065" t="s">
        <v>115</v>
      </c>
      <c r="F3065" t="s">
        <v>54</v>
      </c>
      <c r="G3065" t="s">
        <v>123</v>
      </c>
      <c r="H3065" t="s">
        <v>64</v>
      </c>
      <c r="I3065" t="s">
        <v>133</v>
      </c>
      <c r="J3065" t="s">
        <v>58</v>
      </c>
      <c r="K3065" t="s">
        <v>57</v>
      </c>
      <c r="M3065" s="11">
        <v>110.39999999999999</v>
      </c>
      <c r="N3065" s="11">
        <v>1.1414060937844805</v>
      </c>
      <c r="P3065" s="11">
        <v>110.39999999999999</v>
      </c>
      <c r="Q3065" s="11">
        <v>1.1414060937844805</v>
      </c>
      <c r="R3065" s="11">
        <f t="array" ref="R3065">INDEX(Reformat[Infant PT],MATCH(1,(Reformat[Zone]=B3065)*(Reformat[Provider Type]=E3065)*(Reformat[Provider Rating]=I3065),0))</f>
        <v>25.6</v>
      </c>
      <c r="S3065" s="11">
        <f t="shared" si="47"/>
        <v>128</v>
      </c>
    </row>
    <row r="3066" spans="1:19" x14ac:dyDescent="0.25">
      <c r="A3066" t="s">
        <v>51</v>
      </c>
      <c r="B3066" t="s">
        <v>96</v>
      </c>
      <c r="D3066" t="s">
        <v>67</v>
      </c>
      <c r="E3066" t="s">
        <v>115</v>
      </c>
      <c r="F3066" t="s">
        <v>59</v>
      </c>
      <c r="G3066" t="s">
        <v>124</v>
      </c>
      <c r="H3066" t="s">
        <v>64</v>
      </c>
      <c r="I3066" t="s">
        <v>133</v>
      </c>
      <c r="J3066" t="s">
        <v>56</v>
      </c>
      <c r="K3066" t="s">
        <v>57</v>
      </c>
      <c r="M3066" s="11">
        <v>122.44999999999999</v>
      </c>
      <c r="N3066" s="11">
        <v>1.2659889147093264</v>
      </c>
      <c r="P3066" s="11">
        <v>122.44999999999999</v>
      </c>
      <c r="Q3066" s="11">
        <v>1.2659889147093264</v>
      </c>
      <c r="R3066" s="11">
        <f t="array" ref="R3066">INDEX(Reformat[Toddler FT],MATCH(1,(Reformat[Zone]=B3066)*(Reformat[Provider Type]=E3066)*(Reformat[Provider Rating]=I3066),0))</f>
        <v>27.19</v>
      </c>
      <c r="S3066" s="11">
        <f t="shared" si="47"/>
        <v>135.95000000000002</v>
      </c>
    </row>
    <row r="3067" spans="1:19" x14ac:dyDescent="0.25">
      <c r="A3067" t="s">
        <v>51</v>
      </c>
      <c r="B3067" t="s">
        <v>96</v>
      </c>
      <c r="D3067" t="s">
        <v>67</v>
      </c>
      <c r="E3067" t="s">
        <v>115</v>
      </c>
      <c r="F3067" t="s">
        <v>59</v>
      </c>
      <c r="G3067" t="s">
        <v>125</v>
      </c>
      <c r="H3067" t="s">
        <v>64</v>
      </c>
      <c r="I3067" t="s">
        <v>133</v>
      </c>
      <c r="J3067" t="s">
        <v>58</v>
      </c>
      <c r="K3067" t="s">
        <v>57</v>
      </c>
      <c r="M3067" s="11">
        <v>101.55</v>
      </c>
      <c r="N3067" s="11">
        <v>1.0499075074620834</v>
      </c>
      <c r="P3067" s="11">
        <v>101.55</v>
      </c>
      <c r="Q3067" s="11">
        <v>1.0499075074620834</v>
      </c>
      <c r="R3067" s="11">
        <f t="array" ref="R3067">INDEX(Reformat[Toddler PT],MATCH(1,(Reformat[Zone]=B3067)*(Reformat[Provider Type]=E3067)*(Reformat[Provider Rating]=I3067),0))</f>
        <v>23.18</v>
      </c>
      <c r="S3067" s="11">
        <f t="shared" si="47"/>
        <v>115.9</v>
      </c>
    </row>
    <row r="3068" spans="1:19" x14ac:dyDescent="0.25">
      <c r="A3068" t="s">
        <v>51</v>
      </c>
      <c r="B3068" t="s">
        <v>96</v>
      </c>
      <c r="D3068" t="s">
        <v>67</v>
      </c>
      <c r="E3068" t="s">
        <v>115</v>
      </c>
      <c r="F3068" t="s">
        <v>60</v>
      </c>
      <c r="G3068" t="s">
        <v>126</v>
      </c>
      <c r="H3068" t="s">
        <v>64</v>
      </c>
      <c r="I3068" t="s">
        <v>133</v>
      </c>
      <c r="J3068" t="s">
        <v>56</v>
      </c>
      <c r="K3068" t="s">
        <v>57</v>
      </c>
      <c r="M3068" s="11">
        <v>112.15</v>
      </c>
      <c r="N3068" s="11">
        <v>1.1594990345826948</v>
      </c>
      <c r="P3068" s="11">
        <v>112.15</v>
      </c>
      <c r="Q3068" s="11">
        <v>1.1594990345826948</v>
      </c>
      <c r="R3068" s="11">
        <f t="array" ref="R3068">INDEX(Reformat[Preschool FT],MATCH(1,(Reformat[Zone]=B3068)*(Reformat[Provider Type]=E3068)*(Reformat[Provider Rating]=I3068),0))</f>
        <v>25.17</v>
      </c>
      <c r="S3068" s="11">
        <f t="shared" si="47"/>
        <v>125.85000000000001</v>
      </c>
    </row>
    <row r="3069" spans="1:19" x14ac:dyDescent="0.25">
      <c r="A3069" t="s">
        <v>51</v>
      </c>
      <c r="B3069" t="s">
        <v>96</v>
      </c>
      <c r="D3069" t="s">
        <v>67</v>
      </c>
      <c r="E3069" t="s">
        <v>115</v>
      </c>
      <c r="F3069" t="s">
        <v>60</v>
      </c>
      <c r="G3069" t="s">
        <v>127</v>
      </c>
      <c r="H3069" t="s">
        <v>64</v>
      </c>
      <c r="I3069" t="s">
        <v>133</v>
      </c>
      <c r="J3069" t="s">
        <v>58</v>
      </c>
      <c r="K3069" t="s">
        <v>57</v>
      </c>
      <c r="M3069" s="11">
        <v>86.75</v>
      </c>
      <c r="N3069" s="11">
        <v>0.89689292242575813</v>
      </c>
      <c r="P3069" s="11">
        <v>86.75</v>
      </c>
      <c r="Q3069" s="11">
        <v>0.89689292242575813</v>
      </c>
      <c r="R3069" s="11">
        <f t="array" ref="R3069">INDEX(Reformat[Preschool PT],MATCH(1,(Reformat[Zone]=B3069)*(Reformat[Provider Type]=E3069)*(Reformat[Provider Rating]=I3069),0))</f>
        <v>18.96</v>
      </c>
      <c r="S3069" s="11">
        <f t="shared" si="47"/>
        <v>94.800000000000011</v>
      </c>
    </row>
    <row r="3070" spans="1:19" x14ac:dyDescent="0.25">
      <c r="A3070" t="s">
        <v>51</v>
      </c>
      <c r="B3070" t="s">
        <v>96</v>
      </c>
      <c r="D3070" t="s">
        <v>67</v>
      </c>
      <c r="E3070" t="s">
        <v>115</v>
      </c>
      <c r="F3070" t="s">
        <v>61</v>
      </c>
      <c r="G3070" t="s">
        <v>128</v>
      </c>
      <c r="H3070" t="s">
        <v>64</v>
      </c>
      <c r="I3070" t="s">
        <v>133</v>
      </c>
      <c r="J3070" t="s">
        <v>56</v>
      </c>
      <c r="K3070" t="s">
        <v>57</v>
      </c>
      <c r="M3070" s="11">
        <v>96.55</v>
      </c>
      <c r="N3070" s="11">
        <v>0.99821339089575722</v>
      </c>
      <c r="P3070" s="11">
        <v>96.55</v>
      </c>
      <c r="Q3070" s="11">
        <v>0.99821339089575722</v>
      </c>
      <c r="R3070" s="11">
        <f t="array" ref="R3070">INDEX(Reformat[School-age FT],MATCH(1,(Reformat[Zone]=B3070)*(Reformat[Provider Type]=E3070)*(Reformat[Provider Rating]=I3070),0))</f>
        <v>21.5</v>
      </c>
      <c r="S3070" s="11">
        <f t="shared" si="47"/>
        <v>107.5</v>
      </c>
    </row>
    <row r="3071" spans="1:19" x14ac:dyDescent="0.25">
      <c r="A3071" t="s">
        <v>51</v>
      </c>
      <c r="B3071" t="s">
        <v>96</v>
      </c>
      <c r="D3071" t="s">
        <v>67</v>
      </c>
      <c r="E3071" t="s">
        <v>115</v>
      </c>
      <c r="F3071" t="s">
        <v>61</v>
      </c>
      <c r="G3071" t="s">
        <v>129</v>
      </c>
      <c r="H3071" t="s">
        <v>64</v>
      </c>
      <c r="I3071" t="s">
        <v>133</v>
      </c>
      <c r="J3071" t="s">
        <v>58</v>
      </c>
      <c r="K3071" t="s">
        <v>57</v>
      </c>
      <c r="M3071" s="11">
        <v>74.05</v>
      </c>
      <c r="N3071" s="11">
        <v>0.76558986634728976</v>
      </c>
      <c r="P3071" s="11">
        <v>74.05</v>
      </c>
      <c r="Q3071" s="11">
        <v>0.76558986634728976</v>
      </c>
      <c r="R3071" s="11">
        <f t="array" ref="R3071">INDEX(Reformat[School-age PT],MATCH(1,(Reformat[Zone]=B3071)*(Reformat[Provider Type]=E3071)*(Reformat[Provider Rating]=I3071),0))</f>
        <v>16.8</v>
      </c>
      <c r="S3071" s="11">
        <f t="shared" si="47"/>
        <v>84</v>
      </c>
    </row>
    <row r="3072" spans="1:19" x14ac:dyDescent="0.25">
      <c r="A3072" t="s">
        <v>51</v>
      </c>
      <c r="B3072" t="s">
        <v>96</v>
      </c>
      <c r="D3072" t="s">
        <v>67</v>
      </c>
      <c r="E3072" t="s">
        <v>115</v>
      </c>
      <c r="F3072" t="s">
        <v>60</v>
      </c>
      <c r="G3072" t="s">
        <v>126</v>
      </c>
      <c r="H3072" t="s">
        <v>65</v>
      </c>
      <c r="I3072" t="s">
        <v>134</v>
      </c>
      <c r="J3072" t="s">
        <v>56</v>
      </c>
      <c r="K3072" t="s">
        <v>57</v>
      </c>
      <c r="M3072" s="11">
        <v>78.150000000000006</v>
      </c>
      <c r="N3072" s="11">
        <v>0.80797904193167724</v>
      </c>
      <c r="P3072" s="11">
        <v>78.150000000000006</v>
      </c>
      <c r="Q3072" s="11">
        <v>0.80797904193167724</v>
      </c>
      <c r="R3072" s="11">
        <f t="array" ref="R3072">INDEX(Reformat[Preschool FT],MATCH(1,(Reformat[Zone]=B3072)*(Reformat[Provider Type]=E3072)*(Reformat[Provider Rating]=I3072),0))</f>
        <v>20.16</v>
      </c>
      <c r="S3072" s="11">
        <f t="shared" si="47"/>
        <v>100.8</v>
      </c>
    </row>
    <row r="3073" spans="1:19" x14ac:dyDescent="0.25">
      <c r="A3073" t="s">
        <v>51</v>
      </c>
      <c r="B3073" t="s">
        <v>96</v>
      </c>
      <c r="D3073" t="s">
        <v>67</v>
      </c>
      <c r="E3073" t="s">
        <v>115</v>
      </c>
      <c r="F3073" t="s">
        <v>60</v>
      </c>
      <c r="G3073" t="s">
        <v>127</v>
      </c>
      <c r="H3073" t="s">
        <v>65</v>
      </c>
      <c r="I3073" t="s">
        <v>134</v>
      </c>
      <c r="J3073" t="s">
        <v>58</v>
      </c>
      <c r="K3073" t="s">
        <v>57</v>
      </c>
      <c r="M3073" s="11">
        <v>56.7</v>
      </c>
      <c r="N3073" s="11">
        <v>0.58621128186213822</v>
      </c>
      <c r="P3073" s="11">
        <v>56.7</v>
      </c>
      <c r="Q3073" s="11">
        <v>0.58621128186213822</v>
      </c>
      <c r="R3073" s="11">
        <f t="array" ref="R3073">INDEX(Reformat[Preschool PT],MATCH(1,(Reformat[Zone]=B3073)*(Reformat[Provider Type]=E3073)*(Reformat[Provider Rating]=I3073),0))</f>
        <v>15.75</v>
      </c>
      <c r="S3073" s="11">
        <f t="shared" si="47"/>
        <v>78.75</v>
      </c>
    </row>
    <row r="3074" spans="1:19" x14ac:dyDescent="0.25">
      <c r="A3074" t="s">
        <v>51</v>
      </c>
      <c r="B3074" t="s">
        <v>96</v>
      </c>
      <c r="D3074" t="s">
        <v>68</v>
      </c>
      <c r="E3074" t="s">
        <v>68</v>
      </c>
      <c r="F3074" t="s">
        <v>54</v>
      </c>
      <c r="G3074" t="s">
        <v>122</v>
      </c>
      <c r="H3074" t="s">
        <v>69</v>
      </c>
      <c r="I3074" t="s">
        <v>69</v>
      </c>
      <c r="J3074" t="s">
        <v>56</v>
      </c>
      <c r="K3074" t="s">
        <v>57</v>
      </c>
      <c r="M3074" s="11">
        <v>50.949999999999996</v>
      </c>
      <c r="N3074" s="11">
        <v>0.52676304781086303</v>
      </c>
      <c r="P3074" s="11">
        <v>50.949999999999996</v>
      </c>
      <c r="Q3074" s="11">
        <v>0.52676304781086303</v>
      </c>
      <c r="R3074" s="11">
        <f t="array" ref="R3074">INDEX(Reformat[Infant FT],MATCH(1,(Reformat[Zone]=B3074)*(Reformat[Provider Type]=E3074)*(Reformat[Provider Rating]=I3074),0))</f>
        <v>10.19</v>
      </c>
      <c r="S3074" s="11">
        <f t="shared" si="47"/>
        <v>50.949999999999996</v>
      </c>
    </row>
    <row r="3075" spans="1:19" x14ac:dyDescent="0.25">
      <c r="A3075" t="s">
        <v>51</v>
      </c>
      <c r="B3075" t="s">
        <v>96</v>
      </c>
      <c r="D3075" t="s">
        <v>68</v>
      </c>
      <c r="E3075" t="s">
        <v>68</v>
      </c>
      <c r="F3075" t="s">
        <v>54</v>
      </c>
      <c r="G3075" t="s">
        <v>123</v>
      </c>
      <c r="H3075" t="s">
        <v>69</v>
      </c>
      <c r="I3075" t="s">
        <v>69</v>
      </c>
      <c r="J3075" t="s">
        <v>58</v>
      </c>
      <c r="K3075" t="s">
        <v>57</v>
      </c>
      <c r="M3075" s="11">
        <v>28.599999999999998</v>
      </c>
      <c r="N3075" s="11">
        <v>0.29569034675938538</v>
      </c>
      <c r="P3075" s="11">
        <v>28.599999999999998</v>
      </c>
      <c r="Q3075" s="11">
        <v>0.29569034675938538</v>
      </c>
      <c r="R3075" s="11">
        <f t="array" ref="R3075">INDEX(Reformat[Infant PT],MATCH(1,(Reformat[Zone]=B3075)*(Reformat[Provider Type]=E3075)*(Reformat[Provider Rating]=I3075),0))</f>
        <v>5.72</v>
      </c>
      <c r="S3075" s="11">
        <f t="shared" ref="S3075:S3081" si="48">R3075*5</f>
        <v>28.599999999999998</v>
      </c>
    </row>
    <row r="3076" spans="1:19" x14ac:dyDescent="0.25">
      <c r="A3076" t="s">
        <v>51</v>
      </c>
      <c r="B3076" t="s">
        <v>96</v>
      </c>
      <c r="D3076" t="s">
        <v>68</v>
      </c>
      <c r="E3076" t="s">
        <v>68</v>
      </c>
      <c r="F3076" t="s">
        <v>59</v>
      </c>
      <c r="G3076" t="s">
        <v>124</v>
      </c>
      <c r="H3076" t="s">
        <v>69</v>
      </c>
      <c r="I3076" t="s">
        <v>69</v>
      </c>
      <c r="J3076" t="s">
        <v>56</v>
      </c>
      <c r="K3076" t="s">
        <v>57</v>
      </c>
      <c r="M3076" s="11">
        <v>46.7</v>
      </c>
      <c r="N3076" s="11">
        <v>0.48282304872948595</v>
      </c>
      <c r="P3076" s="11">
        <v>46.7</v>
      </c>
      <c r="Q3076" s="11">
        <v>0.48282304872948595</v>
      </c>
      <c r="R3076" s="11">
        <f t="array" ref="R3076">INDEX(Reformat[Toddler FT],MATCH(1,(Reformat[Zone]=B3076)*(Reformat[Provider Type]=E3076)*(Reformat[Provider Rating]=I3076),0))</f>
        <v>9.34</v>
      </c>
      <c r="S3076" s="11">
        <f t="shared" si="48"/>
        <v>46.7</v>
      </c>
    </row>
    <row r="3077" spans="1:19" x14ac:dyDescent="0.25">
      <c r="A3077" t="s">
        <v>51</v>
      </c>
      <c r="B3077" t="s">
        <v>96</v>
      </c>
      <c r="D3077" t="s">
        <v>68</v>
      </c>
      <c r="E3077" t="s">
        <v>68</v>
      </c>
      <c r="F3077" t="s">
        <v>59</v>
      </c>
      <c r="G3077" t="s">
        <v>125</v>
      </c>
      <c r="H3077" t="s">
        <v>69</v>
      </c>
      <c r="I3077" t="s">
        <v>69</v>
      </c>
      <c r="J3077" t="s">
        <v>58</v>
      </c>
      <c r="K3077" t="s">
        <v>57</v>
      </c>
      <c r="M3077" s="11">
        <v>32.299999999999997</v>
      </c>
      <c r="N3077" s="11">
        <v>0.33394399301846667</v>
      </c>
      <c r="P3077" s="11">
        <v>32.299999999999997</v>
      </c>
      <c r="Q3077" s="11">
        <v>0.33394399301846667</v>
      </c>
      <c r="R3077" s="11">
        <f t="array" ref="R3077">INDEX(Reformat[Toddler PT],MATCH(1,(Reformat[Zone]=B3077)*(Reformat[Provider Type]=E3077)*(Reformat[Provider Rating]=I3077),0))</f>
        <v>6.46</v>
      </c>
      <c r="S3077" s="11">
        <f t="shared" si="48"/>
        <v>32.299999999999997</v>
      </c>
    </row>
    <row r="3078" spans="1:19" x14ac:dyDescent="0.25">
      <c r="A3078" t="s">
        <v>51</v>
      </c>
      <c r="B3078" t="s">
        <v>96</v>
      </c>
      <c r="D3078" t="s">
        <v>68</v>
      </c>
      <c r="E3078" t="s">
        <v>68</v>
      </c>
      <c r="F3078" t="s">
        <v>60</v>
      </c>
      <c r="G3078" t="s">
        <v>126</v>
      </c>
      <c r="H3078" t="s">
        <v>69</v>
      </c>
      <c r="I3078" t="s">
        <v>69</v>
      </c>
      <c r="J3078" t="s">
        <v>56</v>
      </c>
      <c r="K3078" t="s">
        <v>57</v>
      </c>
      <c r="M3078" s="11">
        <v>44.65</v>
      </c>
      <c r="N3078" s="11">
        <v>0.46162846093729221</v>
      </c>
      <c r="P3078" s="11">
        <v>44.65</v>
      </c>
      <c r="Q3078" s="11">
        <v>0.46162846093729221</v>
      </c>
      <c r="R3078" s="11">
        <f t="array" ref="R3078">INDEX(Reformat[Preschool FT],MATCH(1,(Reformat[Zone]=B3078)*(Reformat[Provider Type]=E3078)*(Reformat[Provider Rating]=I3078),0))</f>
        <v>8.93</v>
      </c>
      <c r="S3078" s="11">
        <f t="shared" si="48"/>
        <v>44.65</v>
      </c>
    </row>
    <row r="3079" spans="1:19" x14ac:dyDescent="0.25">
      <c r="A3079" t="s">
        <v>51</v>
      </c>
      <c r="B3079" t="s">
        <v>96</v>
      </c>
      <c r="D3079" t="s">
        <v>68</v>
      </c>
      <c r="E3079" t="s">
        <v>68</v>
      </c>
      <c r="F3079" t="s">
        <v>60</v>
      </c>
      <c r="G3079" t="s">
        <v>127</v>
      </c>
      <c r="H3079" t="s">
        <v>69</v>
      </c>
      <c r="I3079" t="s">
        <v>69</v>
      </c>
      <c r="J3079" t="s">
        <v>58</v>
      </c>
      <c r="K3079" t="s">
        <v>57</v>
      </c>
      <c r="M3079" s="11">
        <v>29.35</v>
      </c>
      <c r="N3079" s="11">
        <v>0.3034444642443343</v>
      </c>
      <c r="P3079" s="11">
        <v>29.35</v>
      </c>
      <c r="Q3079" s="11">
        <v>0.3034444642443343</v>
      </c>
      <c r="R3079" s="11">
        <f t="array" ref="R3079">INDEX(Reformat[Preschool PT],MATCH(1,(Reformat[Zone]=B3079)*(Reformat[Provider Type]=E3079)*(Reformat[Provider Rating]=I3079),0))</f>
        <v>5.87</v>
      </c>
      <c r="S3079" s="11">
        <f t="shared" si="48"/>
        <v>29.35</v>
      </c>
    </row>
    <row r="3080" spans="1:19" x14ac:dyDescent="0.25">
      <c r="A3080" t="s">
        <v>51</v>
      </c>
      <c r="B3080" t="s">
        <v>96</v>
      </c>
      <c r="D3080" t="s">
        <v>68</v>
      </c>
      <c r="E3080" t="s">
        <v>68</v>
      </c>
      <c r="F3080" t="s">
        <v>61</v>
      </c>
      <c r="G3080" t="s">
        <v>128</v>
      </c>
      <c r="H3080" t="s">
        <v>69</v>
      </c>
      <c r="I3080" t="s">
        <v>69</v>
      </c>
      <c r="J3080" t="s">
        <v>56</v>
      </c>
      <c r="K3080" t="s">
        <v>57</v>
      </c>
      <c r="M3080" s="11">
        <v>41.449999999999996</v>
      </c>
      <c r="N3080" s="11">
        <v>0.42854422633484346</v>
      </c>
      <c r="P3080" s="11">
        <v>41.449999999999996</v>
      </c>
      <c r="Q3080" s="11">
        <v>0.42854422633484346</v>
      </c>
      <c r="R3080" s="11">
        <f t="array" ref="R3080">INDEX(Reformat[School-age FT],MATCH(1,(Reformat[Zone]=B3080)*(Reformat[Provider Type]=E3080)*(Reformat[Provider Rating]=I3080),0))</f>
        <v>8.2899999999999991</v>
      </c>
      <c r="S3080" s="11">
        <f t="shared" si="48"/>
        <v>41.449999999999996</v>
      </c>
    </row>
    <row r="3081" spans="1:19" x14ac:dyDescent="0.25">
      <c r="A3081" t="s">
        <v>51</v>
      </c>
      <c r="B3081" t="s">
        <v>96</v>
      </c>
      <c r="D3081" t="s">
        <v>68</v>
      </c>
      <c r="E3081" t="s">
        <v>68</v>
      </c>
      <c r="F3081" t="s">
        <v>61</v>
      </c>
      <c r="G3081" t="s">
        <v>129</v>
      </c>
      <c r="H3081" t="s">
        <v>69</v>
      </c>
      <c r="I3081" t="s">
        <v>69</v>
      </c>
      <c r="J3081" t="s">
        <v>58</v>
      </c>
      <c r="K3081" t="s">
        <v>57</v>
      </c>
      <c r="M3081" s="11">
        <v>32.049999999999997</v>
      </c>
      <c r="N3081" s="11">
        <v>0.3313592871901504</v>
      </c>
      <c r="P3081" s="11">
        <v>32.049999999999997</v>
      </c>
      <c r="Q3081" s="11">
        <v>0.3313592871901504</v>
      </c>
      <c r="R3081" s="11">
        <f t="array" ref="R3081">INDEX(Reformat[School-age PT],MATCH(1,(Reformat[Zone]=B3081)*(Reformat[Provider Type]=E3081)*(Reformat[Provider Rating]=I3081),0))</f>
        <v>6.41</v>
      </c>
      <c r="S3081" s="11">
        <f t="shared" si="48"/>
        <v>32.049999999999997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Reformat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WD 24-21</dc:title>
  <dc:subject>Child Care Provider Maximum Reimbursement Rate Increases</dc:subject>
  <dc:creator>TWC</dc:creator>
  <cp:keywords>Child Care</cp:keywords>
  <cp:lastModifiedBy>Raymond Packer</cp:lastModifiedBy>
  <dcterms:created xsi:type="dcterms:W3CDTF">2022-04-26T11:47:30Z</dcterms:created>
  <dcterms:modified xsi:type="dcterms:W3CDTF">2022-04-28T17:05:31Z</dcterms:modified>
</cp:coreProperties>
</file>