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Texas\"/>
    </mc:Choice>
  </mc:AlternateContent>
  <xr:revisionPtr revIDLastSave="0" documentId="13_ncr:1_{EBD8A1CB-EDC6-4A7A-908E-40C745B1E2CE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23" sheetId="5" r:id="rId1"/>
    <sheet name="2024" sheetId="1" r:id="rId2"/>
    <sheet name="2023 Sorted" sheetId="6" r:id="rId3"/>
    <sheet name="2024 Sorted" sheetId="2" r:id="rId4"/>
    <sheet name="Sliding Fee 2023" sheetId="7" r:id="rId5"/>
    <sheet name="Sliding Fee 2024" sheetId="3" r:id="rId6"/>
    <sheet name="FPIG" sheetId="4" r:id="rId7"/>
  </sheets>
  <externalReferences>
    <externalReference r:id="rId8"/>
    <externalReference r:id="rId9"/>
  </externalReferences>
  <definedNames>
    <definedName name="ACTC">'[1]State Comparison Data'!#REF!</definedName>
    <definedName name="ActiveState">[1]Calc1!$D$3</definedName>
    <definedName name="Adjusted_Gross_Income" localSheetId="2">[1]Calc1!$R$58:INDEX([1]Calc1!$R$58:$HJ$58,COUNTIF([1]Calc1!$R$58:$HJ$58,”&lt;&gt;”&amp;””))</definedName>
    <definedName name="Adjusted_Gross_Income" localSheetId="4">[1]Calc1!$R$58:INDEX([1]Calc1!$R$58:$HJ$58,COUNTIF([1]Calc1!$R$58:$HJ$58,”&lt;&gt;”&amp;””))</definedName>
    <definedName name="Adjusted_Gross_Income">[1]Calc1!$R$58:INDEX([1]Calc1!$R$58:$HJ$58,COUNTIF([1]Calc1!$R$58:$HJ$58,”&lt;&gt;”&amp;””))</definedName>
    <definedName name="AgeAdult">[1]Lists!$F$10:$F$59</definedName>
    <definedName name="AgeChild">[1]Lists!$H$10:$H$33</definedName>
    <definedName name="Apply">[1]MarriagePenalties!$B$30</definedName>
    <definedName name="CalculatorNewHours">[1]Inputs!$R$7</definedName>
    <definedName name="CalculatorNewWage">[1]Inputs!$Q$7</definedName>
    <definedName name="CCA_RateCategoryEntireCol">INDEX([1]!CCA_RateCategoryStates[#Data],,CCA_RateCategoryStateColNum)</definedName>
    <definedName name="CCA_RateCategoryLookup">INDEX([1]!CCA_RateCategoryStates[#Data],1,CCA_RateCategoryStateColNum):INDEX([1]!CCA_RateCategoryStates[#Data],COUNTA(CCA_RateCategoryEntireCol),CCA_RateCategoryStateColNum)</definedName>
    <definedName name="CCA_RateCategoryStateColNum">MATCH(InputStateName,[1]!CCA_RateCategoryStates[#Headers],0)</definedName>
    <definedName name="CCA_RateCategoryStatesEntireCol">INDEX([1]!CCA_RateCategoryStates[#Data],,CCA_RateCategoryStatesStateColNum)</definedName>
    <definedName name="CCA_RateCategoryStatesLookup">OFFSET(INDEX([1]!CCA_RateCategoryStates[Rate Category],MATCH(1,([1]!CCA_RateCategoryStates[State]=[1]Inputs!$C$6)*([1]!CCA_RateCategoryStates[Year]=[1]Inputs!$C$5),0)),0,0,COUNTIFS([1]!CCA_RateCategoryStates[State],[1]Inputs!$C$6,[1]!CCA_RateCategoryStates[Year],[1]Inputs!$C$5,[1]!CCA_RateCategoryStates[Setting],[1]Inputs!$J1))</definedName>
    <definedName name="CCA_RateCategoryStatesStateColNum">MATCH(InputStateName,[1]!CCA_RateCategoryStates[#Headers],0)</definedName>
    <definedName name="CCA_SettingsEntireCol">INDEX([1]!CCA_SettingsStates[#Data],,CCA_SettingsStateColNum)</definedName>
    <definedName name="CCA_SettingsLookup">INDEX([1]!CCA_SettingsStates[#Data],1,CCA_SettingsStateColNum):INDEX([1]!CCA_SettingsStates[#Data],COUNTA(CCA_SettingsEntireCol),CCA_SettingsStateColNum)</definedName>
    <definedName name="CCA_SettingsStateColNum">MATCH(InputStateName,[1]!CCA_SettingsStates[#Headers],0)</definedName>
    <definedName name="CCA_SettingsStatesEntireCol">INDEX([1]!CCA_SettingsStates[#Data],,CCA_SettingsStatesStateColNum)</definedName>
    <definedName name="CCA_SettingsStatesLookup">INDEX([1]!CCA_SettingsStates[#Data],1,CCA_SettingsStatesStateColNum):INDEX([1]!CCA_SettingsStates[#Data],COUNTA(CCA_SettingsStatesEntireCol),CCA_SettingsStatesStateColNum)</definedName>
    <definedName name="CCA_SettingsStatesStateColNum">MATCH(InputStateName,[1]!CCA_SettingsStates[#Headers],0)</definedName>
    <definedName name="CCAP">[1]MarriagePenalties!$B$20</definedName>
    <definedName name="Child_Care_Subsidy">'[1]State Comparison Data'!#REF!</definedName>
    <definedName name="ChildCare_Specific">[1]MarriagePenalties!$B$37</definedName>
    <definedName name="CHIP">'[1]State Comparison Data'!#REF!</definedName>
    <definedName name="CHIP_Specific">[1]MarriagePenalties!$B$35</definedName>
    <definedName name="CountAdults">COUNTA([1]Inputs!$B$11:$B$14)</definedName>
    <definedName name="CountChildren">COUNTIF([1]Inputs!$C$18:$C$23,"Yes")</definedName>
    <definedName name="CTC">'[1]State Comparison Data'!#REF!</definedName>
    <definedName name="CTCr">[1]MarriagePenalties!$B$10</definedName>
    <definedName name="EITC">[1]MarriagePenalties!$B$8</definedName>
    <definedName name="FedFilingStatusHeadofHousehold">[1]fTax!$C$8</definedName>
    <definedName name="FedFilingStatusMarriedFilingJointly">[1]fTax!$C$7</definedName>
    <definedName name="FedFilingStatusMarriedFilingSeparately">[1]fTax!$C$6</definedName>
    <definedName name="FedFilingStatusSingle">[1]fTax!$C$5</definedName>
    <definedName name="FedTax">'[1]State Comparison Data'!#REF!</definedName>
    <definedName name="FedTaxes">[1]MarriagePenalties!$B$6</definedName>
    <definedName name="FICA">[1]MarriagePenalties!$B$5</definedName>
    <definedName name="FICAlist">[1]!FICAtbl[#Headers]</definedName>
    <definedName name="Flip">[1]MarriagePenalties!$B$26</definedName>
    <definedName name="GeorgiaLowIncomeTaxCredit">[2]GAIncTax!$B$71:$J$76</definedName>
    <definedName name="GrossY">[1]MarriagePenalties!$B$4</definedName>
    <definedName name="HIeX">[1]MarriagePenalties!$B$19</definedName>
    <definedName name="HIX_PTC">'[1]State Comparison Data'!#REF!</definedName>
    <definedName name="HIX_Specific">[1]MarriagePenalties!$B$36</definedName>
    <definedName name="HOUS">[1]MarriagePenalties!$B$21</definedName>
    <definedName name="Household_Annual_Earned_Income" localSheetId="2">[1]Calc1!$R$11:INDEX([1]Calc1!$R$11:$HJ$11,COUNTIF([1]Calc1!$R$11:$HJ$11,”&lt;&gt;”&amp;””))</definedName>
    <definedName name="Household_Annual_Earned_Income" localSheetId="4">[1]Calc1!$R$11:INDEX([1]Calc1!$R$11:$HJ$11,COUNTIF([1]Calc1!$R$11:$HJ$11,”&lt;&gt;”&amp;””))</definedName>
    <definedName name="Household_Annual_Earned_Income">[1]Calc1!$R$11:INDEX([1]Calc1!$R$11:$HJ$11,COUNTIF([1]Calc1!$R$11:$HJ$11,”&lt;&gt;”&amp;””))</definedName>
    <definedName name="Household_Annual_Income" localSheetId="2">[1]Calc1!$R$45:INDEX([1]Calc1!$R$45:$HJ$45,COUNTIF([1]Calc1!$R$45:$HJ$45,”&lt;&gt;”&amp;””))</definedName>
    <definedName name="Household_Annual_Income" localSheetId="4">[1]Calc1!$R$45:INDEX([1]Calc1!$R$45:$HJ$45,COUNTIF([1]Calc1!$R$45:$HJ$45,”&lt;&gt;”&amp;””))</definedName>
    <definedName name="Household_Annual_Income">[1]Calc1!$R$45:INDEX([1]Calc1!$R$45:$HJ$45,COUNTIF([1]Calc1!$R$45:$HJ$45,”&lt;&gt;”&amp;””))</definedName>
    <definedName name="Household_Annual_Unearned_Income" localSheetId="2">[1]Calc1!$R$41:INDEX([1]Calc1!$R$41:$HJ$41,COUNTIF([1]Calc1!$R$41:$HJ$41,”&lt;&gt;”&amp;””))</definedName>
    <definedName name="Household_Annual_Unearned_Income" localSheetId="4">[1]Calc1!$R$41:INDEX([1]Calc1!$R$41:$HJ$41,COUNTIF([1]Calc1!$R$41:$HJ$41,”&lt;&gt;”&amp;””))</definedName>
    <definedName name="Household_Annual_Unearned_Income">[1]Calc1!$R$41:INDEX([1]Calc1!$R$41:$HJ$41,COUNTIF([1]Calc1!$R$41:$HJ$41,”&lt;&gt;”&amp;””))</definedName>
    <definedName name="Household_Monthly_Earned_Income" localSheetId="2">[1]Calc1!$R$10:INDEX([1]Calc1!$R$10:$HJ$10,COUNTIF([1]Calc1!$R$10:$HJ$10,”&lt;&gt;”&amp;””))</definedName>
    <definedName name="Household_Monthly_Earned_Income" localSheetId="4">[1]Calc1!$R$10:INDEX([1]Calc1!$R$10:$HJ$10,COUNTIF([1]Calc1!$R$10:$HJ$10,”&lt;&gt;”&amp;””))</definedName>
    <definedName name="Household_Monthly_Earned_Income">[1]Calc1!$R$10:INDEX([1]Calc1!$R$10:$HJ$10,COUNTIF([1]Calc1!$R$10:$HJ$10,”&lt;&gt;”&amp;””))</definedName>
    <definedName name="Household_Monthly_Income" localSheetId="2">[1]Calc1!$R$44:INDEX([1]Calc1!$R$44:$HJ$44,COUNTIF([1]Calc1!$R$44:$HJ$44,”&lt;&gt;”&amp;””))</definedName>
    <definedName name="Household_Monthly_Income" localSheetId="4">[1]Calc1!$R$44:INDEX([1]Calc1!$R$44:$HJ$44,COUNTIF([1]Calc1!$R$44:$HJ$44,”&lt;&gt;”&amp;””))</definedName>
    <definedName name="Household_Monthly_Income">[1]Calc1!$R$44:INDEX([1]Calc1!$R$44:$HJ$44,COUNTIF([1]Calc1!$R$44:$HJ$44,”&lt;&gt;”&amp;””))</definedName>
    <definedName name="Household_Monthly_Unearned_Income" localSheetId="2">[1]Calc1!$R$40:INDEX([1]Calc1!$R$40:$HJ$40,COUNTIF([1]Calc1!$R$40:$HJ$40,”&lt;&gt;”&amp;””))</definedName>
    <definedName name="Household_Monthly_Unearned_Income" localSheetId="4">[1]Calc1!$R$40:INDEX([1]Calc1!$R$40:$HJ$40,COUNTIF([1]Calc1!$R$40:$HJ$40,”&lt;&gt;”&amp;””))</definedName>
    <definedName name="Household_Monthly_Unearned_Income">[1]Calc1!$R$40:INDEX([1]Calc1!$R$40:$HJ$40,COUNTIF([1]Calc1!$R$40:$HJ$40,”&lt;&gt;”&amp;””))</definedName>
    <definedName name="Income_Exclusions">[1]!fTaxIncomeExclusions[#All]</definedName>
    <definedName name="InputAdult1">[1]Inputs!$B$11</definedName>
    <definedName name="InputAdult1Age">[1]Inputs!$E$11</definedName>
    <definedName name="InputAdult1AgeDisabilityIncome">[1]Inputs!$L$11</definedName>
    <definedName name="InputAdult1AgeDisabilityType">[1]Inputs!$K$11</definedName>
    <definedName name="InputAdult1Disabled">[1]Inputs!$J$11</definedName>
    <definedName name="InputAdult2Age">[1]Inputs!$E$12</definedName>
    <definedName name="InputAdult2AgeDisabilityIncome">[1]Inputs!$L$12</definedName>
    <definedName name="InputAdult2AgeDisabilityType">[1]Inputs!$K$12</definedName>
    <definedName name="InputAdult2Disabled">[1]Inputs!$J$12</definedName>
    <definedName name="InputAdult3AgeDisabilityIncome">[1]Inputs!$L$13</definedName>
    <definedName name="InputAdult3AgeDisabilityType">[1]Inputs!$K$13</definedName>
    <definedName name="InputAdult4AgeDisabilityIncome">[1]Inputs!$L$14</definedName>
    <definedName name="InputAdult4AgeDisabilityType">[1]Inputs!$K$14</definedName>
    <definedName name="InputChild1Age">[1]Inputs!$D$18</definedName>
    <definedName name="InputChild1CCRateCat">[1]Inputs!$M$18</definedName>
    <definedName name="InputChild1CCSetting">[1]Inputs!$J$18</definedName>
    <definedName name="InputChild1Disabled">[1]Inputs!$H$18</definedName>
    <definedName name="InputChild1Include">[1]Inputs!$C$18</definedName>
    <definedName name="InputChild1School">[1]Inputs!$I$18</definedName>
    <definedName name="InputChild1Sex">[1]Inputs!$E$18</definedName>
    <definedName name="InputChild2Age">[1]Inputs!$D$19</definedName>
    <definedName name="InputChild2CCRateCat">[1]Inputs!$M$19</definedName>
    <definedName name="InputChild2CCSetting">[1]Inputs!$J$19</definedName>
    <definedName name="InputChild2Disabled">[1]Inputs!$H$19</definedName>
    <definedName name="InputChild2Include">[1]Inputs!$C$19</definedName>
    <definedName name="InputChild2School">[1]Inputs!$I$19</definedName>
    <definedName name="InputChild2Sex">[1]Inputs!$E$19</definedName>
    <definedName name="InputChild3Age">[1]Inputs!$D$20</definedName>
    <definedName name="InputChild3CCRateCat">[1]Inputs!$M$20</definedName>
    <definedName name="InputChild3CCSetting">[1]Inputs!$J$20</definedName>
    <definedName name="InputChild3Disabled">[1]Inputs!$H$20</definedName>
    <definedName name="InputChild3Include">[1]Inputs!$C$20</definedName>
    <definedName name="InputChild3School">[1]Inputs!$I$20</definedName>
    <definedName name="InputChild3Sex">[1]Inputs!$E$20</definedName>
    <definedName name="InputChild4Age">[1]Inputs!$D$21</definedName>
    <definedName name="InputChild4CCRateCat">[1]Inputs!$M$21</definedName>
    <definedName name="InputChild4CCSetting">[1]Inputs!$J$21</definedName>
    <definedName name="InputChild4Disabled">[1]Inputs!$H$21</definedName>
    <definedName name="InputChild4Include">[1]Inputs!$C$21</definedName>
    <definedName name="InputChild4School">[1]Inputs!$I$21</definedName>
    <definedName name="InputChild4Sex">[1]Inputs!$E$21</definedName>
    <definedName name="InputChild5Age">[1]Inputs!$D$22</definedName>
    <definedName name="InputChild5CCRateCat">[1]Inputs!$M$22</definedName>
    <definedName name="InputChild5CCSetting">[1]Inputs!$J$22</definedName>
    <definedName name="InputChild5Disabled">[1]Inputs!$H$22</definedName>
    <definedName name="InputChild5Include">[1]Inputs!$C$22</definedName>
    <definedName name="InputChild5School">[1]Inputs!$I$22</definedName>
    <definedName name="InputChild5Sex">[1]Inputs!$E$22</definedName>
    <definedName name="InputChild6Age">[1]Inputs!$D$23</definedName>
    <definedName name="InputChild6CCRateCat">[1]Inputs!$M$23</definedName>
    <definedName name="InputChild6CCSetting">[1]Inputs!$J$23</definedName>
    <definedName name="InputChild6Disabled">[1]Inputs!$H$23</definedName>
    <definedName name="InputChild6Include">[1]Inputs!$C$23</definedName>
    <definedName name="InputChild6School">[1]Inputs!$I$23</definedName>
    <definedName name="InputChild6Sex">[1]Inputs!$E$23</definedName>
    <definedName name="InputDad">[1]Inputs!$D$12</definedName>
    <definedName name="InputDadAge">[1]Inputs!$E$12</definedName>
    <definedName name="InputDadDisabled">[1]Inputs!$J$12</definedName>
    <definedName name="InputHeatCoolType">[1]Inputs!$C$8</definedName>
    <definedName name="InputMarried">[1]Inputs!$H$11</definedName>
    <definedName name="InputMom">[1]Inputs!$D$11</definedName>
    <definedName name="InputMomAge">[1]Inputs!$E$11</definedName>
    <definedName name="InputMomDisabled">[1]Inputs!$J$11</definedName>
    <definedName name="InputMomPregnant">[1]Inputs!$G$11</definedName>
    <definedName name="InputStateName">[1]Inputs!$C$6</definedName>
    <definedName name="InputSubdivisionName">[1]Inputs!$C$7</definedName>
    <definedName name="InputYear">[1]Inputs!$C$5</definedName>
    <definedName name="LIEAP_Fuel_Type">[1]!LIHEAPFuelType[LIHEAP Fuel Type]</definedName>
    <definedName name="LIHEAP">[1]MarriagePenalties!$B$13</definedName>
    <definedName name="Medi">[1]MarriagePenalties!$B$17</definedName>
    <definedName name="Medicaid">'[1]State Comparison Data'!#REF!</definedName>
    <definedName name="Medicaid_Specific">[1]MarriagePenalties!$B$34</definedName>
    <definedName name="MP_HH1EITC">[1]MarriagePenalties!$EP$214:$EP$414</definedName>
    <definedName name="MP_HH1SNAP">[1]MarriagePenalties!$EV$214:$EV$414</definedName>
    <definedName name="MP_HH2SNAP">[1]MarriagePenalties!$FU$214:$FU$414</definedName>
    <definedName name="MP_MarriedEITC">[1]MarriagePenalties!$DQ$214:$DQ$414</definedName>
    <definedName name="MP_MarriedSNAP">[1]MarriagePenalties!$DW$214:$DW$414</definedName>
    <definedName name="MP_SolutionEITC">[1]MarriagePenalties!$D$8</definedName>
    <definedName name="MP_SolutionHH1EITC">'[1]MP Solutions'!$P$8:$P$208</definedName>
    <definedName name="MP_SolutionHH1SNAP">'[1]MP Solutions'!$S$8:$S$208</definedName>
    <definedName name="MP_SolutionHH2SNAP">'[1]MP Solutions'!$T$8:$T$208</definedName>
    <definedName name="MP_SolutionMarriedEITC">'[1]MP Solutions'!$O$8:$O$208</definedName>
    <definedName name="MP_SolutionMarriedSNAP">'[1]MP Solutions'!$R$8:$R$208</definedName>
    <definedName name="MP_SolutionSNAP">[1]MarriagePenalties!$D$14</definedName>
    <definedName name="NSLP">[1]MarriagePenalties!$B$16</definedName>
    <definedName name="NSLP_Specific">[1]MarriagePenalties!$B$33</definedName>
    <definedName name="OnACTC">[1]Inputs!$D$33</definedName>
    <definedName name="OnCHIP">[1]Inputs!$D$40</definedName>
    <definedName name="OnCTC">[1]Inputs!$D$32</definedName>
    <definedName name="OnEITC">[1]Inputs!$D$30</definedName>
    <definedName name="OnFedTax">[1]Inputs!$D$28</definedName>
    <definedName name="OnFICA">[1]Inputs!$D$27</definedName>
    <definedName name="OnHIX_PTC">[1]Inputs!$D$41</definedName>
    <definedName name="OnLIHEAP">[1]Inputs!$D$44</definedName>
    <definedName name="OnMedicaid">[1]Inputs!$D$39</definedName>
    <definedName name="OnPandemic">[1]Inputs!$D$26</definedName>
    <definedName name="OnSchoolMealsSubsidy">[1]Inputs!$D$37</definedName>
    <definedName name="OnSec8_Housing">[1]Inputs!$D$43</definedName>
    <definedName name="OnSNAP">[1]Inputs!$D$36</definedName>
    <definedName name="OnSSI">[1]Inputs!$D$35</definedName>
    <definedName name="OnstateEITC">[1]Inputs!$D$31</definedName>
    <definedName name="OnStateTax">[1]Inputs!$D$29</definedName>
    <definedName name="OnSubsidizedChildcare">[1]Inputs!$D$42</definedName>
    <definedName name="OnTANF">[1]Inputs!$D$34</definedName>
    <definedName name="OnWIC">[1]Inputs!$D$38</definedName>
    <definedName name="Output_Adjusted_Gross_Income" localSheetId="2">[1]Calc1!$R$58:INDEX([1]Calc1!$R$58:$HJ$58,COUNTIF([1]Calc1!$R$58:$HJ$58,”&lt;&gt;”&amp;””))</definedName>
    <definedName name="Output_Adjusted_Gross_Income" localSheetId="4">[1]Calc1!$R$58:INDEX([1]Calc1!$R$58:$HJ$58,COUNTIF([1]Calc1!$R$58:$HJ$58,”&lt;&gt;”&amp;””))</definedName>
    <definedName name="Output_Adjusted_Gross_Income">[1]Calc1!$R$58:INDEX([1]Calc1!$R$58:$HJ$58,COUNTIF([1]Calc1!$R$58:$HJ$58,”&lt;&gt;”&amp;””))</definedName>
    <definedName name="Output_Household_Annual_Earned_Income" localSheetId="2">[1]Calc1!$R$11:INDEX([1]Calc1!$R$11:$HJ$11,COUNTIF([1]Calc1!$R$11:$HJ$11,”&lt;&gt;”&amp;””))</definedName>
    <definedName name="Output_Household_Annual_Earned_Income" localSheetId="4">[1]Calc1!$R$11:INDEX([1]Calc1!$R$11:$HJ$11,COUNTIF([1]Calc1!$R$11:$HJ$11,”&lt;&gt;”&amp;””))</definedName>
    <definedName name="Output_Household_Annual_Earned_Income">[1]Calc1!$R$11:INDEX([1]Calc1!$R$11:$HJ$11,COUNTIF([1]Calc1!$R$11:$HJ$11,”&lt;&gt;”&amp;””))</definedName>
    <definedName name="Output_Household_Annual_Unearned_Income" localSheetId="2">[1]Calc1!$R$41:INDEX([1]Calc1!$R$41:$HJ$41,COUNTIF([1]Calc1!$R$41:$HJ$41,”&lt;&gt;”&amp;””))</definedName>
    <definedName name="Output_Household_Annual_Unearned_Income" localSheetId="4">[1]Calc1!$R$41:INDEX([1]Calc1!$R$41:$HJ$41,COUNTIF([1]Calc1!$R$41:$HJ$41,”&lt;&gt;”&amp;””))</definedName>
    <definedName name="Output_Household_Annual_Unearned_Income">[1]Calc1!$R$41:INDEX([1]Calc1!$R$41:$HJ$41,COUNTIF([1]Calc1!$R$41:$HJ$41,”&lt;&gt;”&amp;””))</definedName>
    <definedName name="Output_Total_Annual_Income" localSheetId="2">[1]Calc1!$R$45:INDEX([1]Calc1!$R$45:$HJ$45,COUNTIF([1]Calc1!$R$45:$HJ$45,”&lt;&gt;”&amp;””))</definedName>
    <definedName name="Output_Total_Annual_Income" localSheetId="4">[1]Calc1!$R$45:INDEX([1]Calc1!$R$45:$HJ$45,COUNTIF([1]Calc1!$R$45:$HJ$45,”&lt;&gt;”&amp;””))</definedName>
    <definedName name="Output_Total_Annual_Income">[1]Calc1!$R$45:INDEX([1]Calc1!$R$45:$HJ$45,COUNTIF([1]Calc1!$R$45:$HJ$45,”&lt;&gt;”&amp;””))</definedName>
    <definedName name="OutputACTC">[1]Calc1!$R$134:$HJ$134</definedName>
    <definedName name="OutputAverageHourlyWage" localSheetId="2">[1]Calc1!$R$9:INDEX([1]Calc1!$R$9:$HJ$9,COUNTIF([1]Calc1!$R$9:$HJ$9,”&lt;&gt;”&amp;””))</definedName>
    <definedName name="OutputAverageHourlyWage" localSheetId="4">[1]Calc1!$R$9:INDEX([1]Calc1!$R$9:$HJ$9,COUNTIF([1]Calc1!$R$9:$HJ$9,”&lt;&gt;”&amp;””))</definedName>
    <definedName name="OutputAverageHourlyWage">[1]Calc1!$R$9:INDEX([1]Calc1!$R$9:$HJ$9,COUNTIF([1]Calc1!$R$9:$HJ$9,”&lt;&gt;”&amp;””))</definedName>
    <definedName name="OutputAverageWeeklyHours" localSheetId="2">[1]Calc1!$R$4:INDEX([1]Calc1!$R$4:$HJ$4,COUNTIF([1]Calc1!$R$4:$HJ$4,”&lt;&gt;”&amp;””))</definedName>
    <definedName name="OutputAverageWeeklyHours" localSheetId="4">[1]Calc1!$R$4:INDEX([1]Calc1!$R$4:$HJ$4,COUNTIF([1]Calc1!$R$4:$HJ$4,”&lt;&gt;”&amp;””))</definedName>
    <definedName name="OutputAverageWeeklyHours">[1]Calc1!$R$4:INDEX([1]Calc1!$R$4:$HJ$4,COUNTIF([1]Calc1!$R$4:$HJ$4,”&lt;&gt;”&amp;””))</definedName>
    <definedName name="OutputChildCareSubsidyFinal">[1]Calc1!$R$309:$HJ$309</definedName>
    <definedName name="OutputCHIP">[1]Calc1!$R$299:$HJ$299</definedName>
    <definedName name="OutputComboCashAssistance">OutputTANF + OutputSSI + OutputLIHEAP</definedName>
    <definedName name="OutputComboChildTaxCredit">#N/A</definedName>
    <definedName name="OutputComboFoodAssistance">OutputSNAP + OutputWIC + OutputSubsidizedSchoolMeals</definedName>
    <definedName name="OutputComboMedicalAssistance">OutputMedicaid + OutputCHIP + OutputHIXPTC</definedName>
    <definedName name="OutputComboNetEarnings" localSheetId="2">'2023 Sorted'!Output_Adjusted_Gross_Income - [0]!OutputFICA - [0]!OutputFedTax - [0]!OutputStateTax</definedName>
    <definedName name="OutputComboNetEarnings" localSheetId="4">'Sliding Fee 2023'!Output_Adjusted_Gross_Income - [0]!OutputFICA - [0]!OutputFedTax - [0]!OutputStateTax</definedName>
    <definedName name="OutputComboNetEarnings">Output_Adjusted_Gross_Income - OutputFICA - OutputFedTax - OutputStateTax</definedName>
    <definedName name="OutputComboRefundableTaxCredits">OutputEITC +  OutputACTC + OutputStateEITC</definedName>
    <definedName name="OutputComboUnearnedIncome" localSheetId="2">'2023 Sorted'!Household_Annual_Unearned_Income</definedName>
    <definedName name="OutputComboUnearnedIncome" localSheetId="4">'Sliding Fee 2023'!Household_Annual_Unearned_Income</definedName>
    <definedName name="OutputComboUnearnedIncome">Household_Annual_Unearned_Income</definedName>
    <definedName name="OutputCTC">[1]Calc1!$R$100:$HJ$100</definedName>
    <definedName name="OutputCurrentWages">[1]Calc1!$HL$11</definedName>
    <definedName name="OutputDynamicXAxis">OFFSET([1]Output!$A$6, 1, 0, COUNTA([1]Output!$A1048564:$A188)-1, 1)</definedName>
    <definedName name="OutputEITC">[1]Calc1!$R$115:$HJ$115</definedName>
    <definedName name="OutputEMTR">[1]Calc1!$R$358:$HJ$358</definedName>
    <definedName name="OutputEMTRnonRefTaxOnly">[1]Calc1!$R$352:$HJ$352</definedName>
    <definedName name="OutputFedTax">[1]Calc1!$R$94:$HJ$94</definedName>
    <definedName name="OutputFICA">[1]Calc1!$R$49:$HJ$49</definedName>
    <definedName name="OutputHIXPTC">[1]Calc1!$R$305:$HJ$305</definedName>
    <definedName name="OutputInterval">[1]Calc1!$R$2:$HJ$2</definedName>
    <definedName name="OutputLIHEAP">[1]Calc1!$R$325:$HJ$325</definedName>
    <definedName name="OutputMedicaid">[1]Calc1!$R$256:$HJ$256</definedName>
    <definedName name="OutputMedicaidAndCHIP">OutputMedicaid + OutputCHIP</definedName>
    <definedName name="OutputMPSolutionSNAP">[1]Calc1!$R$313:$HJ$313</definedName>
    <definedName name="OutputNetContribution">[1]Calc1!$R$363:$HJ$363</definedName>
    <definedName name="OutputProspectiveWages">[1]Calc1!$HM$11</definedName>
    <definedName name="OutputSec8Entry">[1]Calc1!$R$313:$HJ$313</definedName>
    <definedName name="OutputSec8Extended">[1]Calc1!$R$318:$HJ$318</definedName>
    <definedName name="OutputSec8Final">[1]Calc1!$R$316:$HJ$316</definedName>
    <definedName name="OutputSNAP">[1]Calc1!$R$194:$HJ$194</definedName>
    <definedName name="OutputSSI">[1]Calc1!$R$160:$HJ$160</definedName>
    <definedName name="OutputStackPlusCashAssistance" localSheetId="2">'2023 Sorted'!OutputStackPlusRefundableTaxCredits + [0]!OutputComboCashAssistance</definedName>
    <definedName name="OutputStackPlusCashAssistance" localSheetId="4">'Sliding Fee 2023'!OutputStackPlusRefundableTaxCredits + [0]!OutputComboCashAssistance</definedName>
    <definedName name="OutputStackPlusCashAssistance">OutputStackPlusRefundableTaxCredits + OutputComboCashAssistance</definedName>
    <definedName name="OutputStackPlusChildCareFinal" localSheetId="2">'2023 Sorted'!OutputStackPlusMedicalAssistance + [0]!OutputChildCareSubsidyFinal</definedName>
    <definedName name="OutputStackPlusChildCareFinal" localSheetId="4">'Sliding Fee 2023'!OutputStackPlusMedicalAssistance + [0]!OutputChildCareSubsidyFinal</definedName>
    <definedName name="OutputStackPlusChildCareFinal">OutputStackPlusMedicalAssistance + OutputChildCareSubsidyFinal</definedName>
    <definedName name="OutputStackPlusFoodAssistance" localSheetId="2">'2023 Sorted'!OutputStackPlusCashAssistance + [0]!OutputComboFoodAssistance</definedName>
    <definedName name="OutputStackPlusFoodAssistance" localSheetId="4">'Sliding Fee 2023'!OutputStackPlusCashAssistance + [0]!OutputComboFoodAssistance</definedName>
    <definedName name="OutputStackPlusFoodAssistance">OutputStackPlusCashAssistance + OutputComboFoodAssistance</definedName>
    <definedName name="OutputStackPlusHIXPTC" localSheetId="2">'2023 Sorted'!OutputStackPlusMedicaidAndCHIP + [0]!OutputHIXPTC</definedName>
    <definedName name="OutputStackPlusHIXPTC" localSheetId="4">'Sliding Fee 2023'!OutputStackPlusMedicaidAndCHIP + [0]!OutputHIXPTC</definedName>
    <definedName name="OutputStackPlusHIXPTC">OutputStackPlusMedicaidAndCHIP + OutputHIXPTC</definedName>
    <definedName name="OutputStackPlusMedicaidAndCHIP" localSheetId="2">'2023 Sorted'!OutputStackPlusFoodAssistance + [0]!OutputMedicaid + [0]!OutputCHIP</definedName>
    <definedName name="OutputStackPlusMedicaidAndCHIP" localSheetId="4">'Sliding Fee 2023'!OutputStackPlusFoodAssistance + [0]!OutputMedicaid + [0]!OutputCHIP</definedName>
    <definedName name="OutputStackPlusMedicaidAndCHIP">OutputStackPlusFoodAssistance + OutputMedicaid + OutputCHIP</definedName>
    <definedName name="OutputStackPlusMedicalAssistance" localSheetId="2">'2023 Sorted'!OutputStackPlusFoodAssistance + [0]!OutputComboMedicalAssistance</definedName>
    <definedName name="OutputStackPlusMedicalAssistance" localSheetId="4">'Sliding Fee 2023'!OutputStackPlusFoodAssistance + [0]!OutputComboMedicalAssistance</definedName>
    <definedName name="OutputStackPlusMedicalAssistance">OutputStackPlusFoodAssistance + OutputComboMedicalAssistance</definedName>
    <definedName name="OutputStackPlusNetEarnings" localSheetId="2">'2023 Sorted'!OutputComboUnearnedIncome+'2023 Sorted'!OutputComboNetEarnings</definedName>
    <definedName name="OutputStackPlusNetEarnings" localSheetId="4">'Sliding Fee 2023'!OutputComboUnearnedIncome+'Sliding Fee 2023'!OutputComboNetEarnings</definedName>
    <definedName name="OutputStackPlusNetEarnings">OutputComboUnearnedIncome+OutputComboNetEarnings</definedName>
    <definedName name="OutputStackPlusRefundableTaxCredits" localSheetId="2">'2023 Sorted'!OutputStackPlusNetEarnings+[0]!OutputComboRefundableTaxCredits</definedName>
    <definedName name="OutputStackPlusRefundableTaxCredits" localSheetId="4">'Sliding Fee 2023'!OutputStackPlusNetEarnings+[0]!OutputComboRefundableTaxCredits</definedName>
    <definedName name="OutputStackPlusRefundableTaxCredits">OutputStackPlusNetEarnings+OutputComboRefundableTaxCredits</definedName>
    <definedName name="OutputStackPlusSec8Entry" localSheetId="2">'2023 Sorted'!OutputStackPlusChildCareFinal + [0]!OutputSec8Entry</definedName>
    <definedName name="OutputStackPlusSec8Entry" localSheetId="4">'Sliding Fee 2023'!OutputStackPlusChildCareFinal + [0]!OutputSec8Entry</definedName>
    <definedName name="OutputStackPlusSec8Entry">OutputStackPlusChildCareFinal + OutputSec8Entry</definedName>
    <definedName name="OutputStackPlusSec8Entry_Graph" localSheetId="2">'2023 Sorted'!OutputStackPlusChildCareFinal + [0]!OutputSec8Final</definedName>
    <definedName name="OutputStackPlusSec8Entry_Graph" localSheetId="4">'Sliding Fee 2023'!OutputStackPlusChildCareFinal + [0]!OutputSec8Final</definedName>
    <definedName name="OutputStackPlusSec8Entry_Graph">OutputStackPlusChildCareFinal + OutputSec8Final</definedName>
    <definedName name="OutputStackPlusSec8Extended" localSheetId="2">'2023 Sorted'!OutputStackPlusSec8Entry + [0]!OutputSec8Extended</definedName>
    <definedName name="OutputStackPlusSec8Extended" localSheetId="4">'Sliding Fee 2023'!OutputStackPlusSec8Entry + [0]!OutputSec8Extended</definedName>
    <definedName name="OutputStackPlusSec8Extended">OutputStackPlusSec8Entry + OutputSec8Extended</definedName>
    <definedName name="OutputStateEITC">[1]Calc1!$R$142:$HJ$142</definedName>
    <definedName name="OutputStateTax">[1]Calc1!$R$138:$HJ$138</definedName>
    <definedName name="OutputSubsidizedSchoolMeals">[1]Calc1!$R$227:$HJ$227</definedName>
    <definedName name="OutputTANF">[1]Calc1!$R$146:$HJ$146</definedName>
    <definedName name="OutputWIC">[1]Calc1!$R$216:$HJ$216</definedName>
    <definedName name="RelationToCaretaker">[1]!Relationships[Male]</definedName>
    <definedName name="RelationToChild">[1]!Relationships[Relationship to Child]</definedName>
    <definedName name="RelationToHeadOfHoushold">[1]!Relationships[Relationship to Head of HH]</definedName>
    <definedName name="SameSNAPHH">[1]MarriagePenalties!$B$24</definedName>
    <definedName name="School_Meals">'[1]State Comparison Data'!#REF!</definedName>
    <definedName name="Sec_8_Housing_Entry">'[1]State Comparison Data'!#REF!</definedName>
    <definedName name="Sec_8_Housing_Final">'[1]State Comparison Data'!#REF!</definedName>
    <definedName name="sEITC">[1]MarriagePenalties!$B$9</definedName>
    <definedName name="SharedHousing">[1]MarriagePenalties!$B$25</definedName>
    <definedName name="SNAP">'[1]State Comparison Data'!#REF!</definedName>
    <definedName name="Social_Security_Income_Deductions">[1]!fTaxSocSecIncomeDeductions[#All]</definedName>
    <definedName name="SocialSecurityIncomeDisregardUT">[1]UT!$F$55</definedName>
    <definedName name="SocialSecurityInitialDeductionUT">[1]UT!$F$56</definedName>
    <definedName name="SocialSecuritySecondDeductionUT">[1]UT!$F$57</definedName>
    <definedName name="SSI">'[1]State Comparison Data'!#REF!</definedName>
    <definedName name="SSI_Specific">[1]MarriagePenalties!$B$31</definedName>
    <definedName name="SSIn">[1]MarriagePenalties!$B$11</definedName>
    <definedName name="State_ETIC">'[1]State Comparison Data'!#REF!</definedName>
    <definedName name="State_List">[1]!StateAreasTbl[#Headers]</definedName>
    <definedName name="StateColNum">MATCH(InputStateName,State_List,0)</definedName>
    <definedName name="StateEntireCol">INDEX([1]!StateAreasTbl[#Data],,StateColNum)</definedName>
    <definedName name="StateLookup">INDEX([1]!StateAreasTbl[#Data],1,StateColNum):INDEX([1]!StateAreasTbl[#Data],COUNTA(StateEntireCol),StateColNum)</definedName>
    <definedName name="StateLookup2">INDEX([1]!StateAreasTbl[#Data],1,StateColNum):INDEX([1]!StateAreasTbl[#Data],COUNTA(StateEntireCol),StateColNum)</definedName>
    <definedName name="StateTax">'[1]State Comparison Data'!#REF!</definedName>
    <definedName name="StateTaxes">[1]MarriagePenalties!$B$7</definedName>
    <definedName name="SubdivisionName">[1]Inputs!$C$7</definedName>
    <definedName name="TANF">'[1]State Comparison Data'!#REF!</definedName>
    <definedName name="WIC">'[1]State Comparison Data'!#REF!</definedName>
    <definedName name="WIC_Specific">[1]MarriagePenalties!$B$32</definedName>
    <definedName name="WICh">[1]MarriagePenalties!$B$15</definedName>
    <definedName name="YearSelect">[1]Lists!$B$11:$B$15</definedName>
    <definedName name="YesNo">[1]Lists!$D$10:$D$11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4" i="7" l="1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185" i="3" l="1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E184" i="7"/>
  <c r="D185" i="7" s="1"/>
  <c r="E183" i="7"/>
  <c r="D184" i="7" s="1"/>
  <c r="E182" i="7"/>
  <c r="D183" i="7" s="1"/>
  <c r="E181" i="7"/>
  <c r="D182" i="7" s="1"/>
  <c r="E180" i="7"/>
  <c r="D181" i="7" s="1"/>
  <c r="E179" i="7"/>
  <c r="D180" i="7" s="1"/>
  <c r="E178" i="7"/>
  <c r="D179" i="7" s="1"/>
  <c r="E177" i="7"/>
  <c r="D178" i="7" s="1"/>
  <c r="E176" i="7"/>
  <c r="D177" i="7" s="1"/>
  <c r="E175" i="7"/>
  <c r="D176" i="7" s="1"/>
  <c r="E174" i="7"/>
  <c r="D175" i="7" s="1"/>
  <c r="E173" i="7"/>
  <c r="D174" i="7" s="1"/>
  <c r="E172" i="7"/>
  <c r="D173" i="7" s="1"/>
  <c r="E171" i="7"/>
  <c r="D172" i="7" s="1"/>
  <c r="E170" i="7"/>
  <c r="D171" i="7" s="1"/>
  <c r="E169" i="7"/>
  <c r="D170" i="7" s="1"/>
  <c r="E168" i="7"/>
  <c r="D169" i="7" s="1"/>
  <c r="E167" i="7"/>
  <c r="D168" i="7" s="1"/>
  <c r="E166" i="7"/>
  <c r="D167" i="7" s="1"/>
  <c r="D166" i="7"/>
  <c r="E164" i="7"/>
  <c r="D165" i="7" s="1"/>
  <c r="E163" i="7"/>
  <c r="D164" i="7" s="1"/>
  <c r="E162" i="7"/>
  <c r="D163" i="7" s="1"/>
  <c r="E161" i="7"/>
  <c r="D162" i="7" s="1"/>
  <c r="E160" i="7"/>
  <c r="D161" i="7" s="1"/>
  <c r="E159" i="7"/>
  <c r="D160" i="7" s="1"/>
  <c r="E158" i="7"/>
  <c r="D159" i="7" s="1"/>
  <c r="E157" i="7"/>
  <c r="D158" i="7" s="1"/>
  <c r="E156" i="7"/>
  <c r="D157" i="7" s="1"/>
  <c r="E155" i="7"/>
  <c r="D156" i="7" s="1"/>
  <c r="E154" i="7"/>
  <c r="D155" i="7" s="1"/>
  <c r="E153" i="7"/>
  <c r="D154" i="7" s="1"/>
  <c r="E152" i="7"/>
  <c r="D153" i="7" s="1"/>
  <c r="E151" i="7"/>
  <c r="D152" i="7" s="1"/>
  <c r="E150" i="7"/>
  <c r="D151" i="7" s="1"/>
  <c r="E149" i="7"/>
  <c r="D150" i="7" s="1"/>
  <c r="E148" i="7"/>
  <c r="D149" i="7" s="1"/>
  <c r="E147" i="7"/>
  <c r="D148" i="7" s="1"/>
  <c r="E146" i="7"/>
  <c r="D147" i="7" s="1"/>
  <c r="D146" i="7"/>
  <c r="E144" i="7"/>
  <c r="D145" i="7" s="1"/>
  <c r="E143" i="7"/>
  <c r="D144" i="7" s="1"/>
  <c r="E142" i="7"/>
  <c r="D143" i="7" s="1"/>
  <c r="E141" i="7"/>
  <c r="D142" i="7" s="1"/>
  <c r="E140" i="7"/>
  <c r="D141" i="7" s="1"/>
  <c r="E139" i="7"/>
  <c r="D140" i="7" s="1"/>
  <c r="E138" i="7"/>
  <c r="D139" i="7" s="1"/>
  <c r="E137" i="7"/>
  <c r="D138" i="7" s="1"/>
  <c r="E136" i="7"/>
  <c r="D137" i="7" s="1"/>
  <c r="E135" i="7"/>
  <c r="D136" i="7" s="1"/>
  <c r="E134" i="7"/>
  <c r="D135" i="7" s="1"/>
  <c r="E133" i="7"/>
  <c r="D134" i="7" s="1"/>
  <c r="E132" i="7"/>
  <c r="D133" i="7" s="1"/>
  <c r="E131" i="7"/>
  <c r="D132" i="7" s="1"/>
  <c r="E130" i="7"/>
  <c r="D131" i="7" s="1"/>
  <c r="E129" i="7"/>
  <c r="D130" i="7" s="1"/>
  <c r="E128" i="7"/>
  <c r="D129" i="7" s="1"/>
  <c r="E127" i="7"/>
  <c r="D128" i="7" s="1"/>
  <c r="E126" i="7"/>
  <c r="D127" i="7" s="1"/>
  <c r="D126" i="7"/>
  <c r="E124" i="7"/>
  <c r="D125" i="7" s="1"/>
  <c r="E123" i="7"/>
  <c r="D124" i="7" s="1"/>
  <c r="E122" i="7"/>
  <c r="D123" i="7" s="1"/>
  <c r="E121" i="7"/>
  <c r="D122" i="7" s="1"/>
  <c r="E120" i="7"/>
  <c r="D121" i="7" s="1"/>
  <c r="E119" i="7"/>
  <c r="D120" i="7" s="1"/>
  <c r="E118" i="7"/>
  <c r="D119" i="7" s="1"/>
  <c r="E117" i="7"/>
  <c r="D118" i="7" s="1"/>
  <c r="E116" i="7"/>
  <c r="D117" i="7" s="1"/>
  <c r="E115" i="7"/>
  <c r="D116" i="7" s="1"/>
  <c r="E114" i="7"/>
  <c r="D115" i="7" s="1"/>
  <c r="E113" i="7"/>
  <c r="D114" i="7" s="1"/>
  <c r="E112" i="7"/>
  <c r="D113" i="7" s="1"/>
  <c r="E111" i="7"/>
  <c r="D112" i="7" s="1"/>
  <c r="E110" i="7"/>
  <c r="D111" i="7" s="1"/>
  <c r="E109" i="7"/>
  <c r="D110" i="7" s="1"/>
  <c r="E108" i="7"/>
  <c r="D109" i="7" s="1"/>
  <c r="E107" i="7"/>
  <c r="D108" i="7" s="1"/>
  <c r="E106" i="7"/>
  <c r="D107" i="7" s="1"/>
  <c r="D106" i="7"/>
  <c r="E104" i="7"/>
  <c r="D105" i="7" s="1"/>
  <c r="E103" i="7"/>
  <c r="D104" i="7" s="1"/>
  <c r="E102" i="7"/>
  <c r="D103" i="7" s="1"/>
  <c r="E101" i="7"/>
  <c r="D102" i="7" s="1"/>
  <c r="E100" i="7"/>
  <c r="D101" i="7" s="1"/>
  <c r="E99" i="7"/>
  <c r="D100" i="7" s="1"/>
  <c r="E98" i="7"/>
  <c r="D99" i="7" s="1"/>
  <c r="E97" i="7"/>
  <c r="D98" i="7" s="1"/>
  <c r="E96" i="7"/>
  <c r="D97" i="7" s="1"/>
  <c r="E95" i="7"/>
  <c r="D96" i="7" s="1"/>
  <c r="E94" i="7"/>
  <c r="D95" i="7" s="1"/>
  <c r="E93" i="7"/>
  <c r="D94" i="7" s="1"/>
  <c r="E92" i="7"/>
  <c r="D93" i="7" s="1"/>
  <c r="E91" i="7"/>
  <c r="D92" i="7" s="1"/>
  <c r="E90" i="7"/>
  <c r="D91" i="7" s="1"/>
  <c r="E89" i="7"/>
  <c r="D90" i="7" s="1"/>
  <c r="E88" i="7"/>
  <c r="D89" i="7" s="1"/>
  <c r="E87" i="7"/>
  <c r="D88" i="7" s="1"/>
  <c r="E86" i="7"/>
  <c r="D87" i="7" s="1"/>
  <c r="D86" i="7"/>
  <c r="E84" i="7"/>
  <c r="D85" i="7" s="1"/>
  <c r="E83" i="7"/>
  <c r="D84" i="7" s="1"/>
  <c r="E82" i="7"/>
  <c r="D83" i="7" s="1"/>
  <c r="E81" i="7"/>
  <c r="D82" i="7" s="1"/>
  <c r="E80" i="7"/>
  <c r="D81" i="7" s="1"/>
  <c r="E79" i="7"/>
  <c r="D80" i="7" s="1"/>
  <c r="E78" i="7"/>
  <c r="D79" i="7" s="1"/>
  <c r="E77" i="7"/>
  <c r="D78" i="7" s="1"/>
  <c r="E76" i="7"/>
  <c r="D77" i="7" s="1"/>
  <c r="E75" i="7"/>
  <c r="D76" i="7" s="1"/>
  <c r="E74" i="7"/>
  <c r="D75" i="7" s="1"/>
  <c r="E73" i="7"/>
  <c r="D74" i="7" s="1"/>
  <c r="E72" i="7"/>
  <c r="D73" i="7" s="1"/>
  <c r="E71" i="7"/>
  <c r="D72" i="7" s="1"/>
  <c r="E70" i="7"/>
  <c r="D71" i="7" s="1"/>
  <c r="E69" i="7"/>
  <c r="D70" i="7" s="1"/>
  <c r="E68" i="7"/>
  <c r="D69" i="7" s="1"/>
  <c r="E67" i="7"/>
  <c r="D68" i="7" s="1"/>
  <c r="E66" i="7"/>
  <c r="D67" i="7" s="1"/>
  <c r="D66" i="7"/>
  <c r="E64" i="7"/>
  <c r="D65" i="7" s="1"/>
  <c r="E63" i="7"/>
  <c r="D64" i="7" s="1"/>
  <c r="E62" i="7"/>
  <c r="D63" i="7" s="1"/>
  <c r="E61" i="7"/>
  <c r="D62" i="7" s="1"/>
  <c r="E60" i="7"/>
  <c r="D61" i="7" s="1"/>
  <c r="E59" i="7"/>
  <c r="D60" i="7" s="1"/>
  <c r="E58" i="7"/>
  <c r="D59" i="7" s="1"/>
  <c r="E57" i="7"/>
  <c r="D58" i="7" s="1"/>
  <c r="E56" i="7"/>
  <c r="D57" i="7" s="1"/>
  <c r="E55" i="7"/>
  <c r="D56" i="7" s="1"/>
  <c r="E54" i="7"/>
  <c r="D55" i="7" s="1"/>
  <c r="E53" i="7"/>
  <c r="D54" i="7" s="1"/>
  <c r="E52" i="7"/>
  <c r="D53" i="7" s="1"/>
  <c r="E51" i="7"/>
  <c r="D52" i="7" s="1"/>
  <c r="E50" i="7"/>
  <c r="D51" i="7" s="1"/>
  <c r="E49" i="7"/>
  <c r="D50" i="7" s="1"/>
  <c r="E48" i="7"/>
  <c r="D49" i="7" s="1"/>
  <c r="E47" i="7"/>
  <c r="D48" i="7" s="1"/>
  <c r="E46" i="7"/>
  <c r="D47" i="7" s="1"/>
  <c r="D46" i="7"/>
  <c r="E44" i="7"/>
  <c r="D45" i="7" s="1"/>
  <c r="E43" i="7"/>
  <c r="D44" i="7" s="1"/>
  <c r="E42" i="7"/>
  <c r="D43" i="7" s="1"/>
  <c r="E41" i="7"/>
  <c r="D42" i="7" s="1"/>
  <c r="E40" i="7"/>
  <c r="D41" i="7" s="1"/>
  <c r="E39" i="7"/>
  <c r="D40" i="7" s="1"/>
  <c r="E38" i="7"/>
  <c r="D39" i="7" s="1"/>
  <c r="E37" i="7"/>
  <c r="D38" i="7" s="1"/>
  <c r="E36" i="7"/>
  <c r="D37" i="7" s="1"/>
  <c r="E35" i="7"/>
  <c r="D36" i="7" s="1"/>
  <c r="E34" i="7"/>
  <c r="D35" i="7" s="1"/>
  <c r="E33" i="7"/>
  <c r="D34" i="7" s="1"/>
  <c r="E32" i="7"/>
  <c r="D33" i="7" s="1"/>
  <c r="E31" i="7"/>
  <c r="D32" i="7" s="1"/>
  <c r="E30" i="7"/>
  <c r="D31" i="7" s="1"/>
  <c r="E29" i="7"/>
  <c r="D30" i="7" s="1"/>
  <c r="E28" i="7"/>
  <c r="D29" i="7" s="1"/>
  <c r="E27" i="7"/>
  <c r="D28" i="7" s="1"/>
  <c r="E26" i="7"/>
  <c r="D27" i="7" s="1"/>
  <c r="D26" i="7"/>
  <c r="E24" i="7"/>
  <c r="D25" i="7" s="1"/>
  <c r="E23" i="7"/>
  <c r="D24" i="7" s="1"/>
  <c r="E22" i="7"/>
  <c r="D23" i="7" s="1"/>
  <c r="E21" i="7"/>
  <c r="D22" i="7" s="1"/>
  <c r="E20" i="7"/>
  <c r="D21" i="7" s="1"/>
  <c r="E19" i="7"/>
  <c r="D20" i="7" s="1"/>
  <c r="E18" i="7"/>
  <c r="D19" i="7" s="1"/>
  <c r="E17" i="7"/>
  <c r="D18" i="7" s="1"/>
  <c r="E16" i="7"/>
  <c r="D17" i="7" s="1"/>
  <c r="E15" i="7"/>
  <c r="D16" i="7" s="1"/>
  <c r="E14" i="7"/>
  <c r="D15" i="7" s="1"/>
  <c r="E13" i="7"/>
  <c r="D14" i="7" s="1"/>
  <c r="E12" i="7"/>
  <c r="D13" i="7" s="1"/>
  <c r="E11" i="7"/>
  <c r="D12" i="7" s="1"/>
  <c r="E10" i="7"/>
  <c r="D11" i="7" s="1"/>
  <c r="E9" i="7"/>
  <c r="D10" i="7" s="1"/>
  <c r="E8" i="7"/>
  <c r="D9" i="7" s="1"/>
  <c r="E7" i="7"/>
  <c r="D8" i="7" s="1"/>
  <c r="E6" i="7"/>
  <c r="D7" i="7" s="1"/>
  <c r="D6" i="7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6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4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2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0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2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6" i="7"/>
  <c r="A201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B201" i="6"/>
  <c r="I201" i="6"/>
  <c r="B184" i="6"/>
  <c r="I184" i="6" s="1"/>
  <c r="C184" i="6"/>
  <c r="K184" i="6" s="1"/>
  <c r="B185" i="6"/>
  <c r="C185" i="6"/>
  <c r="B186" i="6"/>
  <c r="C186" i="6"/>
  <c r="B187" i="6"/>
  <c r="C187" i="6"/>
  <c r="B188" i="6"/>
  <c r="C188" i="6"/>
  <c r="K188" i="6" s="1"/>
  <c r="B189" i="6"/>
  <c r="C189" i="6"/>
  <c r="B190" i="6"/>
  <c r="I190" i="6" s="1"/>
  <c r="C190" i="6"/>
  <c r="B191" i="6"/>
  <c r="C191" i="6"/>
  <c r="B192" i="6"/>
  <c r="C192" i="6"/>
  <c r="B193" i="6"/>
  <c r="I193" i="6" s="1"/>
  <c r="C193" i="6"/>
  <c r="K193" i="6" s="1"/>
  <c r="B194" i="6"/>
  <c r="I194" i="6" s="1"/>
  <c r="C194" i="6"/>
  <c r="B195" i="6"/>
  <c r="I195" i="6" s="1"/>
  <c r="C195" i="6"/>
  <c r="K195" i="6" s="1"/>
  <c r="B196" i="6"/>
  <c r="I196" i="6" s="1"/>
  <c r="C196" i="6"/>
  <c r="K196" i="6" s="1"/>
  <c r="B197" i="6"/>
  <c r="C197" i="6"/>
  <c r="B198" i="6"/>
  <c r="C198" i="6"/>
  <c r="B199" i="6"/>
  <c r="C199" i="6"/>
  <c r="B200" i="6"/>
  <c r="C200" i="6"/>
  <c r="K200" i="6" s="1"/>
  <c r="C183" i="6"/>
  <c r="B183" i="6"/>
  <c r="A183" i="6" s="1"/>
  <c r="C182" i="6"/>
  <c r="A182" i="6" s="1"/>
  <c r="B182" i="6"/>
  <c r="B91" i="6"/>
  <c r="I91" i="6" s="1"/>
  <c r="B74" i="6"/>
  <c r="I74" i="6" s="1"/>
  <c r="C74" i="6"/>
  <c r="B75" i="6"/>
  <c r="C75" i="6"/>
  <c r="B76" i="6"/>
  <c r="C76" i="6"/>
  <c r="K76" i="6" s="1"/>
  <c r="B77" i="6"/>
  <c r="C77" i="6"/>
  <c r="K77" i="6" s="1"/>
  <c r="B78" i="6"/>
  <c r="I78" i="6" s="1"/>
  <c r="C78" i="6"/>
  <c r="K78" i="6" s="1"/>
  <c r="B79" i="6"/>
  <c r="I79" i="6" s="1"/>
  <c r="C79" i="6"/>
  <c r="K79" i="6" s="1"/>
  <c r="B80" i="6"/>
  <c r="I80" i="6" s="1"/>
  <c r="C80" i="6"/>
  <c r="B81" i="6"/>
  <c r="C81" i="6"/>
  <c r="B82" i="6"/>
  <c r="I82" i="6" s="1"/>
  <c r="C82" i="6"/>
  <c r="B83" i="6"/>
  <c r="I83" i="6" s="1"/>
  <c r="C83" i="6"/>
  <c r="B84" i="6"/>
  <c r="I84" i="6" s="1"/>
  <c r="C84" i="6"/>
  <c r="K84" i="6" s="1"/>
  <c r="B85" i="6"/>
  <c r="C85" i="6"/>
  <c r="K85" i="6" s="1"/>
  <c r="B86" i="6"/>
  <c r="I86" i="6" s="1"/>
  <c r="C86" i="6"/>
  <c r="B87" i="6"/>
  <c r="C87" i="6"/>
  <c r="B88" i="6"/>
  <c r="C88" i="6"/>
  <c r="B89" i="6"/>
  <c r="C89" i="6"/>
  <c r="B90" i="6"/>
  <c r="C90" i="6"/>
  <c r="C73" i="6"/>
  <c r="B73" i="6"/>
  <c r="C72" i="6"/>
  <c r="B72" i="6"/>
  <c r="I72" i="6" s="1"/>
  <c r="B113" i="6"/>
  <c r="I113" i="6" s="1"/>
  <c r="B96" i="6"/>
  <c r="C96" i="6"/>
  <c r="B97" i="6"/>
  <c r="C97" i="6"/>
  <c r="B98" i="6"/>
  <c r="I98" i="6" s="1"/>
  <c r="C98" i="6"/>
  <c r="B99" i="6"/>
  <c r="C99" i="6"/>
  <c r="B100" i="6"/>
  <c r="C100" i="6"/>
  <c r="B101" i="6"/>
  <c r="I101" i="6" s="1"/>
  <c r="C101" i="6"/>
  <c r="K101" i="6" s="1"/>
  <c r="B102" i="6"/>
  <c r="C102" i="6"/>
  <c r="B103" i="6"/>
  <c r="C103" i="6"/>
  <c r="B104" i="6"/>
  <c r="C104" i="6"/>
  <c r="B105" i="6"/>
  <c r="I105" i="6" s="1"/>
  <c r="C105" i="6"/>
  <c r="K105" i="6" s="1"/>
  <c r="B106" i="6"/>
  <c r="I106" i="6" s="1"/>
  <c r="C106" i="6"/>
  <c r="K106" i="6" s="1"/>
  <c r="B107" i="6"/>
  <c r="I107" i="6" s="1"/>
  <c r="C107" i="6"/>
  <c r="K107" i="6" s="1"/>
  <c r="B108" i="6"/>
  <c r="C108" i="6"/>
  <c r="B109" i="6"/>
  <c r="I109" i="6" s="1"/>
  <c r="C109" i="6"/>
  <c r="B110" i="6"/>
  <c r="C110" i="6"/>
  <c r="B111" i="6"/>
  <c r="I111" i="6" s="1"/>
  <c r="C111" i="6"/>
  <c r="B112" i="6"/>
  <c r="C112" i="6"/>
  <c r="C95" i="6"/>
  <c r="B95" i="6"/>
  <c r="C94" i="6"/>
  <c r="B94" i="6"/>
  <c r="B135" i="6"/>
  <c r="I135" i="6" s="1"/>
  <c r="B118" i="6"/>
  <c r="C118" i="6"/>
  <c r="B119" i="6"/>
  <c r="I119" i="6" s="1"/>
  <c r="C119" i="6"/>
  <c r="B120" i="6"/>
  <c r="C120" i="6"/>
  <c r="B121" i="6"/>
  <c r="C121" i="6"/>
  <c r="B122" i="6"/>
  <c r="I122" i="6" s="1"/>
  <c r="C122" i="6"/>
  <c r="K122" i="6" s="1"/>
  <c r="B123" i="6"/>
  <c r="I123" i="6" s="1"/>
  <c r="C123" i="6"/>
  <c r="K123" i="6" s="1"/>
  <c r="B124" i="6"/>
  <c r="C124" i="6"/>
  <c r="B125" i="6"/>
  <c r="C125" i="6"/>
  <c r="B126" i="6"/>
  <c r="I126" i="6" s="1"/>
  <c r="C126" i="6"/>
  <c r="K126" i="6" s="1"/>
  <c r="B127" i="6"/>
  <c r="I127" i="6" s="1"/>
  <c r="C127" i="6"/>
  <c r="K127" i="6" s="1"/>
  <c r="B128" i="6"/>
  <c r="I128" i="6" s="1"/>
  <c r="C128" i="6"/>
  <c r="K128" i="6" s="1"/>
  <c r="B129" i="6"/>
  <c r="I129" i="6" s="1"/>
  <c r="C129" i="6"/>
  <c r="K129" i="6" s="1"/>
  <c r="B130" i="6"/>
  <c r="C130" i="6"/>
  <c r="B131" i="6"/>
  <c r="C131" i="6"/>
  <c r="B132" i="6"/>
  <c r="I132" i="6" s="1"/>
  <c r="C132" i="6"/>
  <c r="B133" i="6"/>
  <c r="C133" i="6"/>
  <c r="B134" i="6"/>
  <c r="C134" i="6"/>
  <c r="K134" i="6" s="1"/>
  <c r="C117" i="6"/>
  <c r="B117" i="6"/>
  <c r="C116" i="6"/>
  <c r="B116" i="6"/>
  <c r="B157" i="6"/>
  <c r="B140" i="6"/>
  <c r="I140" i="6" s="1"/>
  <c r="C140" i="6"/>
  <c r="K140" i="6" s="1"/>
  <c r="B141" i="6"/>
  <c r="I141" i="6" s="1"/>
  <c r="C141" i="6"/>
  <c r="B142" i="6"/>
  <c r="I142" i="6" s="1"/>
  <c r="C142" i="6"/>
  <c r="B143" i="6"/>
  <c r="C143" i="6"/>
  <c r="B144" i="6"/>
  <c r="C144" i="6"/>
  <c r="B145" i="6"/>
  <c r="C145" i="6"/>
  <c r="B146" i="6"/>
  <c r="C146" i="6"/>
  <c r="B147" i="6"/>
  <c r="I147" i="6" s="1"/>
  <c r="C147" i="6"/>
  <c r="K147" i="6" s="1"/>
  <c r="B148" i="6"/>
  <c r="I148" i="6" s="1"/>
  <c r="C148" i="6"/>
  <c r="B149" i="6"/>
  <c r="C149" i="6"/>
  <c r="B150" i="6"/>
  <c r="C150" i="6"/>
  <c r="B151" i="6"/>
  <c r="C151" i="6"/>
  <c r="B152" i="6"/>
  <c r="I152" i="6" s="1"/>
  <c r="C152" i="6"/>
  <c r="K152" i="6" s="1"/>
  <c r="B153" i="6"/>
  <c r="I153" i="6" s="1"/>
  <c r="C153" i="6"/>
  <c r="K153" i="6" s="1"/>
  <c r="B154" i="6"/>
  <c r="I154" i="6" s="1"/>
  <c r="C154" i="6"/>
  <c r="B155" i="6"/>
  <c r="C155" i="6"/>
  <c r="B156" i="6"/>
  <c r="C156" i="6"/>
  <c r="C139" i="6"/>
  <c r="B139" i="6"/>
  <c r="C138" i="6"/>
  <c r="K138" i="6" s="1"/>
  <c r="B138" i="6"/>
  <c r="I138" i="6" s="1"/>
  <c r="B179" i="6"/>
  <c r="I179" i="6" s="1"/>
  <c r="B162" i="6"/>
  <c r="C162" i="6"/>
  <c r="K162" i="6" s="1"/>
  <c r="B163" i="6"/>
  <c r="I163" i="6" s="1"/>
  <c r="C163" i="6"/>
  <c r="B164" i="6"/>
  <c r="C164" i="6"/>
  <c r="B165" i="6"/>
  <c r="C165" i="6"/>
  <c r="B166" i="6"/>
  <c r="C166" i="6"/>
  <c r="B167" i="6"/>
  <c r="C167" i="6"/>
  <c r="B168" i="6"/>
  <c r="I168" i="6" s="1"/>
  <c r="C168" i="6"/>
  <c r="K168" i="6" s="1"/>
  <c r="B169" i="6"/>
  <c r="C169" i="6"/>
  <c r="B170" i="6"/>
  <c r="C170" i="6"/>
  <c r="B171" i="6"/>
  <c r="C171" i="6"/>
  <c r="B172" i="6"/>
  <c r="I172" i="6" s="1"/>
  <c r="C172" i="6"/>
  <c r="B173" i="6"/>
  <c r="I173" i="6" s="1"/>
  <c r="C173" i="6"/>
  <c r="K173" i="6" s="1"/>
  <c r="B174" i="6"/>
  <c r="I174" i="6" s="1"/>
  <c r="C174" i="6"/>
  <c r="K174" i="6" s="1"/>
  <c r="B175" i="6"/>
  <c r="I175" i="6" s="1"/>
  <c r="C175" i="6"/>
  <c r="K175" i="6" s="1"/>
  <c r="B176" i="6"/>
  <c r="C176" i="6"/>
  <c r="B177" i="6"/>
  <c r="C177" i="6"/>
  <c r="B178" i="6"/>
  <c r="C178" i="6"/>
  <c r="K178" i="6" s="1"/>
  <c r="C161" i="6"/>
  <c r="K161" i="6" s="1"/>
  <c r="B161" i="6"/>
  <c r="I161" i="6" s="1"/>
  <c r="C160" i="6"/>
  <c r="K160" i="6" s="1"/>
  <c r="B160" i="6"/>
  <c r="I160" i="6" s="1"/>
  <c r="I144" i="6"/>
  <c r="K144" i="6"/>
  <c r="I145" i="6"/>
  <c r="K145" i="6"/>
  <c r="I146" i="6"/>
  <c r="I149" i="6"/>
  <c r="I151" i="6"/>
  <c r="K151" i="6"/>
  <c r="K154" i="6"/>
  <c r="K155" i="6"/>
  <c r="I156" i="6"/>
  <c r="K156" i="6"/>
  <c r="I118" i="6"/>
  <c r="K119" i="6"/>
  <c r="K121" i="6"/>
  <c r="I124" i="6"/>
  <c r="I130" i="6"/>
  <c r="I133" i="6"/>
  <c r="K133" i="6"/>
  <c r="I134" i="6"/>
  <c r="I96" i="6"/>
  <c r="K99" i="6"/>
  <c r="I100" i="6"/>
  <c r="K100" i="6"/>
  <c r="I102" i="6"/>
  <c r="I108" i="6"/>
  <c r="I110" i="6"/>
  <c r="K110" i="6"/>
  <c r="K111" i="6"/>
  <c r="I112" i="6"/>
  <c r="K94" i="6"/>
  <c r="I94" i="6"/>
  <c r="K74" i="6"/>
  <c r="I77" i="6"/>
  <c r="K80" i="6"/>
  <c r="K86" i="6"/>
  <c r="K89" i="6"/>
  <c r="I90" i="6"/>
  <c r="K90" i="6"/>
  <c r="B69" i="6"/>
  <c r="I69" i="6" s="1"/>
  <c r="B52" i="6"/>
  <c r="C52" i="6"/>
  <c r="B53" i="6"/>
  <c r="C53" i="6"/>
  <c r="B54" i="6"/>
  <c r="C54" i="6"/>
  <c r="B55" i="6"/>
  <c r="C55" i="6"/>
  <c r="K55" i="6" s="1"/>
  <c r="B56" i="6"/>
  <c r="I56" i="6" s="1"/>
  <c r="C56" i="6"/>
  <c r="K56" i="6" s="1"/>
  <c r="B57" i="6"/>
  <c r="C57" i="6"/>
  <c r="K57" i="6" s="1"/>
  <c r="B58" i="6"/>
  <c r="C58" i="6"/>
  <c r="B59" i="6"/>
  <c r="I59" i="6" s="1"/>
  <c r="C59" i="6"/>
  <c r="K59" i="6" s="1"/>
  <c r="B60" i="6"/>
  <c r="I60" i="6" s="1"/>
  <c r="C60" i="6"/>
  <c r="K60" i="6" s="1"/>
  <c r="B61" i="6"/>
  <c r="C61" i="6"/>
  <c r="B62" i="6"/>
  <c r="I62" i="6" s="1"/>
  <c r="C62" i="6"/>
  <c r="K62" i="6" s="1"/>
  <c r="B63" i="6"/>
  <c r="I63" i="6" s="1"/>
  <c r="C63" i="6"/>
  <c r="K63" i="6" s="1"/>
  <c r="B64" i="6"/>
  <c r="C64" i="6"/>
  <c r="B65" i="6"/>
  <c r="C65" i="6"/>
  <c r="B66" i="6"/>
  <c r="C66" i="6"/>
  <c r="B67" i="6"/>
  <c r="I67" i="6" s="1"/>
  <c r="C67" i="6"/>
  <c r="K67" i="6" s="1"/>
  <c r="B68" i="6"/>
  <c r="C68" i="6"/>
  <c r="C51" i="6"/>
  <c r="K51" i="6" s="1"/>
  <c r="B51" i="6"/>
  <c r="I51" i="6" s="1"/>
  <c r="C50" i="6"/>
  <c r="K50" i="6" s="1"/>
  <c r="B50" i="6"/>
  <c r="I50" i="6" s="1"/>
  <c r="B47" i="6"/>
  <c r="B30" i="6"/>
  <c r="C30" i="6"/>
  <c r="B31" i="6"/>
  <c r="I31" i="6" s="1"/>
  <c r="C31" i="6"/>
  <c r="K31" i="6" s="1"/>
  <c r="B32" i="6"/>
  <c r="C32" i="6"/>
  <c r="B33" i="6"/>
  <c r="I33" i="6" s="1"/>
  <c r="C33" i="6"/>
  <c r="K33" i="6" s="1"/>
  <c r="B34" i="6"/>
  <c r="C34" i="6"/>
  <c r="B35" i="6"/>
  <c r="C35" i="6"/>
  <c r="K35" i="6" s="1"/>
  <c r="B36" i="6"/>
  <c r="I36" i="6" s="1"/>
  <c r="C36" i="6"/>
  <c r="K36" i="6" s="1"/>
  <c r="B37" i="6"/>
  <c r="I37" i="6" s="1"/>
  <c r="C37" i="6"/>
  <c r="K37" i="6" s="1"/>
  <c r="B38" i="6"/>
  <c r="C38" i="6"/>
  <c r="B39" i="6"/>
  <c r="C39" i="6"/>
  <c r="B40" i="6"/>
  <c r="I40" i="6" s="1"/>
  <c r="C40" i="6"/>
  <c r="K40" i="6" s="1"/>
  <c r="B41" i="6"/>
  <c r="I41" i="6" s="1"/>
  <c r="C41" i="6"/>
  <c r="B42" i="6"/>
  <c r="C42" i="6"/>
  <c r="B43" i="6"/>
  <c r="I43" i="6" s="1"/>
  <c r="C43" i="6"/>
  <c r="K43" i="6" s="1"/>
  <c r="B44" i="6"/>
  <c r="C44" i="6"/>
  <c r="B45" i="6"/>
  <c r="I45" i="6" s="1"/>
  <c r="C45" i="6"/>
  <c r="K45" i="6" s="1"/>
  <c r="B46" i="6"/>
  <c r="C46" i="6"/>
  <c r="C29" i="6"/>
  <c r="K29" i="6" s="1"/>
  <c r="B29" i="6"/>
  <c r="I29" i="6" s="1"/>
  <c r="C28" i="6"/>
  <c r="K28" i="6" s="1"/>
  <c r="B28" i="6"/>
  <c r="B25" i="6"/>
  <c r="I25" i="6" s="1"/>
  <c r="B8" i="6"/>
  <c r="I8" i="6" s="1"/>
  <c r="C8" i="6"/>
  <c r="K8" i="6" s="1"/>
  <c r="B9" i="6"/>
  <c r="C9" i="6"/>
  <c r="B10" i="6"/>
  <c r="C10" i="6"/>
  <c r="B11" i="6"/>
  <c r="C11" i="6"/>
  <c r="K11" i="6" s="1"/>
  <c r="B12" i="6"/>
  <c r="C12" i="6"/>
  <c r="B13" i="6"/>
  <c r="I13" i="6" s="1"/>
  <c r="C13" i="6"/>
  <c r="K13" i="6" s="1"/>
  <c r="B14" i="6"/>
  <c r="C14" i="6"/>
  <c r="K14" i="6" s="1"/>
  <c r="B15" i="6"/>
  <c r="C15" i="6"/>
  <c r="B16" i="6"/>
  <c r="C16" i="6"/>
  <c r="B17" i="6"/>
  <c r="C17" i="6"/>
  <c r="B18" i="6"/>
  <c r="C18" i="6"/>
  <c r="B19" i="6"/>
  <c r="I19" i="6" s="1"/>
  <c r="C19" i="6"/>
  <c r="K19" i="6" s="1"/>
  <c r="B20" i="6"/>
  <c r="I20" i="6" s="1"/>
  <c r="C20" i="6"/>
  <c r="K20" i="6" s="1"/>
  <c r="B21" i="6"/>
  <c r="C21" i="6"/>
  <c r="B22" i="6"/>
  <c r="C22" i="6"/>
  <c r="B23" i="6"/>
  <c r="I23" i="6" s="1"/>
  <c r="C23" i="6"/>
  <c r="K23" i="6" s="1"/>
  <c r="B24" i="6"/>
  <c r="I24" i="6" s="1"/>
  <c r="C24" i="6"/>
  <c r="K24" i="6" s="1"/>
  <c r="C7" i="6"/>
  <c r="B7" i="6"/>
  <c r="C6" i="6"/>
  <c r="B6" i="6"/>
  <c r="I6" i="6" s="1"/>
  <c r="I9" i="6"/>
  <c r="I14" i="6"/>
  <c r="K17" i="6"/>
  <c r="I18" i="6"/>
  <c r="K18" i="6"/>
  <c r="K21" i="6"/>
  <c r="K22" i="6"/>
  <c r="I22" i="6"/>
  <c r="I21" i="6"/>
  <c r="I11" i="6"/>
  <c r="K10" i="6"/>
  <c r="I10" i="6"/>
  <c r="K9" i="6"/>
  <c r="K7" i="6"/>
  <c r="K15" i="6"/>
  <c r="I15" i="6"/>
  <c r="I46" i="6"/>
  <c r="K42" i="6"/>
  <c r="I42" i="6"/>
  <c r="K41" i="6"/>
  <c r="I34" i="6"/>
  <c r="K30" i="6"/>
  <c r="I30" i="6"/>
  <c r="I28" i="6"/>
  <c r="K65" i="6"/>
  <c r="I65" i="6"/>
  <c r="K64" i="6"/>
  <c r="I64" i="6"/>
  <c r="K58" i="6"/>
  <c r="I58" i="6"/>
  <c r="K53" i="6"/>
  <c r="I53" i="6"/>
  <c r="K52" i="6"/>
  <c r="I52" i="6"/>
  <c r="K88" i="6"/>
  <c r="I88" i="6"/>
  <c r="I85" i="6"/>
  <c r="K82" i="6"/>
  <c r="I76" i="6"/>
  <c r="K73" i="6"/>
  <c r="I73" i="6"/>
  <c r="K112" i="6"/>
  <c r="K109" i="6"/>
  <c r="K108" i="6"/>
  <c r="K103" i="6"/>
  <c r="I103" i="6"/>
  <c r="K102" i="6"/>
  <c r="K97" i="6"/>
  <c r="I97" i="6"/>
  <c r="K96" i="6"/>
  <c r="K95" i="6"/>
  <c r="K117" i="6"/>
  <c r="I117" i="6"/>
  <c r="K116" i="6"/>
  <c r="I116" i="6"/>
  <c r="I157" i="6"/>
  <c r="K150" i="6"/>
  <c r="I150" i="6"/>
  <c r="K149" i="6"/>
  <c r="K146" i="6"/>
  <c r="K143" i="6"/>
  <c r="K139" i="6"/>
  <c r="I139" i="6"/>
  <c r="K176" i="6"/>
  <c r="I176" i="6"/>
  <c r="K172" i="6"/>
  <c r="K170" i="6"/>
  <c r="I170" i="6"/>
  <c r="K167" i="6"/>
  <c r="I167" i="6"/>
  <c r="K166" i="6"/>
  <c r="K164" i="6"/>
  <c r="I164" i="6"/>
  <c r="I185" i="6"/>
  <c r="I187" i="6"/>
  <c r="K187" i="6"/>
  <c r="I188" i="6"/>
  <c r="I189" i="6"/>
  <c r="K189" i="6"/>
  <c r="I191" i="6"/>
  <c r="I197" i="6"/>
  <c r="I199" i="6"/>
  <c r="K199" i="6"/>
  <c r="I200" i="6"/>
  <c r="B183" i="2"/>
  <c r="I183" i="2" s="1"/>
  <c r="K182" i="6"/>
  <c r="B182" i="2"/>
  <c r="B201" i="2"/>
  <c r="B184" i="2"/>
  <c r="C184" i="2"/>
  <c r="B185" i="2"/>
  <c r="I185" i="2" s="1"/>
  <c r="C185" i="2"/>
  <c r="K185" i="2" s="1"/>
  <c r="B186" i="2"/>
  <c r="C186" i="2"/>
  <c r="B187" i="2"/>
  <c r="I187" i="2" s="1"/>
  <c r="C187" i="2"/>
  <c r="K187" i="2" s="1"/>
  <c r="B188" i="2"/>
  <c r="I188" i="2" s="1"/>
  <c r="C188" i="2"/>
  <c r="K188" i="2" s="1"/>
  <c r="B189" i="2"/>
  <c r="I189" i="2" s="1"/>
  <c r="C189" i="2"/>
  <c r="K189" i="2" s="1"/>
  <c r="B190" i="2"/>
  <c r="C190" i="2"/>
  <c r="B191" i="2"/>
  <c r="I191" i="2" s="1"/>
  <c r="C191" i="2"/>
  <c r="K191" i="2" s="1"/>
  <c r="B192" i="2"/>
  <c r="C192" i="2"/>
  <c r="B193" i="2"/>
  <c r="I193" i="2" s="1"/>
  <c r="C193" i="2"/>
  <c r="K193" i="2" s="1"/>
  <c r="B194" i="2"/>
  <c r="I194" i="2" s="1"/>
  <c r="C194" i="2"/>
  <c r="K194" i="2" s="1"/>
  <c r="B195" i="2"/>
  <c r="I195" i="2" s="1"/>
  <c r="C195" i="2"/>
  <c r="K195" i="2" s="1"/>
  <c r="B196" i="2"/>
  <c r="C196" i="2"/>
  <c r="B197" i="2"/>
  <c r="I197" i="2" s="1"/>
  <c r="C197" i="2"/>
  <c r="K197" i="2" s="1"/>
  <c r="B198" i="2"/>
  <c r="C198" i="2"/>
  <c r="B199" i="2"/>
  <c r="I199" i="2" s="1"/>
  <c r="C199" i="2"/>
  <c r="K199" i="2" s="1"/>
  <c r="B200" i="2"/>
  <c r="I200" i="2" s="1"/>
  <c r="C200" i="2"/>
  <c r="K200" i="2" s="1"/>
  <c r="C183" i="2"/>
  <c r="I182" i="2"/>
  <c r="C182" i="2"/>
  <c r="M201" i="6"/>
  <c r="O200" i="6"/>
  <c r="M200" i="6"/>
  <c r="O199" i="6"/>
  <c r="M199" i="6"/>
  <c r="O198" i="6"/>
  <c r="M198" i="6"/>
  <c r="K198" i="6"/>
  <c r="I198" i="6"/>
  <c r="O197" i="6"/>
  <c r="M197" i="6"/>
  <c r="K197" i="6"/>
  <c r="O196" i="6"/>
  <c r="M196" i="6"/>
  <c r="O195" i="6"/>
  <c r="M195" i="6"/>
  <c r="O194" i="6"/>
  <c r="M194" i="6"/>
  <c r="K194" i="6"/>
  <c r="O193" i="6"/>
  <c r="M193" i="6"/>
  <c r="O192" i="6"/>
  <c r="M192" i="6"/>
  <c r="K192" i="6"/>
  <c r="I192" i="6"/>
  <c r="O191" i="6"/>
  <c r="M191" i="6"/>
  <c r="K191" i="6"/>
  <c r="O190" i="6"/>
  <c r="M190" i="6"/>
  <c r="K190" i="6"/>
  <c r="O189" i="6"/>
  <c r="M189" i="6"/>
  <c r="O188" i="6"/>
  <c r="M188" i="6"/>
  <c r="O187" i="6"/>
  <c r="M187" i="6"/>
  <c r="O186" i="6"/>
  <c r="M186" i="6"/>
  <c r="K186" i="6"/>
  <c r="I186" i="6"/>
  <c r="O185" i="6"/>
  <c r="M185" i="6"/>
  <c r="K185" i="6"/>
  <c r="O184" i="6"/>
  <c r="M184" i="6"/>
  <c r="O183" i="6"/>
  <c r="M183" i="6"/>
  <c r="K183" i="6"/>
  <c r="O182" i="6"/>
  <c r="M182" i="6"/>
  <c r="I182" i="6"/>
  <c r="M201" i="2"/>
  <c r="I201" i="2"/>
  <c r="O200" i="2"/>
  <c r="M200" i="2"/>
  <c r="O199" i="2"/>
  <c r="M199" i="2"/>
  <c r="O198" i="2"/>
  <c r="M198" i="2"/>
  <c r="K198" i="2"/>
  <c r="I198" i="2"/>
  <c r="O197" i="2"/>
  <c r="M197" i="2"/>
  <c r="O196" i="2"/>
  <c r="M196" i="2"/>
  <c r="K196" i="2"/>
  <c r="I196" i="2"/>
  <c r="O195" i="2"/>
  <c r="M195" i="2"/>
  <c r="O194" i="2"/>
  <c r="M194" i="2"/>
  <c r="O193" i="2"/>
  <c r="M193" i="2"/>
  <c r="O192" i="2"/>
  <c r="M192" i="2"/>
  <c r="K192" i="2"/>
  <c r="I192" i="2"/>
  <c r="O191" i="2"/>
  <c r="M191" i="2"/>
  <c r="O190" i="2"/>
  <c r="M190" i="2"/>
  <c r="K190" i="2"/>
  <c r="I190" i="2"/>
  <c r="O189" i="2"/>
  <c r="M189" i="2"/>
  <c r="O188" i="2"/>
  <c r="M188" i="2"/>
  <c r="O187" i="2"/>
  <c r="M187" i="2"/>
  <c r="O186" i="2"/>
  <c r="M186" i="2"/>
  <c r="K186" i="2"/>
  <c r="I186" i="2"/>
  <c r="O185" i="2"/>
  <c r="M185" i="2"/>
  <c r="O184" i="2"/>
  <c r="M184" i="2"/>
  <c r="K184" i="2"/>
  <c r="I184" i="2"/>
  <c r="O183" i="2"/>
  <c r="M183" i="2"/>
  <c r="K183" i="2"/>
  <c r="O182" i="2"/>
  <c r="M182" i="2"/>
  <c r="K182" i="2"/>
  <c r="M179" i="6"/>
  <c r="O178" i="6"/>
  <c r="M178" i="6"/>
  <c r="I178" i="6"/>
  <c r="O177" i="6"/>
  <c r="M177" i="6"/>
  <c r="K177" i="6"/>
  <c r="I177" i="6"/>
  <c r="O176" i="6"/>
  <c r="M176" i="6"/>
  <c r="O175" i="6"/>
  <c r="M175" i="6"/>
  <c r="O174" i="6"/>
  <c r="M174" i="6"/>
  <c r="O173" i="6"/>
  <c r="M173" i="6"/>
  <c r="O172" i="6"/>
  <c r="M172" i="6"/>
  <c r="O171" i="6"/>
  <c r="M171" i="6"/>
  <c r="K171" i="6"/>
  <c r="I171" i="6"/>
  <c r="O170" i="6"/>
  <c r="M170" i="6"/>
  <c r="O169" i="6"/>
  <c r="M169" i="6"/>
  <c r="K169" i="6"/>
  <c r="I169" i="6"/>
  <c r="O168" i="6"/>
  <c r="M168" i="6"/>
  <c r="O167" i="6"/>
  <c r="M167" i="6"/>
  <c r="O166" i="6"/>
  <c r="M166" i="6"/>
  <c r="I166" i="6"/>
  <c r="O165" i="6"/>
  <c r="M165" i="6"/>
  <c r="K165" i="6"/>
  <c r="I165" i="6"/>
  <c r="O164" i="6"/>
  <c r="M164" i="6"/>
  <c r="O163" i="6"/>
  <c r="M163" i="6"/>
  <c r="K163" i="6"/>
  <c r="O162" i="6"/>
  <c r="M162" i="6"/>
  <c r="I162" i="6"/>
  <c r="O161" i="6"/>
  <c r="M161" i="6"/>
  <c r="O160" i="6"/>
  <c r="M160" i="6"/>
  <c r="M157" i="6"/>
  <c r="O156" i="6"/>
  <c r="M156" i="6"/>
  <c r="O155" i="6"/>
  <c r="M155" i="6"/>
  <c r="I155" i="6"/>
  <c r="O154" i="6"/>
  <c r="M154" i="6"/>
  <c r="O153" i="6"/>
  <c r="M153" i="6"/>
  <c r="O152" i="6"/>
  <c r="M152" i="6"/>
  <c r="O151" i="6"/>
  <c r="M151" i="6"/>
  <c r="O150" i="6"/>
  <c r="M150" i="6"/>
  <c r="O149" i="6"/>
  <c r="M149" i="6"/>
  <c r="O148" i="6"/>
  <c r="M148" i="6"/>
  <c r="K148" i="6"/>
  <c r="O147" i="6"/>
  <c r="M147" i="6"/>
  <c r="O146" i="6"/>
  <c r="M146" i="6"/>
  <c r="O145" i="6"/>
  <c r="M145" i="6"/>
  <c r="O144" i="6"/>
  <c r="M144" i="6"/>
  <c r="O143" i="6"/>
  <c r="M143" i="6"/>
  <c r="I143" i="6"/>
  <c r="O142" i="6"/>
  <c r="M142" i="6"/>
  <c r="K142" i="6"/>
  <c r="O141" i="6"/>
  <c r="M141" i="6"/>
  <c r="K141" i="6"/>
  <c r="O140" i="6"/>
  <c r="M140" i="6"/>
  <c r="O139" i="6"/>
  <c r="M139" i="6"/>
  <c r="O138" i="6"/>
  <c r="M138" i="6"/>
  <c r="M135" i="6"/>
  <c r="O134" i="6"/>
  <c r="M134" i="6"/>
  <c r="O133" i="6"/>
  <c r="M133" i="6"/>
  <c r="O132" i="6"/>
  <c r="M132" i="6"/>
  <c r="K132" i="6"/>
  <c r="O131" i="6"/>
  <c r="M131" i="6"/>
  <c r="K131" i="6"/>
  <c r="I131" i="6"/>
  <c r="O130" i="6"/>
  <c r="M130" i="6"/>
  <c r="K130" i="6"/>
  <c r="O129" i="6"/>
  <c r="M129" i="6"/>
  <c r="O128" i="6"/>
  <c r="M128" i="6"/>
  <c r="O127" i="6"/>
  <c r="M127" i="6"/>
  <c r="O126" i="6"/>
  <c r="M126" i="6"/>
  <c r="O125" i="6"/>
  <c r="M125" i="6"/>
  <c r="K125" i="6"/>
  <c r="I125" i="6"/>
  <c r="O124" i="6"/>
  <c r="M124" i="6"/>
  <c r="K124" i="6"/>
  <c r="O123" i="6"/>
  <c r="M123" i="6"/>
  <c r="O122" i="6"/>
  <c r="M122" i="6"/>
  <c r="O121" i="6"/>
  <c r="M121" i="6"/>
  <c r="I121" i="6"/>
  <c r="O120" i="6"/>
  <c r="M120" i="6"/>
  <c r="K120" i="6"/>
  <c r="I120" i="6"/>
  <c r="O119" i="6"/>
  <c r="M119" i="6"/>
  <c r="O118" i="6"/>
  <c r="M118" i="6"/>
  <c r="K118" i="6"/>
  <c r="O117" i="6"/>
  <c r="M117" i="6"/>
  <c r="O116" i="6"/>
  <c r="M116" i="6"/>
  <c r="M113" i="6"/>
  <c r="O112" i="6"/>
  <c r="M112" i="6"/>
  <c r="O111" i="6"/>
  <c r="M111" i="6"/>
  <c r="O110" i="6"/>
  <c r="M110" i="6"/>
  <c r="O109" i="6"/>
  <c r="M109" i="6"/>
  <c r="O108" i="6"/>
  <c r="M108" i="6"/>
  <c r="O107" i="6"/>
  <c r="M107" i="6"/>
  <c r="O106" i="6"/>
  <c r="M106" i="6"/>
  <c r="O105" i="6"/>
  <c r="M105" i="6"/>
  <c r="O104" i="6"/>
  <c r="M104" i="6"/>
  <c r="K104" i="6"/>
  <c r="I104" i="6"/>
  <c r="O103" i="6"/>
  <c r="M103" i="6"/>
  <c r="O102" i="6"/>
  <c r="M102" i="6"/>
  <c r="O101" i="6"/>
  <c r="M101" i="6"/>
  <c r="O100" i="6"/>
  <c r="M100" i="6"/>
  <c r="O99" i="6"/>
  <c r="M99" i="6"/>
  <c r="I99" i="6"/>
  <c r="O98" i="6"/>
  <c r="M98" i="6"/>
  <c r="K98" i="6"/>
  <c r="O97" i="6"/>
  <c r="M97" i="6"/>
  <c r="O96" i="6"/>
  <c r="M96" i="6"/>
  <c r="O95" i="6"/>
  <c r="M95" i="6"/>
  <c r="I95" i="6"/>
  <c r="O94" i="6"/>
  <c r="M94" i="6"/>
  <c r="M91" i="6"/>
  <c r="O90" i="6"/>
  <c r="M90" i="6"/>
  <c r="O89" i="6"/>
  <c r="M89" i="6"/>
  <c r="I89" i="6"/>
  <c r="O88" i="6"/>
  <c r="M88" i="6"/>
  <c r="O87" i="6"/>
  <c r="M87" i="6"/>
  <c r="K87" i="6"/>
  <c r="I87" i="6"/>
  <c r="O86" i="6"/>
  <c r="M86" i="6"/>
  <c r="O85" i="6"/>
  <c r="M85" i="6"/>
  <c r="O84" i="6"/>
  <c r="M84" i="6"/>
  <c r="O83" i="6"/>
  <c r="M83" i="6"/>
  <c r="K83" i="6"/>
  <c r="O82" i="6"/>
  <c r="M82" i="6"/>
  <c r="O81" i="6"/>
  <c r="M81" i="6"/>
  <c r="K81" i="6"/>
  <c r="I81" i="6"/>
  <c r="O80" i="6"/>
  <c r="M80" i="6"/>
  <c r="O79" i="6"/>
  <c r="M79" i="6"/>
  <c r="O78" i="6"/>
  <c r="M78" i="6"/>
  <c r="O77" i="6"/>
  <c r="M77" i="6"/>
  <c r="O76" i="6"/>
  <c r="M76" i="6"/>
  <c r="O75" i="6"/>
  <c r="M75" i="6"/>
  <c r="K75" i="6"/>
  <c r="I75" i="6"/>
  <c r="O74" i="6"/>
  <c r="M74" i="6"/>
  <c r="O73" i="6"/>
  <c r="M73" i="6"/>
  <c r="O72" i="6"/>
  <c r="M72" i="6"/>
  <c r="K72" i="6"/>
  <c r="M69" i="6"/>
  <c r="O68" i="6"/>
  <c r="M68" i="6"/>
  <c r="K68" i="6"/>
  <c r="I68" i="6"/>
  <c r="O67" i="6"/>
  <c r="M67" i="6"/>
  <c r="O66" i="6"/>
  <c r="M66" i="6"/>
  <c r="K66" i="6"/>
  <c r="I66" i="6"/>
  <c r="O65" i="6"/>
  <c r="M65" i="6"/>
  <c r="O64" i="6"/>
  <c r="M64" i="6"/>
  <c r="O63" i="6"/>
  <c r="M63" i="6"/>
  <c r="O62" i="6"/>
  <c r="M62" i="6"/>
  <c r="O61" i="6"/>
  <c r="M61" i="6"/>
  <c r="K61" i="6"/>
  <c r="I61" i="6"/>
  <c r="O60" i="6"/>
  <c r="M60" i="6"/>
  <c r="O59" i="6"/>
  <c r="M59" i="6"/>
  <c r="O58" i="6"/>
  <c r="M58" i="6"/>
  <c r="O57" i="6"/>
  <c r="M57" i="6"/>
  <c r="I57" i="6"/>
  <c r="O56" i="6"/>
  <c r="M56" i="6"/>
  <c r="O55" i="6"/>
  <c r="M55" i="6"/>
  <c r="I55" i="6"/>
  <c r="O54" i="6"/>
  <c r="M54" i="6"/>
  <c r="K54" i="6"/>
  <c r="I54" i="6"/>
  <c r="O53" i="6"/>
  <c r="M53" i="6"/>
  <c r="O52" i="6"/>
  <c r="M52" i="6"/>
  <c r="O51" i="6"/>
  <c r="M51" i="6"/>
  <c r="O50" i="6"/>
  <c r="M50" i="6"/>
  <c r="M47" i="6"/>
  <c r="I47" i="6"/>
  <c r="O46" i="6"/>
  <c r="M46" i="6"/>
  <c r="K46" i="6"/>
  <c r="O45" i="6"/>
  <c r="M45" i="6"/>
  <c r="O44" i="6"/>
  <c r="M44" i="6"/>
  <c r="K44" i="6"/>
  <c r="I44" i="6"/>
  <c r="O43" i="6"/>
  <c r="M43" i="6"/>
  <c r="O42" i="6"/>
  <c r="M42" i="6"/>
  <c r="O41" i="6"/>
  <c r="M41" i="6"/>
  <c r="O40" i="6"/>
  <c r="M40" i="6"/>
  <c r="O39" i="6"/>
  <c r="M39" i="6"/>
  <c r="K39" i="6"/>
  <c r="I39" i="6"/>
  <c r="O38" i="6"/>
  <c r="M38" i="6"/>
  <c r="K38" i="6"/>
  <c r="I38" i="6"/>
  <c r="O37" i="6"/>
  <c r="M37" i="6"/>
  <c r="O36" i="6"/>
  <c r="M36" i="6"/>
  <c r="O35" i="6"/>
  <c r="M35" i="6"/>
  <c r="I35" i="6"/>
  <c r="O34" i="6"/>
  <c r="M34" i="6"/>
  <c r="K34" i="6"/>
  <c r="O33" i="6"/>
  <c r="M33" i="6"/>
  <c r="O32" i="6"/>
  <c r="M32" i="6"/>
  <c r="K32" i="6"/>
  <c r="I32" i="6"/>
  <c r="O31" i="6"/>
  <c r="M31" i="6"/>
  <c r="O30" i="6"/>
  <c r="M30" i="6"/>
  <c r="O29" i="6"/>
  <c r="M29" i="6"/>
  <c r="O28" i="6"/>
  <c r="M28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I17" i="6"/>
  <c r="O16" i="6"/>
  <c r="M16" i="6"/>
  <c r="K16" i="6"/>
  <c r="I16" i="6"/>
  <c r="O15" i="6"/>
  <c r="M15" i="6"/>
  <c r="O14" i="6"/>
  <c r="M14" i="6"/>
  <c r="O13" i="6"/>
  <c r="M13" i="6"/>
  <c r="O12" i="6"/>
  <c r="M12" i="6"/>
  <c r="K12" i="6"/>
  <c r="I12" i="6"/>
  <c r="O11" i="6"/>
  <c r="M11" i="6"/>
  <c r="O10" i="6"/>
  <c r="M10" i="6"/>
  <c r="O9" i="6"/>
  <c r="M9" i="6"/>
  <c r="O8" i="6"/>
  <c r="M8" i="6"/>
  <c r="O7" i="6"/>
  <c r="M7" i="6"/>
  <c r="I7" i="6"/>
  <c r="O6" i="6"/>
  <c r="M6" i="6"/>
  <c r="K6" i="6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6" i="3"/>
  <c r="K7" i="3"/>
  <c r="J7" i="3"/>
  <c r="I183" i="6" l="1"/>
  <c r="J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66" i="3"/>
  <c r="R35" i="4"/>
  <c r="R36" i="4" s="1"/>
  <c r="R24" i="4"/>
  <c r="R25" i="4" s="1"/>
  <c r="R13" i="4"/>
  <c r="R14" i="4" s="1"/>
  <c r="T14" i="4" s="1"/>
  <c r="T12" i="4"/>
  <c r="T11" i="4"/>
  <c r="T10" i="4"/>
  <c r="T9" i="4"/>
  <c r="T8" i="4"/>
  <c r="T7" i="4"/>
  <c r="T6" i="4"/>
  <c r="T5" i="4"/>
  <c r="O10" i="2"/>
  <c r="O11" i="2"/>
  <c r="O12" i="2"/>
  <c r="O13" i="2"/>
  <c r="O14" i="2"/>
  <c r="O15" i="2"/>
  <c r="O16" i="2"/>
  <c r="O17" i="2"/>
  <c r="O22" i="2"/>
  <c r="O23" i="2"/>
  <c r="O24" i="2"/>
  <c r="O29" i="2"/>
  <c r="O30" i="2"/>
  <c r="O31" i="2"/>
  <c r="O32" i="2"/>
  <c r="O36" i="2"/>
  <c r="O41" i="2"/>
  <c r="O42" i="2"/>
  <c r="O43" i="2"/>
  <c r="O44" i="2"/>
  <c r="O51" i="2"/>
  <c r="O56" i="2"/>
  <c r="O57" i="2"/>
  <c r="O58" i="2"/>
  <c r="O59" i="2"/>
  <c r="O63" i="2"/>
  <c r="O68" i="2"/>
  <c r="O72" i="2"/>
  <c r="O73" i="2"/>
  <c r="O74" i="2"/>
  <c r="O78" i="2"/>
  <c r="O83" i="2"/>
  <c r="O84" i="2"/>
  <c r="O85" i="2"/>
  <c r="O86" i="2"/>
  <c r="O90" i="2"/>
  <c r="O98" i="2"/>
  <c r="O99" i="2"/>
  <c r="O100" i="2"/>
  <c r="O101" i="2"/>
  <c r="O105" i="2"/>
  <c r="O110" i="2"/>
  <c r="O111" i="2"/>
  <c r="O112" i="2"/>
  <c r="O116" i="2"/>
  <c r="O120" i="2"/>
  <c r="O125" i="2"/>
  <c r="O126" i="2"/>
  <c r="O127" i="2"/>
  <c r="O128" i="2"/>
  <c r="O132" i="2"/>
  <c r="O140" i="2"/>
  <c r="O141" i="2"/>
  <c r="O142" i="2"/>
  <c r="O143" i="2"/>
  <c r="O147" i="2"/>
  <c r="O152" i="2"/>
  <c r="O153" i="2"/>
  <c r="O154" i="2"/>
  <c r="O155" i="2"/>
  <c r="O162" i="2"/>
  <c r="O167" i="2"/>
  <c r="O168" i="2"/>
  <c r="O169" i="2"/>
  <c r="O170" i="2"/>
  <c r="O173" i="2"/>
  <c r="O174" i="2"/>
  <c r="O178" i="2"/>
  <c r="O177" i="2"/>
  <c r="O176" i="2"/>
  <c r="O175" i="2"/>
  <c r="O172" i="2"/>
  <c r="O171" i="2"/>
  <c r="O166" i="2"/>
  <c r="O165" i="2"/>
  <c r="O164" i="2"/>
  <c r="O163" i="2"/>
  <c r="O161" i="2"/>
  <c r="O160" i="2"/>
  <c r="O156" i="2"/>
  <c r="O151" i="2"/>
  <c r="O150" i="2"/>
  <c r="O149" i="2"/>
  <c r="O148" i="2"/>
  <c r="O146" i="2"/>
  <c r="O145" i="2"/>
  <c r="O144" i="2"/>
  <c r="O139" i="2"/>
  <c r="O138" i="2"/>
  <c r="O134" i="2"/>
  <c r="O133" i="2"/>
  <c r="O131" i="2"/>
  <c r="O130" i="2"/>
  <c r="O129" i="2"/>
  <c r="O124" i="2"/>
  <c r="O123" i="2"/>
  <c r="O122" i="2"/>
  <c r="O121" i="2"/>
  <c r="O119" i="2"/>
  <c r="O118" i="2"/>
  <c r="O117" i="2"/>
  <c r="O109" i="2"/>
  <c r="O108" i="2"/>
  <c r="O107" i="2"/>
  <c r="O106" i="2"/>
  <c r="O104" i="2"/>
  <c r="O103" i="2"/>
  <c r="O102" i="2"/>
  <c r="O97" i="2"/>
  <c r="O96" i="2"/>
  <c r="O95" i="2"/>
  <c r="O94" i="2"/>
  <c r="O89" i="2"/>
  <c r="O88" i="2"/>
  <c r="O87" i="2"/>
  <c r="O82" i="2"/>
  <c r="O81" i="2"/>
  <c r="O80" i="2"/>
  <c r="O79" i="2"/>
  <c r="O77" i="2"/>
  <c r="O76" i="2"/>
  <c r="O75" i="2"/>
  <c r="O67" i="2"/>
  <c r="O66" i="2"/>
  <c r="O65" i="2"/>
  <c r="O64" i="2"/>
  <c r="O62" i="2"/>
  <c r="O61" i="2"/>
  <c r="O60" i="2"/>
  <c r="O55" i="2"/>
  <c r="O54" i="2"/>
  <c r="O53" i="2"/>
  <c r="O52" i="2"/>
  <c r="O50" i="2"/>
  <c r="O46" i="2"/>
  <c r="O45" i="2"/>
  <c r="O40" i="2"/>
  <c r="O39" i="2"/>
  <c r="O38" i="2"/>
  <c r="O37" i="2"/>
  <c r="O35" i="2"/>
  <c r="O34" i="2"/>
  <c r="O33" i="2"/>
  <c r="O28" i="2"/>
  <c r="O7" i="2"/>
  <c r="O8" i="2"/>
  <c r="O9" i="2"/>
  <c r="O18" i="2"/>
  <c r="O19" i="2"/>
  <c r="O20" i="2"/>
  <c r="O21" i="2"/>
  <c r="O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6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176" i="2"/>
  <c r="K170" i="2"/>
  <c r="K169" i="2"/>
  <c r="K168" i="2"/>
  <c r="K167" i="2"/>
  <c r="K164" i="2"/>
  <c r="K155" i="2"/>
  <c r="K154" i="2"/>
  <c r="K153" i="2"/>
  <c r="K152" i="2"/>
  <c r="K149" i="2"/>
  <c r="K143" i="2"/>
  <c r="K142" i="2"/>
  <c r="K141" i="2"/>
  <c r="K140" i="2"/>
  <c r="K134" i="2"/>
  <c r="K128" i="2"/>
  <c r="K127" i="2"/>
  <c r="K126" i="2"/>
  <c r="K125" i="2"/>
  <c r="K122" i="2"/>
  <c r="K116" i="2"/>
  <c r="K112" i="2"/>
  <c r="K111" i="2"/>
  <c r="K110" i="2"/>
  <c r="K107" i="2"/>
  <c r="K101" i="2"/>
  <c r="K100" i="2"/>
  <c r="K99" i="2"/>
  <c r="K98" i="2"/>
  <c r="K95" i="2"/>
  <c r="K86" i="2"/>
  <c r="K85" i="2"/>
  <c r="K84" i="2"/>
  <c r="K83" i="2"/>
  <c r="K80" i="2"/>
  <c r="K74" i="2"/>
  <c r="K73" i="2"/>
  <c r="K72" i="2"/>
  <c r="K68" i="2"/>
  <c r="K65" i="2"/>
  <c r="K59" i="2"/>
  <c r="K58" i="2"/>
  <c r="K57" i="2"/>
  <c r="K56" i="2"/>
  <c r="K53" i="2"/>
  <c r="K44" i="2"/>
  <c r="K43" i="2"/>
  <c r="K42" i="2"/>
  <c r="K41" i="2"/>
  <c r="K38" i="2"/>
  <c r="K32" i="2"/>
  <c r="K31" i="2"/>
  <c r="K30" i="2"/>
  <c r="K29" i="2"/>
  <c r="K23" i="2"/>
  <c r="K17" i="2"/>
  <c r="K16" i="2"/>
  <c r="K15" i="2"/>
  <c r="K14" i="2"/>
  <c r="K11" i="2"/>
  <c r="K6" i="2"/>
  <c r="K7" i="2"/>
  <c r="K8" i="2"/>
  <c r="K9" i="2"/>
  <c r="K10" i="2"/>
  <c r="K12" i="2"/>
  <c r="K13" i="2"/>
  <c r="K18" i="2"/>
  <c r="K19" i="2"/>
  <c r="K20" i="2"/>
  <c r="K21" i="2"/>
  <c r="K22" i="2"/>
  <c r="K24" i="2"/>
  <c r="K28" i="2"/>
  <c r="K33" i="2"/>
  <c r="K34" i="2"/>
  <c r="K35" i="2"/>
  <c r="K36" i="2"/>
  <c r="K37" i="2"/>
  <c r="K39" i="2"/>
  <c r="K40" i="2"/>
  <c r="K45" i="2"/>
  <c r="K46" i="2"/>
  <c r="K50" i="2"/>
  <c r="K51" i="2"/>
  <c r="K52" i="2"/>
  <c r="K54" i="2"/>
  <c r="K55" i="2"/>
  <c r="K60" i="2"/>
  <c r="K61" i="2"/>
  <c r="K62" i="2"/>
  <c r="K63" i="2"/>
  <c r="K64" i="2"/>
  <c r="K66" i="2"/>
  <c r="K67" i="2"/>
  <c r="K75" i="2"/>
  <c r="K76" i="2"/>
  <c r="K77" i="2"/>
  <c r="K78" i="2"/>
  <c r="K79" i="2"/>
  <c r="K81" i="2"/>
  <c r="K82" i="2"/>
  <c r="K87" i="2"/>
  <c r="K88" i="2"/>
  <c r="K89" i="2"/>
  <c r="K90" i="2"/>
  <c r="K94" i="2"/>
  <c r="K96" i="2"/>
  <c r="K97" i="2"/>
  <c r="K102" i="2"/>
  <c r="K103" i="2"/>
  <c r="K104" i="2"/>
  <c r="K105" i="2"/>
  <c r="K106" i="2"/>
  <c r="K108" i="2"/>
  <c r="K109" i="2"/>
  <c r="K117" i="2"/>
  <c r="K118" i="2"/>
  <c r="K119" i="2"/>
  <c r="K120" i="2"/>
  <c r="K121" i="2"/>
  <c r="K123" i="2"/>
  <c r="K124" i="2"/>
  <c r="K129" i="2"/>
  <c r="K130" i="2"/>
  <c r="K131" i="2"/>
  <c r="K132" i="2"/>
  <c r="K133" i="2"/>
  <c r="K138" i="2"/>
  <c r="K139" i="2"/>
  <c r="K144" i="2"/>
  <c r="K145" i="2"/>
  <c r="K146" i="2"/>
  <c r="K147" i="2"/>
  <c r="K148" i="2"/>
  <c r="K150" i="2"/>
  <c r="K151" i="2"/>
  <c r="K156" i="2"/>
  <c r="K160" i="2"/>
  <c r="K161" i="2"/>
  <c r="K162" i="2"/>
  <c r="K163" i="2"/>
  <c r="K165" i="2"/>
  <c r="K166" i="2"/>
  <c r="K171" i="2"/>
  <c r="K172" i="2"/>
  <c r="K173" i="2"/>
  <c r="K174" i="2"/>
  <c r="K175" i="2"/>
  <c r="K177" i="2"/>
  <c r="K178" i="2"/>
  <c r="T13" i="4" l="1"/>
</calcChain>
</file>

<file path=xl/sharedStrings.xml><?xml version="1.0" encoding="utf-8"?>
<sst xmlns="http://schemas.openxmlformats.org/spreadsheetml/2006/main" count="1608" uniqueCount="761">
  <si>
    <r>
      <rPr>
        <b/>
        <sz val="15"/>
        <rFont val="Verdana"/>
        <family val="2"/>
      </rPr>
      <t>Health and Human Services Commission Early</t>
    </r>
  </si>
  <si>
    <r>
      <rPr>
        <b/>
        <sz val="15"/>
        <rFont val="Verdana"/>
        <family val="2"/>
      </rPr>
      <t>Childhood Intervention Services</t>
    </r>
  </si>
  <si>
    <r>
      <rPr>
        <b/>
        <sz val="15"/>
        <rFont val="Verdana"/>
        <family val="2"/>
      </rPr>
      <t>Family Monthly Maximum Payments Sliding Scale Effective May 15, 2024</t>
    </r>
  </si>
  <si>
    <r>
      <rPr>
        <b/>
        <sz val="13"/>
        <color rgb="FF022067"/>
        <rFont val="Verdana"/>
        <family val="2"/>
      </rPr>
      <t>Family Size = 2</t>
    </r>
  </si>
  <si>
    <r>
      <rPr>
        <b/>
        <sz val="10"/>
        <rFont val="Arial"/>
        <family val="2"/>
      </rPr>
      <t>Adjusted Family Income</t>
    </r>
  </si>
  <si>
    <r>
      <rPr>
        <b/>
        <sz val="10"/>
        <rFont val="Arial"/>
        <family val="2"/>
      </rPr>
      <t>Monthly Maximum Payments</t>
    </r>
  </si>
  <si>
    <r>
      <rPr>
        <b/>
        <sz val="10"/>
        <rFont val="Arial"/>
        <family val="2"/>
      </rPr>
      <t>Relation to FPL</t>
    </r>
  </si>
  <si>
    <r>
      <rPr>
        <b/>
        <sz val="10"/>
        <rFont val="Verdana"/>
        <family val="2"/>
      </rPr>
      <t>$20,440 or under</t>
    </r>
  </si>
  <si>
    <r>
      <rPr>
        <sz val="10"/>
        <rFont val="Verdana"/>
        <family val="2"/>
      </rPr>
      <t>≤ 100%</t>
    </r>
  </si>
  <si>
    <r>
      <rPr>
        <b/>
        <sz val="10"/>
        <rFont val="Verdana"/>
        <family val="2"/>
      </rPr>
      <t>$20,441 to $30,660</t>
    </r>
  </si>
  <si>
    <r>
      <rPr>
        <sz val="10"/>
        <rFont val="Verdana"/>
        <family val="2"/>
      </rPr>
      <t>&gt; 100% to ≤ 150%</t>
    </r>
  </si>
  <si>
    <r>
      <rPr>
        <b/>
        <sz val="10"/>
        <rFont val="Verdana"/>
        <family val="2"/>
      </rPr>
      <t>$30,661 to $40,880</t>
    </r>
  </si>
  <si>
    <r>
      <rPr>
        <sz val="10"/>
        <rFont val="Verdana"/>
        <family val="2"/>
      </rPr>
      <t>&gt; 150% to ≤ 200%</t>
    </r>
  </si>
  <si>
    <r>
      <rPr>
        <b/>
        <sz val="10"/>
        <rFont val="Verdana"/>
        <family val="2"/>
      </rPr>
      <t>$40,881 to $51,100</t>
    </r>
  </si>
  <si>
    <r>
      <rPr>
        <sz val="10"/>
        <rFont val="Verdana"/>
        <family val="2"/>
      </rPr>
      <t>&gt; 200% to ≤ 250%</t>
    </r>
  </si>
  <si>
    <r>
      <rPr>
        <b/>
        <sz val="10"/>
        <rFont val="Verdana"/>
        <family val="2"/>
      </rPr>
      <t>$51,101 to $61,320</t>
    </r>
  </si>
  <si>
    <r>
      <rPr>
        <sz val="10"/>
        <rFont val="Verdana"/>
        <family val="2"/>
      </rPr>
      <t>&gt; 250% to ≤ 300%</t>
    </r>
  </si>
  <si>
    <r>
      <rPr>
        <b/>
        <sz val="10"/>
        <rFont val="Verdana"/>
        <family val="2"/>
      </rPr>
      <t>$61,321 to $71,540</t>
    </r>
  </si>
  <si>
    <r>
      <rPr>
        <sz val="10"/>
        <rFont val="Verdana"/>
        <family val="2"/>
      </rPr>
      <t>&gt; 300% to ≤ 350%</t>
    </r>
  </si>
  <si>
    <r>
      <rPr>
        <b/>
        <sz val="10"/>
        <rFont val="Verdana"/>
        <family val="2"/>
      </rPr>
      <t>$71,541 to $81,760</t>
    </r>
  </si>
  <si>
    <r>
      <rPr>
        <sz val="10"/>
        <rFont val="Verdana"/>
        <family val="2"/>
      </rPr>
      <t>&gt; 350% to ≤ 400%</t>
    </r>
  </si>
  <si>
    <r>
      <rPr>
        <b/>
        <sz val="10"/>
        <rFont val="Verdana"/>
        <family val="2"/>
      </rPr>
      <t>$81,761 to $91,980</t>
    </r>
  </si>
  <si>
    <r>
      <rPr>
        <sz val="10"/>
        <rFont val="Verdana"/>
        <family val="2"/>
      </rPr>
      <t>&gt; 400% to ≤ 450%</t>
    </r>
  </si>
  <si>
    <r>
      <rPr>
        <b/>
        <sz val="10"/>
        <rFont val="Verdana"/>
        <family val="2"/>
      </rPr>
      <t>$91,981 to $102,200</t>
    </r>
  </si>
  <si>
    <r>
      <rPr>
        <sz val="10"/>
        <rFont val="Verdana"/>
        <family val="2"/>
      </rPr>
      <t>&gt; 450% to ≤ 500%</t>
    </r>
  </si>
  <si>
    <r>
      <rPr>
        <b/>
        <sz val="10"/>
        <rFont val="Verdana"/>
        <family val="2"/>
      </rPr>
      <t>$102,201 to $112,420</t>
    </r>
  </si>
  <si>
    <r>
      <rPr>
        <sz val="10"/>
        <rFont val="Verdana"/>
        <family val="2"/>
      </rPr>
      <t>&gt; 500% to ≤ 550%</t>
    </r>
  </si>
  <si>
    <r>
      <rPr>
        <b/>
        <sz val="10"/>
        <rFont val="Verdana"/>
        <family val="2"/>
      </rPr>
      <t>$112,421 to $122,640</t>
    </r>
  </si>
  <si>
    <r>
      <rPr>
        <sz val="10"/>
        <rFont val="Verdana"/>
        <family val="2"/>
      </rPr>
      <t>&gt; 550% to ≤ 600%</t>
    </r>
  </si>
  <si>
    <r>
      <rPr>
        <b/>
        <sz val="10"/>
        <rFont val="Verdana"/>
        <family val="2"/>
      </rPr>
      <t>$122,641 to $132,860</t>
    </r>
  </si>
  <si>
    <r>
      <rPr>
        <sz val="10"/>
        <rFont val="Verdana"/>
        <family val="2"/>
      </rPr>
      <t>&gt; 600% to ≤ 650%</t>
    </r>
  </si>
  <si>
    <r>
      <rPr>
        <b/>
        <sz val="10"/>
        <rFont val="Verdana"/>
        <family val="2"/>
      </rPr>
      <t>$132,861 to $143,080</t>
    </r>
  </si>
  <si>
    <r>
      <rPr>
        <sz val="10"/>
        <rFont val="Verdana"/>
        <family val="2"/>
      </rPr>
      <t>&gt; 650% to ≤ 700%</t>
    </r>
  </si>
  <si>
    <r>
      <rPr>
        <b/>
        <sz val="10"/>
        <rFont val="Verdana"/>
        <family val="2"/>
      </rPr>
      <t>$143,081 to $153,300</t>
    </r>
  </si>
  <si>
    <r>
      <rPr>
        <sz val="10"/>
        <rFont val="Verdana"/>
        <family val="2"/>
      </rPr>
      <t>&gt; 700% to ≤ 750%</t>
    </r>
  </si>
  <si>
    <r>
      <rPr>
        <b/>
        <sz val="10"/>
        <rFont val="Verdana"/>
        <family val="2"/>
      </rPr>
      <t>$153,301 to $163,520</t>
    </r>
  </si>
  <si>
    <r>
      <rPr>
        <sz val="10"/>
        <rFont val="Verdana"/>
        <family val="2"/>
      </rPr>
      <t>&gt; 750% to ≤ 800%</t>
    </r>
  </si>
  <si>
    <r>
      <rPr>
        <b/>
        <sz val="10"/>
        <rFont val="Verdana"/>
        <family val="2"/>
      </rPr>
      <t>$163,521 to $173,740</t>
    </r>
  </si>
  <si>
    <r>
      <rPr>
        <sz val="10"/>
        <rFont val="Verdana"/>
        <family val="2"/>
      </rPr>
      <t>&gt; 800% to ≤ 850%</t>
    </r>
  </si>
  <si>
    <r>
      <rPr>
        <b/>
        <sz val="10"/>
        <rFont val="Verdana"/>
        <family val="2"/>
      </rPr>
      <t>$173,741 to $183,960</t>
    </r>
  </si>
  <si>
    <r>
      <rPr>
        <sz val="10"/>
        <rFont val="Verdana"/>
        <family val="2"/>
      </rPr>
      <t>&gt; 850% to ≤ 900%</t>
    </r>
  </si>
  <si>
    <r>
      <rPr>
        <b/>
        <sz val="10"/>
        <rFont val="Verdana"/>
        <family val="2"/>
      </rPr>
      <t>$183,961 to $194,180</t>
    </r>
  </si>
  <si>
    <r>
      <rPr>
        <sz val="10"/>
        <rFont val="Verdana"/>
        <family val="2"/>
      </rPr>
      <t>&gt; 900% to ≤ 950%</t>
    </r>
  </si>
  <si>
    <r>
      <rPr>
        <b/>
        <sz val="10"/>
        <rFont val="Verdana"/>
        <family val="2"/>
      </rPr>
      <t>$194,181 to $204,400</t>
    </r>
  </si>
  <si>
    <r>
      <rPr>
        <sz val="10"/>
        <rFont val="Verdana"/>
        <family val="2"/>
      </rPr>
      <t>&gt; 950% to ≤ 1000%</t>
    </r>
  </si>
  <si>
    <r>
      <rPr>
        <b/>
        <sz val="10"/>
        <rFont val="Verdana"/>
        <family val="2"/>
      </rPr>
      <t>$204,401 or over</t>
    </r>
  </si>
  <si>
    <r>
      <rPr>
        <sz val="10"/>
        <rFont val="Verdana"/>
        <family val="2"/>
      </rPr>
      <t xml:space="preserve">the full cost of
</t>
    </r>
    <r>
      <rPr>
        <sz val="10"/>
        <rFont val="Verdana"/>
        <family val="2"/>
      </rPr>
      <t>services</t>
    </r>
  </si>
  <si>
    <r>
      <rPr>
        <sz val="10"/>
        <rFont val="Verdana"/>
        <family val="2"/>
      </rPr>
      <t>&gt; 1000%</t>
    </r>
  </si>
  <si>
    <r>
      <rPr>
        <b/>
        <sz val="13"/>
        <color rgb="FF022067"/>
        <rFont val="Verdana"/>
        <family val="2"/>
      </rPr>
      <t>FAMILY SIZE = 3</t>
    </r>
  </si>
  <si>
    <r>
      <rPr>
        <b/>
        <sz val="10"/>
        <rFont val="Verdana"/>
        <family val="2"/>
      </rPr>
      <t>Adjusted Family Income</t>
    </r>
  </si>
  <si>
    <r>
      <rPr>
        <b/>
        <sz val="10"/>
        <rFont val="Verdana"/>
        <family val="2"/>
      </rPr>
      <t>Monthly Maximum Payments</t>
    </r>
  </si>
  <si>
    <r>
      <rPr>
        <b/>
        <sz val="10"/>
        <rFont val="Verdana"/>
        <family val="2"/>
      </rPr>
      <t>Relation to FPL</t>
    </r>
  </si>
  <si>
    <r>
      <rPr>
        <b/>
        <sz val="10"/>
        <rFont val="Verdana"/>
        <family val="2"/>
      </rPr>
      <t>$25,820 or under</t>
    </r>
  </si>
  <si>
    <r>
      <rPr>
        <b/>
        <sz val="10"/>
        <rFont val="Verdana"/>
        <family val="2"/>
      </rPr>
      <t>$25,821 to $38,730</t>
    </r>
  </si>
  <si>
    <r>
      <rPr>
        <b/>
        <sz val="10"/>
        <rFont val="Verdana"/>
        <family val="2"/>
      </rPr>
      <t>$38,731 to $51,640</t>
    </r>
  </si>
  <si>
    <r>
      <rPr>
        <b/>
        <sz val="10"/>
        <rFont val="Verdana"/>
        <family val="2"/>
      </rPr>
      <t>$51,641 to $64,550</t>
    </r>
  </si>
  <si>
    <r>
      <rPr>
        <b/>
        <sz val="10"/>
        <rFont val="Verdana"/>
        <family val="2"/>
      </rPr>
      <t>$64,551 to $77,460</t>
    </r>
  </si>
  <si>
    <r>
      <rPr>
        <b/>
        <sz val="10"/>
        <rFont val="Verdana"/>
        <family val="2"/>
      </rPr>
      <t>$77,461 to $90,370</t>
    </r>
  </si>
  <si>
    <r>
      <rPr>
        <b/>
        <sz val="10"/>
        <rFont val="Verdana"/>
        <family val="2"/>
      </rPr>
      <t>$90,371 to $103,280</t>
    </r>
  </si>
  <si>
    <r>
      <rPr>
        <b/>
        <sz val="10"/>
        <rFont val="Verdana"/>
        <family val="2"/>
      </rPr>
      <t>$103,281 to $116,190</t>
    </r>
  </si>
  <si>
    <r>
      <rPr>
        <b/>
        <sz val="10"/>
        <rFont val="Verdana"/>
        <family val="2"/>
      </rPr>
      <t>$116,191 to $129,100</t>
    </r>
  </si>
  <si>
    <r>
      <rPr>
        <b/>
        <sz val="10"/>
        <rFont val="Verdana"/>
        <family val="2"/>
      </rPr>
      <t>$129,101 to $142,010</t>
    </r>
  </si>
  <si>
    <r>
      <rPr>
        <b/>
        <sz val="10"/>
        <rFont val="Verdana"/>
        <family val="2"/>
      </rPr>
      <t>$142,011 to $154,920</t>
    </r>
  </si>
  <si>
    <r>
      <rPr>
        <b/>
        <sz val="10"/>
        <rFont val="Verdana"/>
        <family val="2"/>
      </rPr>
      <t>$154,921 to $167,830</t>
    </r>
  </si>
  <si>
    <r>
      <rPr>
        <b/>
        <sz val="10"/>
        <rFont val="Verdana"/>
        <family val="2"/>
      </rPr>
      <t>$167,831 to $180,740</t>
    </r>
  </si>
  <si>
    <r>
      <rPr>
        <b/>
        <sz val="10"/>
        <rFont val="Verdana"/>
        <family val="2"/>
      </rPr>
      <t>$180,741 to $193,650</t>
    </r>
  </si>
  <si>
    <r>
      <rPr>
        <b/>
        <sz val="10"/>
        <rFont val="Verdana"/>
        <family val="2"/>
      </rPr>
      <t>$193,651 to $206,560</t>
    </r>
  </si>
  <si>
    <r>
      <rPr>
        <b/>
        <sz val="10"/>
        <rFont val="Verdana"/>
        <family val="2"/>
      </rPr>
      <t>$206,561 to $219,470</t>
    </r>
  </si>
  <si>
    <r>
      <rPr>
        <b/>
        <sz val="10"/>
        <rFont val="Verdana"/>
        <family val="2"/>
      </rPr>
      <t>$219,471 to $232,380</t>
    </r>
  </si>
  <si>
    <r>
      <rPr>
        <b/>
        <sz val="10"/>
        <rFont val="Verdana"/>
        <family val="2"/>
      </rPr>
      <t>$232,381 to $245,290</t>
    </r>
  </si>
  <si>
    <r>
      <rPr>
        <b/>
        <sz val="10"/>
        <rFont val="Verdana"/>
        <family val="2"/>
      </rPr>
      <t>$245,291 to $258,200</t>
    </r>
  </si>
  <si>
    <r>
      <rPr>
        <b/>
        <sz val="10"/>
        <rFont val="Verdana"/>
        <family val="2"/>
      </rPr>
      <t>$258,201 or over</t>
    </r>
  </si>
  <si>
    <r>
      <rPr>
        <b/>
        <sz val="13"/>
        <color rgb="FF022067"/>
        <rFont val="Verdana"/>
        <family val="2"/>
      </rPr>
      <t>FAMILY SIZE = 4</t>
    </r>
  </si>
  <si>
    <r>
      <rPr>
        <b/>
        <sz val="10"/>
        <rFont val="Verdana"/>
        <family val="2"/>
      </rPr>
      <t>$31,200 or under</t>
    </r>
  </si>
  <si>
    <r>
      <rPr>
        <b/>
        <sz val="10"/>
        <rFont val="Verdana"/>
        <family val="2"/>
      </rPr>
      <t>$31,201 to $46,800</t>
    </r>
  </si>
  <si>
    <r>
      <rPr>
        <b/>
        <sz val="10"/>
        <rFont val="Verdana"/>
        <family val="2"/>
      </rPr>
      <t>$46,801 to $62,400</t>
    </r>
  </si>
  <si>
    <r>
      <rPr>
        <b/>
        <sz val="10"/>
        <rFont val="Verdana"/>
        <family val="2"/>
      </rPr>
      <t>$62,401 to $78,000</t>
    </r>
  </si>
  <si>
    <r>
      <rPr>
        <b/>
        <sz val="10"/>
        <rFont val="Verdana"/>
        <family val="2"/>
      </rPr>
      <t>$78,001 to $93,600</t>
    </r>
  </si>
  <si>
    <r>
      <rPr>
        <b/>
        <sz val="10"/>
        <rFont val="Verdana"/>
        <family val="2"/>
      </rPr>
      <t>$93,601 to $109,200</t>
    </r>
  </si>
  <si>
    <r>
      <rPr>
        <b/>
        <sz val="10"/>
        <rFont val="Verdana"/>
        <family val="2"/>
      </rPr>
      <t>$109,201 to $124,800</t>
    </r>
  </si>
  <si>
    <r>
      <rPr>
        <b/>
        <sz val="10"/>
        <rFont val="Verdana"/>
        <family val="2"/>
      </rPr>
      <t>$124,801 to $140,400</t>
    </r>
  </si>
  <si>
    <r>
      <rPr>
        <b/>
        <sz val="10"/>
        <rFont val="Verdana"/>
        <family val="2"/>
      </rPr>
      <t>$140,401 to $156,000</t>
    </r>
  </si>
  <si>
    <r>
      <rPr>
        <b/>
        <sz val="10"/>
        <rFont val="Verdana"/>
        <family val="2"/>
      </rPr>
      <t>$156,001 to $171,600</t>
    </r>
  </si>
  <si>
    <r>
      <rPr>
        <b/>
        <sz val="10"/>
        <rFont val="Verdana"/>
        <family val="2"/>
      </rPr>
      <t>$171,601 to $187,200</t>
    </r>
  </si>
  <si>
    <r>
      <rPr>
        <b/>
        <sz val="10"/>
        <rFont val="Verdana"/>
        <family val="2"/>
      </rPr>
      <t>$187,201 to $202,800</t>
    </r>
  </si>
  <si>
    <r>
      <rPr>
        <b/>
        <sz val="10"/>
        <rFont val="Verdana"/>
        <family val="2"/>
      </rPr>
      <t>$202,801 to $218,400</t>
    </r>
  </si>
  <si>
    <r>
      <rPr>
        <b/>
        <sz val="10"/>
        <rFont val="Verdana"/>
        <family val="2"/>
      </rPr>
      <t>$218,401 to $234,000</t>
    </r>
  </si>
  <si>
    <r>
      <rPr>
        <b/>
        <sz val="10"/>
        <rFont val="Verdana"/>
        <family val="2"/>
      </rPr>
      <t>$234,001 to $249,600</t>
    </r>
  </si>
  <si>
    <r>
      <rPr>
        <b/>
        <sz val="10"/>
        <rFont val="Verdana"/>
        <family val="2"/>
      </rPr>
      <t>$249,601 to $265,200</t>
    </r>
  </si>
  <si>
    <r>
      <rPr>
        <b/>
        <sz val="10"/>
        <rFont val="Verdana"/>
        <family val="2"/>
      </rPr>
      <t>$265,201 to $280,800</t>
    </r>
  </si>
  <si>
    <r>
      <rPr>
        <b/>
        <sz val="10"/>
        <rFont val="Verdana"/>
        <family val="2"/>
      </rPr>
      <t>$280,801 to $296,400</t>
    </r>
  </si>
  <si>
    <r>
      <rPr>
        <b/>
        <sz val="10"/>
        <rFont val="Verdana"/>
        <family val="2"/>
      </rPr>
      <t>$296,401 to $312,000</t>
    </r>
  </si>
  <si>
    <r>
      <rPr>
        <b/>
        <sz val="10"/>
        <rFont val="Verdana"/>
        <family val="2"/>
      </rPr>
      <t>$312,001 or over</t>
    </r>
  </si>
  <si>
    <r>
      <rPr>
        <b/>
        <sz val="13"/>
        <color rgb="FF022067"/>
        <rFont val="Verdana"/>
        <family val="2"/>
      </rPr>
      <t>FAMILY SIZE = 5</t>
    </r>
  </si>
  <si>
    <r>
      <rPr>
        <b/>
        <sz val="10"/>
        <rFont val="Verdana"/>
        <family val="2"/>
      </rPr>
      <t>$36,580 or under</t>
    </r>
  </si>
  <si>
    <r>
      <rPr>
        <b/>
        <sz val="10"/>
        <rFont val="Verdana"/>
        <family val="2"/>
      </rPr>
      <t>$36,581 to $54,870</t>
    </r>
  </si>
  <si>
    <r>
      <rPr>
        <b/>
        <sz val="10"/>
        <rFont val="Verdana"/>
        <family val="2"/>
      </rPr>
      <t>$54,871 to $73,160</t>
    </r>
  </si>
  <si>
    <r>
      <rPr>
        <b/>
        <sz val="10"/>
        <rFont val="Verdana"/>
        <family val="2"/>
      </rPr>
      <t>$73,161 to $91,450</t>
    </r>
  </si>
  <si>
    <r>
      <rPr>
        <b/>
        <sz val="10"/>
        <rFont val="Verdana"/>
        <family val="2"/>
      </rPr>
      <t>$91,451 to $109,740</t>
    </r>
  </si>
  <si>
    <r>
      <rPr>
        <b/>
        <sz val="10"/>
        <rFont val="Verdana"/>
        <family val="2"/>
      </rPr>
      <t>$109,741 to $128,030</t>
    </r>
  </si>
  <si>
    <r>
      <rPr>
        <b/>
        <sz val="10"/>
        <rFont val="Verdana"/>
        <family val="2"/>
      </rPr>
      <t>$128,031 to $146,320</t>
    </r>
  </si>
  <si>
    <r>
      <rPr>
        <b/>
        <sz val="10"/>
        <rFont val="Verdana"/>
        <family val="2"/>
      </rPr>
      <t>$146,321 to $164,610</t>
    </r>
  </si>
  <si>
    <r>
      <rPr>
        <b/>
        <sz val="10"/>
        <rFont val="Verdana"/>
        <family val="2"/>
      </rPr>
      <t>$164,611 to $182,900</t>
    </r>
  </si>
  <si>
    <r>
      <rPr>
        <b/>
        <sz val="10"/>
        <rFont val="Verdana"/>
        <family val="2"/>
      </rPr>
      <t>$182,901 to $201,190</t>
    </r>
  </si>
  <si>
    <r>
      <rPr>
        <b/>
        <sz val="10"/>
        <rFont val="Verdana"/>
        <family val="2"/>
      </rPr>
      <t>$201,191 to $219,480</t>
    </r>
  </si>
  <si>
    <r>
      <rPr>
        <b/>
        <sz val="10"/>
        <rFont val="Verdana"/>
        <family val="2"/>
      </rPr>
      <t>$219,481 to $237,770</t>
    </r>
  </si>
  <si>
    <r>
      <rPr>
        <b/>
        <sz val="10"/>
        <rFont val="Verdana"/>
        <family val="2"/>
      </rPr>
      <t>$237,771 to $256,060</t>
    </r>
  </si>
  <si>
    <r>
      <rPr>
        <b/>
        <sz val="10"/>
        <rFont val="Verdana"/>
        <family val="2"/>
      </rPr>
      <t>$256,061 to $274,350</t>
    </r>
  </si>
  <si>
    <r>
      <rPr>
        <b/>
        <sz val="10"/>
        <rFont val="Verdana"/>
        <family val="2"/>
      </rPr>
      <t>$274,351 to $292,640</t>
    </r>
  </si>
  <si>
    <r>
      <rPr>
        <b/>
        <sz val="10"/>
        <rFont val="Verdana"/>
        <family val="2"/>
      </rPr>
      <t>$292,641 to $310,930</t>
    </r>
  </si>
  <si>
    <r>
      <rPr>
        <b/>
        <sz val="10"/>
        <rFont val="Verdana"/>
        <family val="2"/>
      </rPr>
      <t>$310,931 to $329,220</t>
    </r>
  </si>
  <si>
    <r>
      <rPr>
        <b/>
        <sz val="10"/>
        <rFont val="Verdana"/>
        <family val="2"/>
      </rPr>
      <t>$329,221 to $347,510</t>
    </r>
  </si>
  <si>
    <r>
      <rPr>
        <b/>
        <sz val="10"/>
        <rFont val="Verdana"/>
        <family val="2"/>
      </rPr>
      <t>$347,511 to $365,800</t>
    </r>
  </si>
  <si>
    <r>
      <rPr>
        <b/>
        <sz val="10"/>
        <rFont val="Verdana"/>
        <family val="2"/>
      </rPr>
      <t>$365,801 or over</t>
    </r>
  </si>
  <si>
    <r>
      <rPr>
        <sz val="10"/>
        <rFont val="Verdana"/>
        <family val="2"/>
      </rPr>
      <t>the full cost of services</t>
    </r>
  </si>
  <si>
    <r>
      <rPr>
        <b/>
        <sz val="13"/>
        <color rgb="FF022067"/>
        <rFont val="Verdana"/>
        <family val="2"/>
      </rPr>
      <t>FAMILY SIZE = 6</t>
    </r>
  </si>
  <si>
    <r>
      <rPr>
        <b/>
        <sz val="10"/>
        <rFont val="Verdana"/>
        <family val="2"/>
      </rPr>
      <t>$41,960 or under</t>
    </r>
  </si>
  <si>
    <r>
      <rPr>
        <b/>
        <sz val="10"/>
        <rFont val="Verdana"/>
        <family val="2"/>
      </rPr>
      <t>$41,961 to $62,940</t>
    </r>
  </si>
  <si>
    <r>
      <rPr>
        <b/>
        <sz val="10"/>
        <rFont val="Verdana"/>
        <family val="2"/>
      </rPr>
      <t>$62,941 to $83,920</t>
    </r>
  </si>
  <si>
    <r>
      <rPr>
        <b/>
        <sz val="10"/>
        <rFont val="Verdana"/>
        <family val="2"/>
      </rPr>
      <t>$83,921 to $104,900</t>
    </r>
  </si>
  <si>
    <r>
      <rPr>
        <b/>
        <sz val="10"/>
        <rFont val="Verdana"/>
        <family val="2"/>
      </rPr>
      <t>$104,901 to $125,880</t>
    </r>
  </si>
  <si>
    <r>
      <rPr>
        <b/>
        <sz val="10"/>
        <rFont val="Verdana"/>
        <family val="2"/>
      </rPr>
      <t>$125,881 to $146,860</t>
    </r>
  </si>
  <si>
    <r>
      <rPr>
        <b/>
        <sz val="10"/>
        <rFont val="Verdana"/>
        <family val="2"/>
      </rPr>
      <t>$146,861 to $167,840</t>
    </r>
  </si>
  <si>
    <r>
      <rPr>
        <b/>
        <sz val="10"/>
        <rFont val="Verdana"/>
        <family val="2"/>
      </rPr>
      <t>$167,841 to $188,820</t>
    </r>
  </si>
  <si>
    <r>
      <rPr>
        <b/>
        <sz val="10"/>
        <rFont val="Verdana"/>
        <family val="2"/>
      </rPr>
      <t>$188,821 to $209,800</t>
    </r>
  </si>
  <si>
    <r>
      <rPr>
        <b/>
        <sz val="10"/>
        <rFont val="Verdana"/>
        <family val="2"/>
      </rPr>
      <t>$209,801 to $230,780</t>
    </r>
  </si>
  <si>
    <r>
      <rPr>
        <b/>
        <sz val="10"/>
        <rFont val="Verdana"/>
        <family val="2"/>
      </rPr>
      <t>$230,781 to $251,760</t>
    </r>
  </si>
  <si>
    <r>
      <rPr>
        <b/>
        <sz val="10"/>
        <rFont val="Verdana"/>
        <family val="2"/>
      </rPr>
      <t>$251,761 to $272,740</t>
    </r>
  </si>
  <si>
    <r>
      <rPr>
        <b/>
        <sz val="10"/>
        <rFont val="Verdana"/>
        <family val="2"/>
      </rPr>
      <t>$272,741 to $293,720</t>
    </r>
  </si>
  <si>
    <r>
      <rPr>
        <b/>
        <sz val="10"/>
        <rFont val="Verdana"/>
        <family val="2"/>
      </rPr>
      <t>$293,721 to $314,700</t>
    </r>
  </si>
  <si>
    <r>
      <rPr>
        <b/>
        <sz val="10"/>
        <rFont val="Verdana"/>
        <family val="2"/>
      </rPr>
      <t>$314,701 to $335,680</t>
    </r>
  </si>
  <si>
    <r>
      <rPr>
        <b/>
        <sz val="10"/>
        <rFont val="Verdana"/>
        <family val="2"/>
      </rPr>
      <t>$335,681 to $356,660</t>
    </r>
  </si>
  <si>
    <r>
      <rPr>
        <b/>
        <sz val="10"/>
        <rFont val="Verdana"/>
        <family val="2"/>
      </rPr>
      <t>$356,661 to $377,640</t>
    </r>
  </si>
  <si>
    <r>
      <rPr>
        <b/>
        <sz val="10"/>
        <rFont val="Verdana"/>
        <family val="2"/>
      </rPr>
      <t>$377,641 to $398,620</t>
    </r>
  </si>
  <si>
    <r>
      <rPr>
        <b/>
        <sz val="10"/>
        <rFont val="Verdana"/>
        <family val="2"/>
      </rPr>
      <t>$398,621 to $419,600</t>
    </r>
  </si>
  <si>
    <r>
      <rPr>
        <b/>
        <sz val="10"/>
        <rFont val="Verdana"/>
        <family val="2"/>
      </rPr>
      <t>$419,601 or over</t>
    </r>
  </si>
  <si>
    <r>
      <rPr>
        <b/>
        <sz val="13"/>
        <color rgb="FF022067"/>
        <rFont val="Verdana"/>
        <family val="2"/>
      </rPr>
      <t>FAMILY SIZE = 7</t>
    </r>
  </si>
  <si>
    <r>
      <rPr>
        <b/>
        <sz val="10"/>
        <rFont val="Verdana"/>
        <family val="2"/>
      </rPr>
      <t>$47,340 or under</t>
    </r>
  </si>
  <si>
    <r>
      <rPr>
        <b/>
        <sz val="10"/>
        <rFont val="Verdana"/>
        <family val="2"/>
      </rPr>
      <t>$47,341 to $71,010</t>
    </r>
  </si>
  <si>
    <r>
      <rPr>
        <b/>
        <sz val="10"/>
        <rFont val="Verdana"/>
        <family val="2"/>
      </rPr>
      <t>$71,011 to $94,680</t>
    </r>
  </si>
  <si>
    <r>
      <rPr>
        <b/>
        <sz val="10"/>
        <rFont val="Verdana"/>
        <family val="2"/>
      </rPr>
      <t>$94,681 to $118,350</t>
    </r>
  </si>
  <si>
    <r>
      <rPr>
        <b/>
        <sz val="10"/>
        <rFont val="Verdana"/>
        <family val="2"/>
      </rPr>
      <t>$118,351 to $142,020</t>
    </r>
  </si>
  <si>
    <r>
      <rPr>
        <b/>
        <sz val="10"/>
        <rFont val="Verdana"/>
        <family val="2"/>
      </rPr>
      <t>$142,021 to $165,690</t>
    </r>
  </si>
  <si>
    <r>
      <rPr>
        <b/>
        <sz val="10"/>
        <rFont val="Verdana"/>
        <family val="2"/>
      </rPr>
      <t>$165,691 to $189,360</t>
    </r>
  </si>
  <si>
    <r>
      <rPr>
        <b/>
        <sz val="10"/>
        <rFont val="Verdana"/>
        <family val="2"/>
      </rPr>
      <t>$189,361 to $213,030</t>
    </r>
  </si>
  <si>
    <r>
      <rPr>
        <b/>
        <sz val="10"/>
        <rFont val="Verdana"/>
        <family val="2"/>
      </rPr>
      <t>$213,031 to $236,700</t>
    </r>
  </si>
  <si>
    <r>
      <rPr>
        <b/>
        <sz val="10"/>
        <rFont val="Verdana"/>
        <family val="2"/>
      </rPr>
      <t>$236,701 to $260,370</t>
    </r>
  </si>
  <si>
    <r>
      <rPr>
        <b/>
        <sz val="10"/>
        <rFont val="Verdana"/>
        <family val="2"/>
      </rPr>
      <t>$260,371 to $284,040</t>
    </r>
  </si>
  <si>
    <r>
      <rPr>
        <b/>
        <sz val="10"/>
        <rFont val="Verdana"/>
        <family val="2"/>
      </rPr>
      <t>$284,041 to $307,710</t>
    </r>
  </si>
  <si>
    <r>
      <rPr>
        <b/>
        <sz val="10"/>
        <rFont val="Verdana"/>
        <family val="2"/>
      </rPr>
      <t>$307,711 to $331,380</t>
    </r>
  </si>
  <si>
    <r>
      <rPr>
        <b/>
        <sz val="10"/>
        <rFont val="Verdana"/>
        <family val="2"/>
      </rPr>
      <t>$331,381 to $355,050</t>
    </r>
  </si>
  <si>
    <r>
      <rPr>
        <b/>
        <sz val="10"/>
        <rFont val="Verdana"/>
        <family val="2"/>
      </rPr>
      <t>$355,051 to $378,720</t>
    </r>
  </si>
  <si>
    <r>
      <rPr>
        <b/>
        <sz val="10"/>
        <rFont val="Verdana"/>
        <family val="2"/>
      </rPr>
      <t>$378,721 to $402,390</t>
    </r>
  </si>
  <si>
    <r>
      <rPr>
        <b/>
        <sz val="10"/>
        <rFont val="Verdana"/>
        <family val="2"/>
      </rPr>
      <t>$402,391 to $426,060</t>
    </r>
  </si>
  <si>
    <r>
      <rPr>
        <b/>
        <sz val="10"/>
        <rFont val="Verdana"/>
        <family val="2"/>
      </rPr>
      <t>$426,061 to $449,730</t>
    </r>
  </si>
  <si>
    <r>
      <rPr>
        <b/>
        <sz val="10"/>
        <rFont val="Verdana"/>
        <family val="2"/>
      </rPr>
      <t>$449731 to $473,400</t>
    </r>
  </si>
  <si>
    <r>
      <rPr>
        <b/>
        <sz val="10"/>
        <rFont val="Verdana"/>
        <family val="2"/>
      </rPr>
      <t>$473,401 or over</t>
    </r>
  </si>
  <si>
    <r>
      <rPr>
        <b/>
        <sz val="13"/>
        <color rgb="FF022067"/>
        <rFont val="Verdana"/>
        <family val="2"/>
      </rPr>
      <t>FAMILY SIZE = 8</t>
    </r>
  </si>
  <si>
    <r>
      <rPr>
        <b/>
        <sz val="10"/>
        <rFont val="Verdana"/>
        <family val="2"/>
      </rPr>
      <t>$52,720 or under</t>
    </r>
  </si>
  <si>
    <r>
      <rPr>
        <b/>
        <sz val="10"/>
        <rFont val="Verdana"/>
        <family val="2"/>
      </rPr>
      <t>$52,721 to $79,080</t>
    </r>
  </si>
  <si>
    <r>
      <rPr>
        <b/>
        <sz val="10"/>
        <rFont val="Verdana"/>
        <family val="2"/>
      </rPr>
      <t>$79,081 to $105,440</t>
    </r>
  </si>
  <si>
    <r>
      <rPr>
        <b/>
        <sz val="10"/>
        <rFont val="Verdana"/>
        <family val="2"/>
      </rPr>
      <t>$105,441 to $131,800</t>
    </r>
  </si>
  <si>
    <r>
      <rPr>
        <b/>
        <sz val="10"/>
        <rFont val="Verdana"/>
        <family val="2"/>
      </rPr>
      <t>$131,801 to $158,160</t>
    </r>
  </si>
  <si>
    <r>
      <rPr>
        <b/>
        <sz val="10"/>
        <rFont val="Verdana"/>
        <family val="2"/>
      </rPr>
      <t>$158,161 to $184,520</t>
    </r>
  </si>
  <si>
    <r>
      <rPr>
        <b/>
        <sz val="10"/>
        <rFont val="Verdana"/>
        <family val="2"/>
      </rPr>
      <t>$184,521 to $210,880</t>
    </r>
  </si>
  <si>
    <r>
      <rPr>
        <b/>
        <sz val="10"/>
        <rFont val="Verdana"/>
        <family val="2"/>
      </rPr>
      <t>$210,881 to $237,240</t>
    </r>
  </si>
  <si>
    <r>
      <rPr>
        <b/>
        <sz val="10"/>
        <rFont val="Verdana"/>
        <family val="2"/>
      </rPr>
      <t>$237,241 to $263,600</t>
    </r>
  </si>
  <si>
    <r>
      <rPr>
        <b/>
        <sz val="10"/>
        <rFont val="Verdana"/>
        <family val="2"/>
      </rPr>
      <t>$263,601 to $289,960</t>
    </r>
  </si>
  <si>
    <r>
      <rPr>
        <b/>
        <sz val="10"/>
        <rFont val="Verdana"/>
        <family val="2"/>
      </rPr>
      <t>$289,961 to $316,320</t>
    </r>
  </si>
  <si>
    <r>
      <rPr>
        <b/>
        <sz val="10"/>
        <rFont val="Verdana"/>
        <family val="2"/>
      </rPr>
      <t>$316,321 to $342,680</t>
    </r>
  </si>
  <si>
    <r>
      <rPr>
        <b/>
        <sz val="10"/>
        <rFont val="Verdana"/>
        <family val="2"/>
      </rPr>
      <t>$342,681 to $369,040</t>
    </r>
  </si>
  <si>
    <r>
      <rPr>
        <b/>
        <sz val="10"/>
        <rFont val="Verdana"/>
        <family val="2"/>
      </rPr>
      <t>$369,041 to $395,400</t>
    </r>
  </si>
  <si>
    <r>
      <rPr>
        <b/>
        <sz val="10"/>
        <rFont val="Verdana"/>
        <family val="2"/>
      </rPr>
      <t>$395,401 to $421,760</t>
    </r>
  </si>
  <si>
    <r>
      <rPr>
        <b/>
        <sz val="10"/>
        <rFont val="Verdana"/>
        <family val="2"/>
      </rPr>
      <t>$421,761 to $448,120</t>
    </r>
  </si>
  <si>
    <r>
      <rPr>
        <b/>
        <sz val="10"/>
        <rFont val="Verdana"/>
        <family val="2"/>
      </rPr>
      <t>$448,121 to $474,480</t>
    </r>
  </si>
  <si>
    <r>
      <rPr>
        <b/>
        <sz val="10"/>
        <rFont val="Verdana"/>
        <family val="2"/>
      </rPr>
      <t>$474,481 to $500,840</t>
    </r>
  </si>
  <si>
    <r>
      <rPr>
        <b/>
        <sz val="10"/>
        <rFont val="Verdana"/>
        <family val="2"/>
      </rPr>
      <t>$500,841 to $527,200</t>
    </r>
  </si>
  <si>
    <r>
      <rPr>
        <b/>
        <sz val="10"/>
        <rFont val="Verdana"/>
        <family val="2"/>
      </rPr>
      <t>$527,201 or over</t>
    </r>
  </si>
  <si>
    <r>
      <rPr>
        <b/>
        <sz val="13"/>
        <color rgb="FF022067"/>
        <rFont val="Verdana"/>
        <family val="2"/>
      </rPr>
      <t>FAMILY SIZE = 9</t>
    </r>
  </si>
  <si>
    <r>
      <rPr>
        <b/>
        <sz val="10"/>
        <rFont val="Verdana"/>
        <family val="2"/>
      </rPr>
      <t>$58,100 or under</t>
    </r>
  </si>
  <si>
    <r>
      <rPr>
        <b/>
        <sz val="10"/>
        <rFont val="Verdana"/>
        <family val="2"/>
      </rPr>
      <t>$58,101 to $87,150</t>
    </r>
  </si>
  <si>
    <r>
      <rPr>
        <b/>
        <sz val="10"/>
        <rFont val="Verdana"/>
        <family val="2"/>
      </rPr>
      <t>$87,151 to $116,200</t>
    </r>
  </si>
  <si>
    <r>
      <rPr>
        <b/>
        <sz val="10"/>
        <rFont val="Verdana"/>
        <family val="2"/>
      </rPr>
      <t>$116,201 to $145,250</t>
    </r>
  </si>
  <si>
    <r>
      <rPr>
        <b/>
        <sz val="10"/>
        <rFont val="Verdana"/>
        <family val="2"/>
      </rPr>
      <t>$145,251 to $174,300</t>
    </r>
  </si>
  <si>
    <r>
      <rPr>
        <b/>
        <sz val="10"/>
        <rFont val="Verdana"/>
        <family val="2"/>
      </rPr>
      <t>$174,301 to $203,350</t>
    </r>
  </si>
  <si>
    <r>
      <rPr>
        <b/>
        <sz val="10"/>
        <rFont val="Verdana"/>
        <family val="2"/>
      </rPr>
      <t>$203,351 to $232,400</t>
    </r>
  </si>
  <si>
    <r>
      <rPr>
        <b/>
        <sz val="10"/>
        <rFont val="Verdana"/>
        <family val="2"/>
      </rPr>
      <t>$232,401 to $261,450</t>
    </r>
  </si>
  <si>
    <r>
      <rPr>
        <b/>
        <sz val="10"/>
        <rFont val="Verdana"/>
        <family val="2"/>
      </rPr>
      <t>$261,451 to $290,500</t>
    </r>
  </si>
  <si>
    <r>
      <rPr>
        <b/>
        <sz val="10"/>
        <rFont val="Verdana"/>
        <family val="2"/>
      </rPr>
      <t>$290,501 to $319,550</t>
    </r>
  </si>
  <si>
    <r>
      <rPr>
        <b/>
        <sz val="10"/>
        <rFont val="Verdana"/>
        <family val="2"/>
      </rPr>
      <t>$319,551 to $348,600</t>
    </r>
  </si>
  <si>
    <r>
      <rPr>
        <b/>
        <sz val="10"/>
        <rFont val="Verdana"/>
        <family val="2"/>
      </rPr>
      <t>$348,601 to $377,650</t>
    </r>
  </si>
  <si>
    <r>
      <rPr>
        <b/>
        <sz val="10"/>
        <rFont val="Verdana"/>
        <family val="2"/>
      </rPr>
      <t>$377,651 to $406,700</t>
    </r>
  </si>
  <si>
    <r>
      <rPr>
        <b/>
        <sz val="10"/>
        <rFont val="Verdana"/>
        <family val="2"/>
      </rPr>
      <t>$406,701 to $435,750</t>
    </r>
  </si>
  <si>
    <r>
      <rPr>
        <b/>
        <sz val="10"/>
        <rFont val="Verdana"/>
        <family val="2"/>
      </rPr>
      <t>$435,751 to $464,800</t>
    </r>
  </si>
  <si>
    <r>
      <rPr>
        <b/>
        <sz val="10"/>
        <rFont val="Verdana"/>
        <family val="2"/>
      </rPr>
      <t>$464,801 to $493,850</t>
    </r>
  </si>
  <si>
    <r>
      <rPr>
        <b/>
        <sz val="10"/>
        <rFont val="Verdana"/>
        <family val="2"/>
      </rPr>
      <t>$493,851 to $522,900</t>
    </r>
  </si>
  <si>
    <r>
      <rPr>
        <b/>
        <sz val="10"/>
        <rFont val="Verdana"/>
        <family val="2"/>
      </rPr>
      <t>$522,901 to $551,950</t>
    </r>
  </si>
  <si>
    <r>
      <rPr>
        <b/>
        <sz val="10"/>
        <rFont val="Verdana"/>
        <family val="2"/>
      </rPr>
      <t>$551,951 to $581,000</t>
    </r>
  </si>
  <si>
    <r>
      <rPr>
        <b/>
        <sz val="10"/>
        <rFont val="Verdana"/>
        <family val="2"/>
      </rPr>
      <t>$581,001 or over</t>
    </r>
  </si>
  <si>
    <t>Adjusted Family Min Income</t>
  </si>
  <si>
    <t>Adjusted Family Max Income</t>
  </si>
  <si>
    <t>Adjusted Family Income</t>
  </si>
  <si>
    <t>Health and Human Services Commission Early</t>
  </si>
  <si>
    <t>Childhood Intervention Services</t>
  </si>
  <si>
    <t>Family Monthly Maximum Payments Sliding Scale Effective May 15, 2024</t>
  </si>
  <si>
    <r>
      <rPr>
        <b/>
        <sz val="13"/>
        <color rgb="FF022067"/>
        <rFont val="Calibri"/>
        <family val="2"/>
      </rPr>
      <t>Family Size = 2</t>
    </r>
  </si>
  <si>
    <t>Monthly Maximum Payments</t>
  </si>
  <si>
    <t>Relation to FPL</t>
  </si>
  <si>
    <t>$20,440 or under</t>
  </si>
  <si>
    <t>≤ 100%</t>
  </si>
  <si>
    <t>$20,441 to $30,660</t>
  </si>
  <si>
    <t>&gt; 100% to ≤ 150%</t>
  </si>
  <si>
    <t>$30,661 to $40,880</t>
  </si>
  <si>
    <t>&gt; 150% to ≤ 200%</t>
  </si>
  <si>
    <t>$40,881 to $51,100</t>
  </si>
  <si>
    <t>&gt; 200% to ≤ 250%</t>
  </si>
  <si>
    <t>$51,101 to $61,320</t>
  </si>
  <si>
    <t>&gt; 250% to ≤ 300%</t>
  </si>
  <si>
    <t>$61,321 to $71,540</t>
  </si>
  <si>
    <t>&gt; 300% to ≤ 350%</t>
  </si>
  <si>
    <t>$71,541 to $81,760</t>
  </si>
  <si>
    <t>&gt; 350% to ≤ 400%</t>
  </si>
  <si>
    <t>$81,761 to $91,980</t>
  </si>
  <si>
    <t>&gt; 400% to ≤ 450%</t>
  </si>
  <si>
    <t>$91,981 to $102,200</t>
  </si>
  <si>
    <t>&gt; 450% to ≤ 500%</t>
  </si>
  <si>
    <t>$102,201 to $112,420</t>
  </si>
  <si>
    <t>&gt; 500% to ≤ 550%</t>
  </si>
  <si>
    <t>$112,421 to $122,640</t>
  </si>
  <si>
    <t>&gt; 550% to ≤ 600%</t>
  </si>
  <si>
    <t>$122,641 to $132,860</t>
  </si>
  <si>
    <t>&gt; 600% to ≤ 650%</t>
  </si>
  <si>
    <t>$132,861 to $143,080</t>
  </si>
  <si>
    <t>&gt; 650% to ≤ 700%</t>
  </si>
  <si>
    <t>$143,081 to $153,300</t>
  </si>
  <si>
    <t>&gt; 700% to ≤ 750%</t>
  </si>
  <si>
    <t>$153,301 to $163,520</t>
  </si>
  <si>
    <t>&gt; 750% to ≤ 800%</t>
  </si>
  <si>
    <t>$163,521 to $173,740</t>
  </si>
  <si>
    <t>&gt; 800% to ≤ 850%</t>
  </si>
  <si>
    <t>$173,741 to $183,960</t>
  </si>
  <si>
    <t>&gt; 850% to ≤ 900%</t>
  </si>
  <si>
    <t>$183,961 to $194,180</t>
  </si>
  <si>
    <t>&gt; 900% to ≤ 950%</t>
  </si>
  <si>
    <t>$194,181 to $204,400</t>
  </si>
  <si>
    <t>&gt; 950% to ≤ 1000%</t>
  </si>
  <si>
    <t>$204,401 or over</t>
  </si>
  <si>
    <r>
      <rPr>
        <sz val="10"/>
        <rFont val="Calibri"/>
        <family val="2"/>
      </rPr>
      <t>the full cost of
services</t>
    </r>
  </si>
  <si>
    <t>&gt; 1000%</t>
  </si>
  <si>
    <r>
      <rPr>
        <b/>
        <sz val="13"/>
        <color rgb="FF022067"/>
        <rFont val="Calibri"/>
        <family val="2"/>
      </rPr>
      <t>FAMILY SIZE = 3</t>
    </r>
  </si>
  <si>
    <t>$25,820 or under</t>
  </si>
  <si>
    <t>$25,821 to $38,730</t>
  </si>
  <si>
    <t>$38,731 to $51,640</t>
  </si>
  <si>
    <t>$51,641 to $64,550</t>
  </si>
  <si>
    <t>$64,551 to $77,460</t>
  </si>
  <si>
    <t>$77,461 to $90,370</t>
  </si>
  <si>
    <t>$90,371 to $103,280</t>
  </si>
  <si>
    <t>$103,281 to $116,190</t>
  </si>
  <si>
    <t>$116,191 to $129,100</t>
  </si>
  <si>
    <t>$129,101 to $142,010</t>
  </si>
  <si>
    <t>$142,011 to $154,920</t>
  </si>
  <si>
    <t>$154,921 to $167,830</t>
  </si>
  <si>
    <t>$167,831 to $180,740</t>
  </si>
  <si>
    <t>$180,741 to $193,650</t>
  </si>
  <si>
    <t>$193,651 to $206,560</t>
  </si>
  <si>
    <t>$206,561 to $219,470</t>
  </si>
  <si>
    <t>$219,471 to $232,380</t>
  </si>
  <si>
    <t>$232,381 to $245,290</t>
  </si>
  <si>
    <t>$245,291 to $258,200</t>
  </si>
  <si>
    <t>$258,201 or over</t>
  </si>
  <si>
    <r>
      <rPr>
        <b/>
        <sz val="13"/>
        <color rgb="FF022067"/>
        <rFont val="Calibri"/>
        <family val="2"/>
      </rPr>
      <t>FAMILY SIZE = 4</t>
    </r>
  </si>
  <si>
    <t>$31,200 or under</t>
  </si>
  <si>
    <t>$31,201 to $46,800</t>
  </si>
  <si>
    <t>$46,801 to $62,400</t>
  </si>
  <si>
    <t>$62,401 to $78,000</t>
  </si>
  <si>
    <t>$78,001 to $93,600</t>
  </si>
  <si>
    <t>$93,601 to $109,200</t>
  </si>
  <si>
    <t>$109,201 to $124,800</t>
  </si>
  <si>
    <t>$124,801 to $140,400</t>
  </si>
  <si>
    <t>$140,401 to $156,000</t>
  </si>
  <si>
    <t>$156,001 to $171,600</t>
  </si>
  <si>
    <t>$171,601 to $187,200</t>
  </si>
  <si>
    <t>$187,201 to $202,800</t>
  </si>
  <si>
    <t>$202,801 to $218,400</t>
  </si>
  <si>
    <t>$218,401 to $234,000</t>
  </si>
  <si>
    <t>$234,001 to $249,600</t>
  </si>
  <si>
    <t>$249,601 to $265,200</t>
  </si>
  <si>
    <t>$265,201 to $280,800</t>
  </si>
  <si>
    <t>$280,801 to $296,400</t>
  </si>
  <si>
    <t>$296,401 to $312,000</t>
  </si>
  <si>
    <t>$312,001 or over</t>
  </si>
  <si>
    <r>
      <rPr>
        <b/>
        <sz val="13"/>
        <color rgb="FF022067"/>
        <rFont val="Calibri"/>
        <family val="2"/>
      </rPr>
      <t>FAMILY SIZE = 5</t>
    </r>
  </si>
  <si>
    <t>$36,580 or under</t>
  </si>
  <si>
    <t>$36,581 to $54,870</t>
  </si>
  <si>
    <t>$54,871 to $73,160</t>
  </si>
  <si>
    <t>$73,161 to $91,450</t>
  </si>
  <si>
    <t>$91,451 to $109,740</t>
  </si>
  <si>
    <t>$109,741 to $128,030</t>
  </si>
  <si>
    <t>$128,031 to $146,320</t>
  </si>
  <si>
    <t>$146,321 to $164,610</t>
  </si>
  <si>
    <t>$164,611 to $182,900</t>
  </si>
  <si>
    <t>$182,901 to $201,190</t>
  </si>
  <si>
    <t>$201,191 to $219,480</t>
  </si>
  <si>
    <t>$219,481 to $237,770</t>
  </si>
  <si>
    <t>$237,771 to $256,060</t>
  </si>
  <si>
    <t>$256,061 to $274,350</t>
  </si>
  <si>
    <t>$274,351 to $292,640</t>
  </si>
  <si>
    <t>$292,641 to $310,930</t>
  </si>
  <si>
    <t>$310,931 to $329,220</t>
  </si>
  <si>
    <t>$329,221 to $347,510</t>
  </si>
  <si>
    <t>$347,511 to $365,800</t>
  </si>
  <si>
    <t>$365,801 or over</t>
  </si>
  <si>
    <r>
      <rPr>
        <sz val="10"/>
        <rFont val="Calibri"/>
        <family val="2"/>
      </rPr>
      <t>the full cost of services</t>
    </r>
  </si>
  <si>
    <r>
      <rPr>
        <b/>
        <sz val="13"/>
        <color rgb="FF022067"/>
        <rFont val="Calibri"/>
        <family val="2"/>
      </rPr>
      <t>FAMILY SIZE = 6</t>
    </r>
  </si>
  <si>
    <t>$41,960 or under</t>
  </si>
  <si>
    <t>$41,961 to $62,940</t>
  </si>
  <si>
    <t>$62,941 to $83,920</t>
  </si>
  <si>
    <t>$83,921 to $104,900</t>
  </si>
  <si>
    <r>
      <rPr>
        <sz val="10"/>
        <rFont val="Calibri"/>
        <family val="2"/>
      </rPr>
      <t>&gt; 200% to ≤ 250%</t>
    </r>
  </si>
  <si>
    <t>$104,901 to $125,880</t>
  </si>
  <si>
    <t>$125,881 to $146,860</t>
  </si>
  <si>
    <t>$146,861 to $167,840</t>
  </si>
  <si>
    <t>$167,841 to $188,820</t>
  </si>
  <si>
    <t>$188,821 to $209,800</t>
  </si>
  <si>
    <t>$209,801 to $230,780</t>
  </si>
  <si>
    <t>$230,781 to $251,760</t>
  </si>
  <si>
    <t>$251,761 to $272,740</t>
  </si>
  <si>
    <t>$272,741 to $293,720</t>
  </si>
  <si>
    <t>$293,721 to $314,700</t>
  </si>
  <si>
    <t>$314,701 to $335,680</t>
  </si>
  <si>
    <t>$335,681 to $356,660</t>
  </si>
  <si>
    <t>$356,661 to $377,640</t>
  </si>
  <si>
    <t>$377,641 to $398,620</t>
  </si>
  <si>
    <t>$398,621 to $419,600</t>
  </si>
  <si>
    <t>$419,601 or over</t>
  </si>
  <si>
    <r>
      <rPr>
        <b/>
        <sz val="13"/>
        <color rgb="FF022067"/>
        <rFont val="Calibri"/>
        <family val="2"/>
      </rPr>
      <t>FAMILY SIZE = 7</t>
    </r>
  </si>
  <si>
    <t>$47,340 or under</t>
  </si>
  <si>
    <t>$47,341 to $71,010</t>
  </si>
  <si>
    <t>$71,011 to $94,680</t>
  </si>
  <si>
    <t>$94,681 to $118,350</t>
  </si>
  <si>
    <t>$118,351 to $142,020</t>
  </si>
  <si>
    <t>$142,021 to $165,690</t>
  </si>
  <si>
    <t>$165,691 to $189,360</t>
  </si>
  <si>
    <t>$189,361 to $213,030</t>
  </si>
  <si>
    <t>$213,031 to $236,700</t>
  </si>
  <si>
    <t>$236,701 to $260,370</t>
  </si>
  <si>
    <t>$260,371 to $284,040</t>
  </si>
  <si>
    <t>$284,041 to $307,710</t>
  </si>
  <si>
    <t>$307,711 to $331,380</t>
  </si>
  <si>
    <t>$331,381 to $355,050</t>
  </si>
  <si>
    <t>$355,051 to $378,720</t>
  </si>
  <si>
    <t>$378,721 to $402,390</t>
  </si>
  <si>
    <t>$402,391 to $426,060</t>
  </si>
  <si>
    <t>$426,061 to $449,730</t>
  </si>
  <si>
    <t>$449731 to $473,400</t>
  </si>
  <si>
    <t>$473,401 or over</t>
  </si>
  <si>
    <r>
      <rPr>
        <b/>
        <sz val="13"/>
        <color rgb="FF022067"/>
        <rFont val="Calibri"/>
        <family val="2"/>
      </rPr>
      <t>FAMILY SIZE = 8</t>
    </r>
  </si>
  <si>
    <t>$52,720 or under</t>
  </si>
  <si>
    <t>$52,721 to $79,080</t>
  </si>
  <si>
    <t>$79,081 to $105,440</t>
  </si>
  <si>
    <t>$105,441 to $131,800</t>
  </si>
  <si>
    <t>$131,801 to $158,160</t>
  </si>
  <si>
    <t>$158,161 to $184,520</t>
  </si>
  <si>
    <t>$184,521 to $210,880</t>
  </si>
  <si>
    <t>$210,881 to $237,240</t>
  </si>
  <si>
    <t>$237,241 to $263,600</t>
  </si>
  <si>
    <t>$263,601 to $289,960</t>
  </si>
  <si>
    <t>$289,961 to $316,320</t>
  </si>
  <si>
    <t>$316,321 to $342,680</t>
  </si>
  <si>
    <t>$342,681 to $369,040</t>
  </si>
  <si>
    <t>$369,041 to $395,400</t>
  </si>
  <si>
    <t>$395,401 to $421,760</t>
  </si>
  <si>
    <t>$421,761 to $448,120</t>
  </si>
  <si>
    <t>$448,121 to $474,480</t>
  </si>
  <si>
    <t>$474,481 to $500,840</t>
  </si>
  <si>
    <t>$500,841 to $527,200</t>
  </si>
  <si>
    <t>$527,201 or over</t>
  </si>
  <si>
    <r>
      <rPr>
        <b/>
        <sz val="13"/>
        <color rgb="FF022067"/>
        <rFont val="Calibri"/>
        <family val="2"/>
      </rPr>
      <t>FAMILY SIZE = 9</t>
    </r>
  </si>
  <si>
    <t>$58,100 or under</t>
  </si>
  <si>
    <t>$58,101 to $87,150</t>
  </si>
  <si>
    <t>$87,151 to $116,200</t>
  </si>
  <si>
    <t>$116,201 to $145,250</t>
  </si>
  <si>
    <t>$145,251 to $174,300</t>
  </si>
  <si>
    <t>$174,301 to $203,350</t>
  </si>
  <si>
    <t>$203,351 to $232,400</t>
  </si>
  <si>
    <t>$232,401 to $261,450</t>
  </si>
  <si>
    <t>$261,451 to $290,500</t>
  </si>
  <si>
    <t>$290,501 to $319,550</t>
  </si>
  <si>
    <t>$319,551 to $348,600</t>
  </si>
  <si>
    <t>$348,601 to $377,650</t>
  </si>
  <si>
    <t>$377,651 to $406,700</t>
  </si>
  <si>
    <t>$406,701 to $435,750</t>
  </si>
  <si>
    <t>$435,751 to $464,800</t>
  </si>
  <si>
    <t>$464,801 to $493,850</t>
  </si>
  <si>
    <t>$493,851 to $522,900</t>
  </si>
  <si>
    <t>$522,901 to $551,950</t>
  </si>
  <si>
    <t>$551,951 to $581,000</t>
  </si>
  <si>
    <t>$581,001 or over</t>
  </si>
  <si>
    <t>Max FPL</t>
  </si>
  <si>
    <t>Greater Than FPL</t>
  </si>
  <si>
    <t>Family Size</t>
  </si>
  <si>
    <t>Monthly Max Payments</t>
  </si>
  <si>
    <t>FPIG</t>
  </si>
  <si>
    <t>Federal Poverty Income Guidelines</t>
  </si>
  <si>
    <t>LookupTable: FPIG</t>
  </si>
  <si>
    <t>State</t>
  </si>
  <si>
    <t>Persons in Family/Household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</si>
  <si>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</si>
  <si>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</si>
  <si>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</si>
  <si>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</si>
  <si>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</si>
  <si>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</si>
  <si>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</si>
  <si>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</si>
  <si>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</si>
  <si>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</si>
  <si>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</si>
  <si>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</si>
  <si>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</si>
  <si>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</si>
  <si>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48 States</t>
  </si>
  <si>
    <t>add*</t>
  </si>
  <si>
    <t>Alaska</t>
  </si>
  <si>
    <t>Hawaii</t>
  </si>
  <si>
    <t>Full Cost</t>
  </si>
  <si>
    <r>
      <rPr>
        <b/>
        <sz val="15"/>
        <rFont val="Verdana"/>
        <family val="2"/>
      </rPr>
      <t>Family Monthly Maximum Payments Sliding Scale</t>
    </r>
  </si>
  <si>
    <r>
      <rPr>
        <b/>
        <sz val="10"/>
        <rFont val="Verdana"/>
        <family val="2"/>
      </rPr>
      <t>$19,720 or under</t>
    </r>
  </si>
  <si>
    <r>
      <rPr>
        <b/>
        <sz val="10"/>
        <rFont val="Verdana"/>
        <family val="2"/>
      </rPr>
      <t>$19,721 to $29,580</t>
    </r>
  </si>
  <si>
    <r>
      <rPr>
        <b/>
        <sz val="10"/>
        <rFont val="Verdana"/>
        <family val="2"/>
      </rPr>
      <t>$29,581 to $39,440</t>
    </r>
  </si>
  <si>
    <r>
      <rPr>
        <b/>
        <sz val="10"/>
        <rFont val="Verdana"/>
        <family val="2"/>
      </rPr>
      <t>$39,441 to $49,300</t>
    </r>
  </si>
  <si>
    <r>
      <rPr>
        <b/>
        <sz val="10"/>
        <rFont val="Verdana"/>
        <family val="2"/>
      </rPr>
      <t>$49,301 to $59,160</t>
    </r>
  </si>
  <si>
    <r>
      <rPr>
        <b/>
        <sz val="10"/>
        <rFont val="Verdana"/>
        <family val="2"/>
      </rPr>
      <t>$59,161 to $69,020</t>
    </r>
  </si>
  <si>
    <r>
      <rPr>
        <b/>
        <sz val="10"/>
        <rFont val="Verdana"/>
        <family val="2"/>
      </rPr>
      <t>$69,021 to $78,880</t>
    </r>
  </si>
  <si>
    <r>
      <rPr>
        <b/>
        <sz val="10"/>
        <rFont val="Verdana"/>
        <family val="2"/>
      </rPr>
      <t>$78,881 to $88,740</t>
    </r>
  </si>
  <si>
    <r>
      <rPr>
        <b/>
        <sz val="10"/>
        <rFont val="Verdana"/>
        <family val="2"/>
      </rPr>
      <t>$88,741 to $98,600</t>
    </r>
  </si>
  <si>
    <r>
      <rPr>
        <b/>
        <sz val="10"/>
        <rFont val="Verdana"/>
        <family val="2"/>
      </rPr>
      <t>$98,601 to $108,460</t>
    </r>
  </si>
  <si>
    <r>
      <rPr>
        <b/>
        <sz val="10"/>
        <rFont val="Verdana"/>
        <family val="2"/>
      </rPr>
      <t>$108,461 to $118,320</t>
    </r>
  </si>
  <si>
    <r>
      <rPr>
        <b/>
        <sz val="10"/>
        <rFont val="Verdana"/>
        <family val="2"/>
      </rPr>
      <t>$118,321 to $128,180</t>
    </r>
  </si>
  <si>
    <r>
      <rPr>
        <b/>
        <sz val="10"/>
        <rFont val="Verdana"/>
        <family val="2"/>
      </rPr>
      <t>$128,181 to $138,040</t>
    </r>
  </si>
  <si>
    <r>
      <rPr>
        <b/>
        <sz val="10"/>
        <rFont val="Verdana"/>
        <family val="2"/>
      </rPr>
      <t>$138,041 to $147,900</t>
    </r>
  </si>
  <si>
    <r>
      <rPr>
        <b/>
        <sz val="10"/>
        <rFont val="Verdana"/>
        <family val="2"/>
      </rPr>
      <t>$147,901 to $157,760</t>
    </r>
  </si>
  <si>
    <r>
      <rPr>
        <b/>
        <sz val="10"/>
        <rFont val="Verdana"/>
        <family val="2"/>
      </rPr>
      <t>$157,761 to $167,620</t>
    </r>
  </si>
  <si>
    <r>
      <rPr>
        <b/>
        <sz val="10"/>
        <rFont val="Verdana"/>
        <family val="2"/>
      </rPr>
      <t>$167,621 to $177,480</t>
    </r>
  </si>
  <si>
    <r>
      <rPr>
        <b/>
        <sz val="10"/>
        <rFont val="Verdana"/>
        <family val="2"/>
      </rPr>
      <t>$177,481 to $187,340</t>
    </r>
  </si>
  <si>
    <r>
      <rPr>
        <b/>
        <sz val="10"/>
        <rFont val="Verdana"/>
        <family val="2"/>
      </rPr>
      <t>$187,341 to $197,200</t>
    </r>
  </si>
  <si>
    <r>
      <rPr>
        <b/>
        <sz val="10"/>
        <rFont val="Verdana"/>
        <family val="2"/>
      </rPr>
      <t>$197,201 or over</t>
    </r>
  </si>
  <si>
    <r>
      <rPr>
        <b/>
        <sz val="10"/>
        <rFont val="Verdana"/>
        <family val="2"/>
      </rPr>
      <t>$24,860 or under</t>
    </r>
  </si>
  <si>
    <r>
      <rPr>
        <b/>
        <sz val="10"/>
        <rFont val="Verdana"/>
        <family val="2"/>
      </rPr>
      <t>$24,861 to $37,290</t>
    </r>
  </si>
  <si>
    <r>
      <rPr>
        <b/>
        <sz val="10"/>
        <rFont val="Verdana"/>
        <family val="2"/>
      </rPr>
      <t>$37,291 to $49,720</t>
    </r>
  </si>
  <si>
    <r>
      <rPr>
        <b/>
        <sz val="10"/>
        <rFont val="Verdana"/>
        <family val="2"/>
      </rPr>
      <t>$49,721 to $62,150</t>
    </r>
  </si>
  <si>
    <r>
      <rPr>
        <b/>
        <sz val="10"/>
        <rFont val="Verdana"/>
        <family val="2"/>
      </rPr>
      <t>$62,151 to $74,580</t>
    </r>
  </si>
  <si>
    <r>
      <rPr>
        <b/>
        <sz val="10"/>
        <rFont val="Verdana"/>
        <family val="2"/>
      </rPr>
      <t>$74,581 to $87,010</t>
    </r>
  </si>
  <si>
    <r>
      <rPr>
        <b/>
        <sz val="10"/>
        <rFont val="Verdana"/>
        <family val="2"/>
      </rPr>
      <t>$87,011 to $99,440</t>
    </r>
  </si>
  <si>
    <r>
      <rPr>
        <b/>
        <sz val="10"/>
        <rFont val="Verdana"/>
        <family val="2"/>
      </rPr>
      <t>$99,441 to $111,870</t>
    </r>
  </si>
  <si>
    <r>
      <rPr>
        <b/>
        <sz val="10"/>
        <rFont val="Verdana"/>
        <family val="2"/>
      </rPr>
      <t>$111,871 to $124,300</t>
    </r>
  </si>
  <si>
    <r>
      <rPr>
        <b/>
        <sz val="10"/>
        <rFont val="Verdana"/>
        <family val="2"/>
      </rPr>
      <t>$124,301 to $136,730</t>
    </r>
  </si>
  <si>
    <r>
      <rPr>
        <b/>
        <sz val="10"/>
        <rFont val="Verdana"/>
        <family val="2"/>
      </rPr>
      <t>$136,731 to $149,160</t>
    </r>
  </si>
  <si>
    <r>
      <rPr>
        <b/>
        <sz val="10"/>
        <rFont val="Verdana"/>
        <family val="2"/>
      </rPr>
      <t>$149,161 to $161,590</t>
    </r>
  </si>
  <si>
    <r>
      <rPr>
        <b/>
        <sz val="10"/>
        <rFont val="Verdana"/>
        <family val="2"/>
      </rPr>
      <t>$161,591 to $174,020</t>
    </r>
  </si>
  <si>
    <r>
      <rPr>
        <b/>
        <sz val="10"/>
        <rFont val="Verdana"/>
        <family val="2"/>
      </rPr>
      <t>$174,021 to $186,450</t>
    </r>
  </si>
  <si>
    <r>
      <rPr>
        <b/>
        <sz val="10"/>
        <rFont val="Verdana"/>
        <family val="2"/>
      </rPr>
      <t>$186,451 to $198,880</t>
    </r>
  </si>
  <si>
    <r>
      <rPr>
        <b/>
        <sz val="10"/>
        <rFont val="Verdana"/>
        <family val="2"/>
      </rPr>
      <t>$198,881 to $211,310</t>
    </r>
  </si>
  <si>
    <r>
      <rPr>
        <b/>
        <sz val="10"/>
        <rFont val="Verdana"/>
        <family val="2"/>
      </rPr>
      <t>$211,311 to $223,740</t>
    </r>
  </si>
  <si>
    <r>
      <rPr>
        <b/>
        <sz val="10"/>
        <rFont val="Verdana"/>
        <family val="2"/>
      </rPr>
      <t>$223,741 to $236,170</t>
    </r>
  </si>
  <si>
    <r>
      <rPr>
        <b/>
        <sz val="10"/>
        <rFont val="Verdana"/>
        <family val="2"/>
      </rPr>
      <t>$236,171 to $248,600</t>
    </r>
  </si>
  <si>
    <r>
      <rPr>
        <b/>
        <sz val="10"/>
        <rFont val="Verdana"/>
        <family val="2"/>
      </rPr>
      <t>$248,601 or over</t>
    </r>
  </si>
  <si>
    <r>
      <rPr>
        <b/>
        <sz val="10"/>
        <rFont val="Verdana"/>
        <family val="2"/>
      </rPr>
      <t>$30,000 or under</t>
    </r>
  </si>
  <si>
    <r>
      <rPr>
        <b/>
        <sz val="10"/>
        <rFont val="Verdana"/>
        <family val="2"/>
      </rPr>
      <t>$30,001 to $45,000</t>
    </r>
  </si>
  <si>
    <r>
      <rPr>
        <b/>
        <sz val="10"/>
        <rFont val="Verdana"/>
        <family val="2"/>
      </rPr>
      <t>$45,001 to $60,000</t>
    </r>
  </si>
  <si>
    <r>
      <rPr>
        <b/>
        <sz val="10"/>
        <rFont val="Verdana"/>
        <family val="2"/>
      </rPr>
      <t>$60,001 to $75,000</t>
    </r>
  </si>
  <si>
    <r>
      <rPr>
        <b/>
        <sz val="10"/>
        <rFont val="Verdana"/>
        <family val="2"/>
      </rPr>
      <t>$75,001 to $90,000</t>
    </r>
  </si>
  <si>
    <r>
      <rPr>
        <b/>
        <sz val="10"/>
        <rFont val="Verdana"/>
        <family val="2"/>
      </rPr>
      <t>$90,001 to $105,000</t>
    </r>
  </si>
  <si>
    <r>
      <rPr>
        <b/>
        <sz val="10"/>
        <rFont val="Verdana"/>
        <family val="2"/>
      </rPr>
      <t>$105,001 to $120,000</t>
    </r>
  </si>
  <si>
    <r>
      <rPr>
        <b/>
        <sz val="10"/>
        <rFont val="Verdana"/>
        <family val="2"/>
      </rPr>
      <t>$120,001 to $135,000</t>
    </r>
  </si>
  <si>
    <r>
      <rPr>
        <b/>
        <sz val="10"/>
        <rFont val="Verdana"/>
        <family val="2"/>
      </rPr>
      <t>$135,001 to $150,000</t>
    </r>
  </si>
  <si>
    <r>
      <rPr>
        <b/>
        <sz val="10"/>
        <rFont val="Verdana"/>
        <family val="2"/>
      </rPr>
      <t>$150,001 to $165,000</t>
    </r>
  </si>
  <si>
    <r>
      <rPr>
        <b/>
        <sz val="10"/>
        <rFont val="Verdana"/>
        <family val="2"/>
      </rPr>
      <t>$165,001 to $180,000</t>
    </r>
  </si>
  <si>
    <r>
      <rPr>
        <b/>
        <sz val="10"/>
        <rFont val="Verdana"/>
        <family val="2"/>
      </rPr>
      <t>$180,001 to $195,000</t>
    </r>
  </si>
  <si>
    <r>
      <rPr>
        <b/>
        <sz val="10"/>
        <rFont val="Verdana"/>
        <family val="2"/>
      </rPr>
      <t>$195,001 to $210,000</t>
    </r>
  </si>
  <si>
    <r>
      <rPr>
        <b/>
        <sz val="10"/>
        <rFont val="Verdana"/>
        <family val="2"/>
      </rPr>
      <t>$210,001 to $225,000</t>
    </r>
  </si>
  <si>
    <r>
      <rPr>
        <b/>
        <sz val="10"/>
        <rFont val="Verdana"/>
        <family val="2"/>
      </rPr>
      <t>$225,001 to $240,000</t>
    </r>
  </si>
  <si>
    <r>
      <rPr>
        <b/>
        <sz val="10"/>
        <rFont val="Verdana"/>
        <family val="2"/>
      </rPr>
      <t>$240,001 to $255,000</t>
    </r>
  </si>
  <si>
    <r>
      <rPr>
        <b/>
        <sz val="10"/>
        <rFont val="Verdana"/>
        <family val="2"/>
      </rPr>
      <t>$255,001 to $270,000</t>
    </r>
  </si>
  <si>
    <r>
      <rPr>
        <b/>
        <sz val="10"/>
        <rFont val="Verdana"/>
        <family val="2"/>
      </rPr>
      <t>$270,001 to $285,000</t>
    </r>
  </si>
  <si>
    <r>
      <rPr>
        <b/>
        <sz val="10"/>
        <rFont val="Verdana"/>
        <family val="2"/>
      </rPr>
      <t>$285,001 to $300,000</t>
    </r>
  </si>
  <si>
    <r>
      <rPr>
        <b/>
        <sz val="10"/>
        <rFont val="Verdana"/>
        <family val="2"/>
      </rPr>
      <t>$300,001 or over</t>
    </r>
  </si>
  <si>
    <r>
      <rPr>
        <b/>
        <sz val="10"/>
        <rFont val="Verdana"/>
        <family val="2"/>
      </rPr>
      <t>$35,140 or under</t>
    </r>
  </si>
  <si>
    <r>
      <rPr>
        <b/>
        <sz val="10"/>
        <rFont val="Verdana"/>
        <family val="2"/>
      </rPr>
      <t>$35,141 to $52,710</t>
    </r>
  </si>
  <si>
    <r>
      <rPr>
        <b/>
        <sz val="10"/>
        <rFont val="Verdana"/>
        <family val="2"/>
      </rPr>
      <t>$52,711 to $70,280</t>
    </r>
  </si>
  <si>
    <r>
      <rPr>
        <b/>
        <sz val="10"/>
        <rFont val="Verdana"/>
        <family val="2"/>
      </rPr>
      <t>$70,281 to $87,850</t>
    </r>
  </si>
  <si>
    <r>
      <rPr>
        <b/>
        <sz val="10"/>
        <rFont val="Verdana"/>
        <family val="2"/>
      </rPr>
      <t>$87,851 to $105,420</t>
    </r>
  </si>
  <si>
    <r>
      <rPr>
        <b/>
        <sz val="10"/>
        <rFont val="Verdana"/>
        <family val="2"/>
      </rPr>
      <t>$105,421 to $122,990</t>
    </r>
  </si>
  <si>
    <r>
      <rPr>
        <b/>
        <sz val="10"/>
        <rFont val="Verdana"/>
        <family val="2"/>
      </rPr>
      <t>$122,991 to $140,560</t>
    </r>
  </si>
  <si>
    <r>
      <rPr>
        <b/>
        <sz val="10"/>
        <rFont val="Verdana"/>
        <family val="2"/>
      </rPr>
      <t>$140,561 to $158,130</t>
    </r>
  </si>
  <si>
    <r>
      <rPr>
        <b/>
        <sz val="10"/>
        <rFont val="Verdana"/>
        <family val="2"/>
      </rPr>
      <t>$158,131 to $175,700</t>
    </r>
  </si>
  <si>
    <r>
      <rPr>
        <b/>
        <sz val="10"/>
        <rFont val="Verdana"/>
        <family val="2"/>
      </rPr>
      <t>$175,701 to $193,270</t>
    </r>
  </si>
  <si>
    <r>
      <rPr>
        <b/>
        <sz val="10"/>
        <rFont val="Verdana"/>
        <family val="2"/>
      </rPr>
      <t>$193,271 to $210,840</t>
    </r>
  </si>
  <si>
    <r>
      <rPr>
        <b/>
        <sz val="10"/>
        <rFont val="Verdana"/>
        <family val="2"/>
      </rPr>
      <t>$210,841 to $228,410</t>
    </r>
  </si>
  <si>
    <r>
      <rPr>
        <b/>
        <sz val="10"/>
        <rFont val="Verdana"/>
        <family val="2"/>
      </rPr>
      <t>$228,411 to $245,980</t>
    </r>
  </si>
  <si>
    <r>
      <rPr>
        <b/>
        <sz val="10"/>
        <rFont val="Verdana"/>
        <family val="2"/>
      </rPr>
      <t>$245,981 to $263,550</t>
    </r>
  </si>
  <si>
    <r>
      <rPr>
        <b/>
        <sz val="10"/>
        <rFont val="Verdana"/>
        <family val="2"/>
      </rPr>
      <t>$263,551 to $281,120</t>
    </r>
  </si>
  <si>
    <r>
      <rPr>
        <b/>
        <sz val="10"/>
        <rFont val="Verdana"/>
        <family val="2"/>
      </rPr>
      <t>$281,121 to $298,690</t>
    </r>
  </si>
  <si>
    <r>
      <rPr>
        <b/>
        <sz val="10"/>
        <rFont val="Verdana"/>
        <family val="2"/>
      </rPr>
      <t>$298,691 to $316,260</t>
    </r>
  </si>
  <si>
    <r>
      <rPr>
        <b/>
        <sz val="10"/>
        <rFont val="Verdana"/>
        <family val="2"/>
      </rPr>
      <t>$316,261 to $333,830</t>
    </r>
  </si>
  <si>
    <r>
      <rPr>
        <b/>
        <sz val="10"/>
        <rFont val="Verdana"/>
        <family val="2"/>
      </rPr>
      <t>$333,831 to $351,400</t>
    </r>
  </si>
  <si>
    <r>
      <rPr>
        <b/>
        <sz val="10"/>
        <rFont val="Verdana"/>
        <family val="2"/>
      </rPr>
      <t>$351,401 or over</t>
    </r>
  </si>
  <si>
    <r>
      <rPr>
        <b/>
        <sz val="10"/>
        <rFont val="Verdana"/>
        <family val="2"/>
      </rPr>
      <t>$40,280 or under</t>
    </r>
  </si>
  <si>
    <r>
      <rPr>
        <b/>
        <sz val="10"/>
        <rFont val="Verdana"/>
        <family val="2"/>
      </rPr>
      <t>$40,281 to $60,420</t>
    </r>
  </si>
  <si>
    <r>
      <rPr>
        <b/>
        <sz val="10"/>
        <rFont val="Verdana"/>
        <family val="2"/>
      </rPr>
      <t>$60,421 to $80,560</t>
    </r>
  </si>
  <si>
    <r>
      <rPr>
        <b/>
        <sz val="10"/>
        <rFont val="Verdana"/>
        <family val="2"/>
      </rPr>
      <t>$80,561 to $100,700</t>
    </r>
  </si>
  <si>
    <r>
      <rPr>
        <b/>
        <sz val="10"/>
        <rFont val="Verdana"/>
        <family val="2"/>
      </rPr>
      <t>$100,701 to $120,840</t>
    </r>
  </si>
  <si>
    <r>
      <rPr>
        <b/>
        <sz val="10"/>
        <rFont val="Verdana"/>
        <family val="2"/>
      </rPr>
      <t>$120,841 to $140,980</t>
    </r>
  </si>
  <si>
    <r>
      <rPr>
        <b/>
        <sz val="10"/>
        <rFont val="Verdana"/>
        <family val="2"/>
      </rPr>
      <t>$140,981 to $161,120</t>
    </r>
  </si>
  <si>
    <r>
      <rPr>
        <b/>
        <sz val="10"/>
        <rFont val="Verdana"/>
        <family val="2"/>
      </rPr>
      <t>$161,121 to $181,260</t>
    </r>
  </si>
  <si>
    <r>
      <rPr>
        <b/>
        <sz val="10"/>
        <rFont val="Verdana"/>
        <family val="2"/>
      </rPr>
      <t>$181,261 to $201,400</t>
    </r>
  </si>
  <si>
    <r>
      <rPr>
        <b/>
        <sz val="10"/>
        <rFont val="Verdana"/>
        <family val="2"/>
      </rPr>
      <t>$201,401 to $221,540</t>
    </r>
  </si>
  <si>
    <r>
      <rPr>
        <b/>
        <sz val="10"/>
        <rFont val="Verdana"/>
        <family val="2"/>
      </rPr>
      <t>$221,541 to $241,680</t>
    </r>
  </si>
  <si>
    <r>
      <rPr>
        <b/>
        <sz val="10"/>
        <rFont val="Verdana"/>
        <family val="2"/>
      </rPr>
      <t>$241,681 to $261,820</t>
    </r>
  </si>
  <si>
    <r>
      <rPr>
        <b/>
        <sz val="10"/>
        <rFont val="Verdana"/>
        <family val="2"/>
      </rPr>
      <t>$261,821 to $281,960</t>
    </r>
  </si>
  <si>
    <r>
      <rPr>
        <b/>
        <sz val="10"/>
        <rFont val="Verdana"/>
        <family val="2"/>
      </rPr>
      <t>$281,961 to $302,100</t>
    </r>
  </si>
  <si>
    <r>
      <rPr>
        <b/>
        <sz val="10"/>
        <rFont val="Verdana"/>
        <family val="2"/>
      </rPr>
      <t>$302,101 to $322,240</t>
    </r>
  </si>
  <si>
    <r>
      <rPr>
        <b/>
        <sz val="10"/>
        <rFont val="Verdana"/>
        <family val="2"/>
      </rPr>
      <t>$322,241 to $342,380</t>
    </r>
  </si>
  <si>
    <r>
      <rPr>
        <b/>
        <sz val="10"/>
        <rFont val="Verdana"/>
        <family val="2"/>
      </rPr>
      <t>$342,381 to $362,520</t>
    </r>
  </si>
  <si>
    <r>
      <rPr>
        <b/>
        <sz val="10"/>
        <rFont val="Verdana"/>
        <family val="2"/>
      </rPr>
      <t>$362,521 to $382,660</t>
    </r>
  </si>
  <si>
    <r>
      <rPr>
        <b/>
        <sz val="10"/>
        <rFont val="Verdana"/>
        <family val="2"/>
      </rPr>
      <t>$382,661 to $402,800</t>
    </r>
  </si>
  <si>
    <r>
      <rPr>
        <b/>
        <sz val="10"/>
        <rFont val="Verdana"/>
        <family val="2"/>
      </rPr>
      <t>$402,801 or over</t>
    </r>
  </si>
  <si>
    <r>
      <rPr>
        <b/>
        <sz val="10"/>
        <rFont val="Verdana"/>
        <family val="2"/>
      </rPr>
      <t>$45,420 or under</t>
    </r>
  </si>
  <si>
    <r>
      <rPr>
        <b/>
        <sz val="10"/>
        <rFont val="Verdana"/>
        <family val="2"/>
      </rPr>
      <t>$45,421 to $68,130</t>
    </r>
  </si>
  <si>
    <r>
      <rPr>
        <b/>
        <sz val="10"/>
        <rFont val="Verdana"/>
        <family val="2"/>
      </rPr>
      <t>$68,131 to $90,840</t>
    </r>
  </si>
  <si>
    <r>
      <rPr>
        <b/>
        <sz val="10"/>
        <rFont val="Verdana"/>
        <family val="2"/>
      </rPr>
      <t>$90,841 to $113,550</t>
    </r>
  </si>
  <si>
    <r>
      <rPr>
        <b/>
        <sz val="10"/>
        <rFont val="Verdana"/>
        <family val="2"/>
      </rPr>
      <t>$113,551 to $136,260</t>
    </r>
  </si>
  <si>
    <r>
      <rPr>
        <b/>
        <sz val="10"/>
        <rFont val="Verdana"/>
        <family val="2"/>
      </rPr>
      <t>$136,261 to $158,970</t>
    </r>
  </si>
  <si>
    <r>
      <rPr>
        <b/>
        <sz val="10"/>
        <rFont val="Verdana"/>
        <family val="2"/>
      </rPr>
      <t>$158,971 to $181,680</t>
    </r>
  </si>
  <si>
    <r>
      <rPr>
        <b/>
        <sz val="10"/>
        <rFont val="Verdana"/>
        <family val="2"/>
      </rPr>
      <t>$181,681 to $204,390</t>
    </r>
  </si>
  <si>
    <r>
      <rPr>
        <b/>
        <sz val="10"/>
        <rFont val="Verdana"/>
        <family val="2"/>
      </rPr>
      <t>$204,391 to $227,100</t>
    </r>
  </si>
  <si>
    <r>
      <rPr>
        <b/>
        <sz val="10"/>
        <rFont val="Verdana"/>
        <family val="2"/>
      </rPr>
      <t>$227,101 to $249,810</t>
    </r>
  </si>
  <si>
    <r>
      <rPr>
        <b/>
        <sz val="10"/>
        <rFont val="Verdana"/>
        <family val="2"/>
      </rPr>
      <t>$249,811 to $272,520</t>
    </r>
  </si>
  <si>
    <r>
      <rPr>
        <b/>
        <sz val="10"/>
        <rFont val="Verdana"/>
        <family val="2"/>
      </rPr>
      <t>$272,521 to $295,230</t>
    </r>
  </si>
  <si>
    <r>
      <rPr>
        <b/>
        <sz val="10"/>
        <rFont val="Verdana"/>
        <family val="2"/>
      </rPr>
      <t>$295,231 to $317,940</t>
    </r>
  </si>
  <si>
    <r>
      <rPr>
        <b/>
        <sz val="10"/>
        <rFont val="Verdana"/>
        <family val="2"/>
      </rPr>
      <t>$317,941 to $340,650</t>
    </r>
  </si>
  <si>
    <r>
      <rPr>
        <b/>
        <sz val="10"/>
        <rFont val="Verdana"/>
        <family val="2"/>
      </rPr>
      <t>$340,651 to $363,360</t>
    </r>
  </si>
  <si>
    <r>
      <rPr>
        <b/>
        <sz val="10"/>
        <rFont val="Verdana"/>
        <family val="2"/>
      </rPr>
      <t>$363,361 to $386,010</t>
    </r>
  </si>
  <si>
    <r>
      <rPr>
        <b/>
        <sz val="10"/>
        <rFont val="Verdana"/>
        <family val="2"/>
      </rPr>
      <t>$386,071 to $408,780</t>
    </r>
  </si>
  <si>
    <r>
      <rPr>
        <b/>
        <sz val="10"/>
        <rFont val="Verdana"/>
        <family val="2"/>
      </rPr>
      <t>$408,781 to $431,490</t>
    </r>
  </si>
  <si>
    <r>
      <rPr>
        <b/>
        <sz val="10"/>
        <rFont val="Verdana"/>
        <family val="2"/>
      </rPr>
      <t>$431,491 to $454,200</t>
    </r>
  </si>
  <si>
    <r>
      <rPr>
        <b/>
        <sz val="10"/>
        <rFont val="Verdana"/>
        <family val="2"/>
      </rPr>
      <t>$454,201 or over</t>
    </r>
  </si>
  <si>
    <r>
      <rPr>
        <b/>
        <sz val="10"/>
        <rFont val="Verdana"/>
        <family val="2"/>
      </rPr>
      <t>$50,560 or under</t>
    </r>
  </si>
  <si>
    <r>
      <rPr>
        <b/>
        <sz val="10"/>
        <rFont val="Verdana"/>
        <family val="2"/>
      </rPr>
      <t>$50,561 to $75,840</t>
    </r>
  </si>
  <si>
    <r>
      <rPr>
        <b/>
        <sz val="10"/>
        <rFont val="Verdana"/>
        <family val="2"/>
      </rPr>
      <t>$75,841 to $101,120</t>
    </r>
  </si>
  <si>
    <r>
      <rPr>
        <b/>
        <sz val="10"/>
        <rFont val="Verdana"/>
        <family val="2"/>
      </rPr>
      <t>$101,121 to $126,400</t>
    </r>
  </si>
  <si>
    <r>
      <rPr>
        <b/>
        <sz val="10"/>
        <rFont val="Verdana"/>
        <family val="2"/>
      </rPr>
      <t>$126,401 to $151,680</t>
    </r>
  </si>
  <si>
    <r>
      <rPr>
        <b/>
        <sz val="10"/>
        <rFont val="Verdana"/>
        <family val="2"/>
      </rPr>
      <t>$151,681 to $176,960</t>
    </r>
  </si>
  <si>
    <r>
      <rPr>
        <b/>
        <sz val="10"/>
        <rFont val="Verdana"/>
        <family val="2"/>
      </rPr>
      <t>$176,961 to $202,240</t>
    </r>
  </si>
  <si>
    <r>
      <rPr>
        <b/>
        <sz val="10"/>
        <rFont val="Verdana"/>
        <family val="2"/>
      </rPr>
      <t>$202,241 to $227,520</t>
    </r>
  </si>
  <si>
    <r>
      <rPr>
        <b/>
        <sz val="10"/>
        <rFont val="Verdana"/>
        <family val="2"/>
      </rPr>
      <t>$227,521 to $252,800</t>
    </r>
  </si>
  <si>
    <r>
      <rPr>
        <b/>
        <sz val="10"/>
        <rFont val="Verdana"/>
        <family val="2"/>
      </rPr>
      <t>$252,801 to $278,080</t>
    </r>
  </si>
  <si>
    <r>
      <rPr>
        <b/>
        <sz val="10"/>
        <rFont val="Verdana"/>
        <family val="2"/>
      </rPr>
      <t>$278,081 to $303,360</t>
    </r>
  </si>
  <si>
    <r>
      <rPr>
        <b/>
        <sz val="10"/>
        <rFont val="Verdana"/>
        <family val="2"/>
      </rPr>
      <t>$303,361 to $328,640</t>
    </r>
  </si>
  <si>
    <r>
      <rPr>
        <b/>
        <sz val="10"/>
        <rFont val="Verdana"/>
        <family val="2"/>
      </rPr>
      <t>$328,641 to $353,920</t>
    </r>
  </si>
  <si>
    <r>
      <rPr>
        <b/>
        <sz val="10"/>
        <rFont val="Verdana"/>
        <family val="2"/>
      </rPr>
      <t>$353,921 to $379,200</t>
    </r>
  </si>
  <si>
    <r>
      <rPr>
        <b/>
        <sz val="10"/>
        <rFont val="Verdana"/>
        <family val="2"/>
      </rPr>
      <t>$379,201 to $404,480</t>
    </r>
  </si>
  <si>
    <r>
      <rPr>
        <b/>
        <sz val="10"/>
        <rFont val="Verdana"/>
        <family val="2"/>
      </rPr>
      <t>$404,481 to $429,760</t>
    </r>
  </si>
  <si>
    <r>
      <rPr>
        <b/>
        <sz val="10"/>
        <rFont val="Verdana"/>
        <family val="2"/>
      </rPr>
      <t>$429,761 to $455,040</t>
    </r>
  </si>
  <si>
    <r>
      <rPr>
        <b/>
        <sz val="10"/>
        <rFont val="Verdana"/>
        <family val="2"/>
      </rPr>
      <t>$455,041 to $480,320</t>
    </r>
  </si>
  <si>
    <r>
      <rPr>
        <b/>
        <sz val="10"/>
        <rFont val="Verdana"/>
        <family val="2"/>
      </rPr>
      <t>$480,321 to $505,600</t>
    </r>
  </si>
  <si>
    <r>
      <rPr>
        <b/>
        <sz val="10"/>
        <rFont val="Verdana"/>
        <family val="2"/>
      </rPr>
      <t>$505,601 or over</t>
    </r>
  </si>
  <si>
    <r>
      <rPr>
        <b/>
        <sz val="10"/>
        <rFont val="Verdana"/>
        <family val="2"/>
      </rPr>
      <t>$55,700 or under</t>
    </r>
  </si>
  <si>
    <r>
      <rPr>
        <b/>
        <sz val="10"/>
        <rFont val="Verdana"/>
        <family val="2"/>
      </rPr>
      <t>$55,701 to $83,550</t>
    </r>
  </si>
  <si>
    <r>
      <rPr>
        <b/>
        <sz val="10"/>
        <rFont val="Verdana"/>
        <family val="2"/>
      </rPr>
      <t>$83,551 to $111,400</t>
    </r>
  </si>
  <si>
    <r>
      <rPr>
        <b/>
        <sz val="10"/>
        <rFont val="Verdana"/>
        <family val="2"/>
      </rPr>
      <t>$111,401 to $139,250</t>
    </r>
  </si>
  <si>
    <r>
      <rPr>
        <b/>
        <sz val="10"/>
        <rFont val="Verdana"/>
        <family val="2"/>
      </rPr>
      <t>$139,251 to $167,100</t>
    </r>
  </si>
  <si>
    <r>
      <rPr>
        <b/>
        <sz val="10"/>
        <rFont val="Verdana"/>
        <family val="2"/>
      </rPr>
      <t>$167,101 to $194,950</t>
    </r>
  </si>
  <si>
    <r>
      <rPr>
        <b/>
        <sz val="10"/>
        <rFont val="Verdana"/>
        <family val="2"/>
      </rPr>
      <t>$194,951 to $222,800</t>
    </r>
  </si>
  <si>
    <r>
      <rPr>
        <b/>
        <sz val="10"/>
        <rFont val="Verdana"/>
        <family val="2"/>
      </rPr>
      <t>$222,801 to $250,650</t>
    </r>
  </si>
  <si>
    <r>
      <rPr>
        <b/>
        <sz val="10"/>
        <rFont val="Verdana"/>
        <family val="2"/>
      </rPr>
      <t>$250,651 to $278,500</t>
    </r>
  </si>
  <si>
    <r>
      <rPr>
        <b/>
        <sz val="10"/>
        <rFont val="Verdana"/>
        <family val="2"/>
      </rPr>
      <t>$278,501 to $306,350</t>
    </r>
  </si>
  <si>
    <r>
      <rPr>
        <b/>
        <sz val="10"/>
        <rFont val="Verdana"/>
        <family val="2"/>
      </rPr>
      <t>$306,351 to $334,200</t>
    </r>
  </si>
  <si>
    <r>
      <rPr>
        <b/>
        <sz val="10"/>
        <rFont val="Verdana"/>
        <family val="2"/>
      </rPr>
      <t>$334,201 to $362,050</t>
    </r>
  </si>
  <si>
    <r>
      <rPr>
        <b/>
        <sz val="10"/>
        <rFont val="Verdana"/>
        <family val="2"/>
      </rPr>
      <t>$362,051 to $389,900</t>
    </r>
  </si>
  <si>
    <r>
      <rPr>
        <b/>
        <sz val="10"/>
        <rFont val="Verdana"/>
        <family val="2"/>
      </rPr>
      <t>$389,901 to $417,750</t>
    </r>
  </si>
  <si>
    <r>
      <rPr>
        <b/>
        <sz val="10"/>
        <rFont val="Verdana"/>
        <family val="2"/>
      </rPr>
      <t>$417,751 to $445,600</t>
    </r>
  </si>
  <si>
    <r>
      <rPr>
        <b/>
        <sz val="10"/>
        <rFont val="Verdana"/>
        <family val="2"/>
      </rPr>
      <t>$445,601 to $473,450</t>
    </r>
  </si>
  <si>
    <r>
      <rPr>
        <b/>
        <sz val="10"/>
        <rFont val="Verdana"/>
        <family val="2"/>
      </rPr>
      <t>$473,451 to $501,300</t>
    </r>
  </si>
  <si>
    <r>
      <rPr>
        <b/>
        <sz val="10"/>
        <rFont val="Verdana"/>
        <family val="2"/>
      </rPr>
      <t>$501,301 to $529,150</t>
    </r>
  </si>
  <si>
    <r>
      <rPr>
        <b/>
        <sz val="10"/>
        <rFont val="Verdana"/>
        <family val="2"/>
      </rPr>
      <t>$529,151 to $557,000</t>
    </r>
  </si>
  <si>
    <r>
      <rPr>
        <b/>
        <sz val="10"/>
        <rFont val="Verdana"/>
        <family val="2"/>
      </rPr>
      <t>$557,001 or over</t>
    </r>
  </si>
  <si>
    <t>$19,720 or under</t>
  </si>
  <si>
    <t>$19,721 to $29,580</t>
  </si>
  <si>
    <t>$29,581 to $39,440</t>
  </si>
  <si>
    <t>$39,441 to $49,300</t>
  </si>
  <si>
    <t>$49,301 to $59,160</t>
  </si>
  <si>
    <t>$59,161 to $69,020</t>
  </si>
  <si>
    <t>$69,021 to $78,880</t>
  </si>
  <si>
    <t>$78,881 to $88,740</t>
  </si>
  <si>
    <t>$88,741 to $98,600</t>
  </si>
  <si>
    <t>$98,601 to $108,460</t>
  </si>
  <si>
    <t>$108,461 to $118,320</t>
  </si>
  <si>
    <t>$118,321 to $128,180</t>
  </si>
  <si>
    <t>$128,181 to $138,040</t>
  </si>
  <si>
    <t>$138,041 to $147,900</t>
  </si>
  <si>
    <t>$147,901 to $157,760</t>
  </si>
  <si>
    <t>$157,761 to $167,620</t>
  </si>
  <si>
    <t>$167,621 to $177,480</t>
  </si>
  <si>
    <t>$177,481 to $187,340</t>
  </si>
  <si>
    <t>$187,341 to $197,200</t>
  </si>
  <si>
    <t>$197,201 or over</t>
  </si>
  <si>
    <t>FAMILY SIZE = 4</t>
  </si>
  <si>
    <t>FAMILY SIZE = 5</t>
  </si>
  <si>
    <t>FAMILY SIZE = 9</t>
  </si>
  <si>
    <t>FAMILY SIZE = 8</t>
  </si>
  <si>
    <t>FAMILY SIZE = 7</t>
  </si>
  <si>
    <t>FAMILY SIZE = 6</t>
  </si>
  <si>
    <t>FAMILY SIZE = 10</t>
  </si>
  <si>
    <t>the full cost of
services</t>
  </si>
  <si>
    <t>the full cost of services</t>
  </si>
  <si>
    <t>FAMILY SIZE = 3</t>
  </si>
  <si>
    <t>$24,860 or under</t>
  </si>
  <si>
    <t>$24,861 to $37,290</t>
  </si>
  <si>
    <t>$37,291 to $49,720</t>
  </si>
  <si>
    <t>$49,721 to $62,150</t>
  </si>
  <si>
    <t>$62,151 to $74,580</t>
  </si>
  <si>
    <t>$74,581 to $87,010</t>
  </si>
  <si>
    <t>$87,011 to $99,440</t>
  </si>
  <si>
    <t>$99,441 to $111,870</t>
  </si>
  <si>
    <t>$111,871 to $124,300</t>
  </si>
  <si>
    <t>$124,301 to $136,730</t>
  </si>
  <si>
    <t>$136,731 to $149,160</t>
  </si>
  <si>
    <t>$149,161 to $161,590</t>
  </si>
  <si>
    <t>$161,591 to $174,020</t>
  </si>
  <si>
    <t>$174,021 to $186,450</t>
  </si>
  <si>
    <t>$186,451 to $198,880</t>
  </si>
  <si>
    <t>$198,881 to $211,310</t>
  </si>
  <si>
    <t>$211,311 to $223,740</t>
  </si>
  <si>
    <t>$223,741 to $236,170</t>
  </si>
  <si>
    <t>$236,171 to $248,600</t>
  </si>
  <si>
    <t>$248,601 or over</t>
  </si>
  <si>
    <t>$30,000 or under</t>
  </si>
  <si>
    <t>$30,001 to $45,000</t>
  </si>
  <si>
    <t>$45,001 to $60,000</t>
  </si>
  <si>
    <t>$60,001 to $75,000</t>
  </si>
  <si>
    <t>$75,001 to $90,000</t>
  </si>
  <si>
    <t>$90,001 to $105,000</t>
  </si>
  <si>
    <t>$105,001 to $120,000</t>
  </si>
  <si>
    <t>$120,001 to $135,000</t>
  </si>
  <si>
    <t>$135,001 to $150,000</t>
  </si>
  <si>
    <t>$150,001 to $165,000</t>
  </si>
  <si>
    <t>$165,001 to $180,000</t>
  </si>
  <si>
    <t>$180,001 to $195,000</t>
  </si>
  <si>
    <t>$195,001 to $210,000</t>
  </si>
  <si>
    <t>$210,001 to $225,000</t>
  </si>
  <si>
    <t>$225,001 to $240,000</t>
  </si>
  <si>
    <t>$240,001 to $255,000</t>
  </si>
  <si>
    <t>$255,001 to $270,000</t>
  </si>
  <si>
    <t>$270,001 to $285,000</t>
  </si>
  <si>
    <t>$285,001 to $300,000</t>
  </si>
  <si>
    <t>$300,001 or over</t>
  </si>
  <si>
    <t>$35,140 or under</t>
  </si>
  <si>
    <t>$35,141 to $52,710</t>
  </si>
  <si>
    <t>$52,711 to $70,280</t>
  </si>
  <si>
    <t>$70,281 to $87,850</t>
  </si>
  <si>
    <t>$87,851 to $105,420</t>
  </si>
  <si>
    <t>$105,421 to $122,990</t>
  </si>
  <si>
    <t>$122,991 to $140,560</t>
  </si>
  <si>
    <t>$140,561 to $158,130</t>
  </si>
  <si>
    <t>$158,131 to $175,700</t>
  </si>
  <si>
    <t>$175,701 to $193,270</t>
  </si>
  <si>
    <t>$193,271 to $210,840</t>
  </si>
  <si>
    <t>$210,841 to $228,410</t>
  </si>
  <si>
    <t>$228,411 to $245,980</t>
  </si>
  <si>
    <t>$245,981 to $263,550</t>
  </si>
  <si>
    <t>$263,551 to $281,120</t>
  </si>
  <si>
    <t>$281,121 to $298,690</t>
  </si>
  <si>
    <t>$298,691 to $316,260</t>
  </si>
  <si>
    <t>$316,261 to $333,830</t>
  </si>
  <si>
    <t>$333,831 to $351,400</t>
  </si>
  <si>
    <t>$351,401 or over</t>
  </si>
  <si>
    <t>$40,280 or under</t>
  </si>
  <si>
    <t>$40,281 to $60,420</t>
  </si>
  <si>
    <t>$60,421 to $80,560</t>
  </si>
  <si>
    <t>$80,561 to $100,700</t>
  </si>
  <si>
    <t>$100,701 to $120,840</t>
  </si>
  <si>
    <t>$120,841 to $140,980</t>
  </si>
  <si>
    <t>$140,981 to $161,120</t>
  </si>
  <si>
    <t>$161,121 to $181,260</t>
  </si>
  <si>
    <t>$181,261 to $201,400</t>
  </si>
  <si>
    <t>$201,401 to $221,540</t>
  </si>
  <si>
    <t>$221,541 to $241,680</t>
  </si>
  <si>
    <t>$241,681 to $261,820</t>
  </si>
  <si>
    <t>$261,821 to $281,960</t>
  </si>
  <si>
    <t>$281,961 to $302,100</t>
  </si>
  <si>
    <t>$302,101 to $322,240</t>
  </si>
  <si>
    <t>$322,241 to $342,380</t>
  </si>
  <si>
    <t>$342,381 to $362,520</t>
  </si>
  <si>
    <t>$362,521 to $382,660</t>
  </si>
  <si>
    <t>$382,661 to $402,800</t>
  </si>
  <si>
    <t>$402,801 or over</t>
  </si>
  <si>
    <t>$45,420 or under</t>
  </si>
  <si>
    <t>$45,421 to $68,130</t>
  </si>
  <si>
    <t>$68,131 to $90,840</t>
  </si>
  <si>
    <t>$90,841 to $113,550</t>
  </si>
  <si>
    <t>$113,551 to $136,260</t>
  </si>
  <si>
    <t>$136,261 to $158,970</t>
  </si>
  <si>
    <t>$158,971 to $181,680</t>
  </si>
  <si>
    <t>$181,681 to $204,390</t>
  </si>
  <si>
    <t>$204,391 to $227,100</t>
  </si>
  <si>
    <t>$227,101 to $249,810</t>
  </si>
  <si>
    <t>$249,811 to $272,520</t>
  </si>
  <si>
    <t>$272,521 to $295,230</t>
  </si>
  <si>
    <t>$295,231 to $317,940</t>
  </si>
  <si>
    <t>$317,941 to $340,650</t>
  </si>
  <si>
    <t>$340,651 to $363,360</t>
  </si>
  <si>
    <t>$363,361 to $386,010</t>
  </si>
  <si>
    <t>$386,071 to $408,780</t>
  </si>
  <si>
    <t>$408,781 to $431,490</t>
  </si>
  <si>
    <t>$431,491 to $454,200</t>
  </si>
  <si>
    <t>$454,201 or over</t>
  </si>
  <si>
    <t>$50,560 or under</t>
  </si>
  <si>
    <t>$50,561 to $75,840</t>
  </si>
  <si>
    <t>$75,841 to $101,120</t>
  </si>
  <si>
    <t>$101,121 to $126,400</t>
  </si>
  <si>
    <t>$126,401 to $151,680</t>
  </si>
  <si>
    <t>$151,681 to $176,960</t>
  </si>
  <si>
    <t>$176,961 to $202,240</t>
  </si>
  <si>
    <t>$202,241 to $227,520</t>
  </si>
  <si>
    <t>$227,521 to $252,800</t>
  </si>
  <si>
    <t>$252,801 to $278,080</t>
  </si>
  <si>
    <t>$278,081 to $303,360</t>
  </si>
  <si>
    <t>$303,361 to $328,640</t>
  </si>
  <si>
    <t>$328,641 to $353,920</t>
  </si>
  <si>
    <t>$353,921 to $379,200</t>
  </si>
  <si>
    <t>$379,201 to $404,480</t>
  </si>
  <si>
    <t>$404,481 to $429,760</t>
  </si>
  <si>
    <t>$429,761 to $455,040</t>
  </si>
  <si>
    <t>$455,041 to $480,320</t>
  </si>
  <si>
    <t>$480,321 to $505,600</t>
  </si>
  <si>
    <t>$505,601 or over</t>
  </si>
  <si>
    <t>$55,700 or under</t>
  </si>
  <si>
    <t>$55,701 to $83,550</t>
  </si>
  <si>
    <t>$83,551 to $111,400</t>
  </si>
  <si>
    <t>$111,401 to $139,250</t>
  </si>
  <si>
    <t>$139,251 to $167,100</t>
  </si>
  <si>
    <t>$167,101 to $194,950</t>
  </si>
  <si>
    <t>$194,951 to $222,800</t>
  </si>
  <si>
    <t>$222,801 to $250,650</t>
  </si>
  <si>
    <t>$250,651 to $278,500</t>
  </si>
  <si>
    <t>$278,501 to $306,350</t>
  </si>
  <si>
    <t>$306,351 to $334,200</t>
  </si>
  <si>
    <t>$334,201 to $362,050</t>
  </si>
  <si>
    <t>$362,051 to $389,900</t>
  </si>
  <si>
    <t>$389,901 to $417,750</t>
  </si>
  <si>
    <t>$417,751 to $445,600</t>
  </si>
  <si>
    <t>$445,601 to $473,450</t>
  </si>
  <si>
    <t>$473,451 to $501,300</t>
  </si>
  <si>
    <t>$501,301 to $529,150</t>
  </si>
  <si>
    <t>$529,151 to $557,000</t>
  </si>
  <si>
    <t>$557,001 or over</t>
  </si>
  <si>
    <t>Min Monthly Income</t>
  </si>
  <si>
    <t>Max Monthly Income</t>
  </si>
  <si>
    <t>Effective March 27, 2023</t>
  </si>
  <si>
    <t>Family Monthly Maximum Payments Sliding Scale Effective March 27,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</si>
</sst>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\$0"/>
    <numFmt numFmtId="165" formatCode="&quot;$&quot;#,##0"/>
    <numFmt numFmtId="166" formatCode="0.0%"/>
  </numFmts>
  <fonts count="2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5"/>
      <name val="Verdana"/>
    </font>
    <font>
      <b/>
      <sz val="13"/>
      <name val="Verdana"/>
    </font>
    <font>
      <b/>
      <sz val="10"/>
      <name val="Arial"/>
    </font>
    <font>
      <b/>
      <sz val="10"/>
      <name val="Verdana"/>
    </font>
    <font>
      <sz val="10"/>
      <color rgb="FF000000"/>
      <name val="Verdana"/>
      <family val="2"/>
    </font>
    <font>
      <sz val="10"/>
      <name val="Verdana"/>
    </font>
    <font>
      <b/>
      <sz val="15"/>
      <name val="Verdana"/>
      <family val="2"/>
    </font>
    <font>
      <b/>
      <sz val="13"/>
      <color rgb="FF022067"/>
      <name val="Verdana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5"/>
      <name val="Calibri"/>
      <family val="2"/>
    </font>
    <font>
      <sz val="10"/>
      <color rgb="FF000000"/>
      <name val="Calibri"/>
      <family val="2"/>
    </font>
    <font>
      <b/>
      <sz val="13"/>
      <name val="Calibri"/>
      <family val="2"/>
    </font>
    <font>
      <b/>
      <sz val="13"/>
      <color rgb="FF022067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8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C4DDF4"/>
      </patternFill>
    </fill>
    <fill>
      <patternFill patternType="solid">
        <fgColor rgb="FFE0EDF8"/>
      </patternFill>
    </fill>
  </fills>
  <borders count="5">
    <border>
      <left/>
      <right/>
      <top/>
      <bottom/>
      <diagonal/>
    </border>
    <border>
      <left style="thin">
        <color rgb="FF022067"/>
      </left>
      <right style="thin">
        <color rgb="FF022067"/>
      </right>
      <top style="thin">
        <color rgb="FF022067"/>
      </top>
      <bottom style="thin">
        <color rgb="FF022067"/>
      </bottom>
      <diagonal/>
    </border>
    <border>
      <left style="thin">
        <color rgb="FF022067"/>
      </left>
      <right/>
      <top style="thin">
        <color rgb="FF022067"/>
      </top>
      <bottom style="thin">
        <color rgb="FF022067"/>
      </bottom>
      <diagonal/>
    </border>
    <border>
      <left/>
      <right style="thin">
        <color rgb="FF022067"/>
      </right>
      <top style="thin">
        <color rgb="FF022067"/>
      </top>
      <bottom style="thin">
        <color rgb="FF022067"/>
      </bottom>
      <diagonal/>
    </border>
    <border>
      <left/>
      <right/>
      <top style="thin">
        <color rgb="FF022067"/>
      </top>
      <bottom style="thin">
        <color rgb="FF022067"/>
      </bottom>
      <diagonal/>
    </border>
  </borders>
  <cellStyleXfs count="4">
    <xf numFmtId="0" fontId="0" fillId="0" borderId="0"/>
    <xf numFmtId="0" fontId="1" fillId="0" borderId="0"/>
    <xf numFmtId="0" fontId="23" fillId="0" borderId="0">
      <alignment vertical="top"/>
    </xf>
    <xf numFmtId="9" fontId="1" fillId="0" borderId="0" applyFont="0" applyFill="0" applyBorder="0" applyAlignment="0" applyProtection="0"/>
  </cellStyleXfs>
  <cellXfs count="209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2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4"/>
    </xf>
    <xf numFmtId="0" fontId="4" fillId="2" borderId="4" xfId="0" applyFont="1" applyFill="1" applyBorder="1" applyAlignment="1">
      <alignment horizontal="left" vertical="top" wrapText="1" indent="4"/>
    </xf>
    <xf numFmtId="0" fontId="4" fillId="2" borderId="3" xfId="0" applyFont="1" applyFill="1" applyBorder="1" applyAlignment="1">
      <alignment horizontal="left" vertical="top" wrapText="1" indent="4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164" fontId="6" fillId="3" borderId="2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3"/>
    </xf>
    <xf numFmtId="0" fontId="7" fillId="3" borderId="4" xfId="0" applyFont="1" applyFill="1" applyBorder="1" applyAlignment="1">
      <alignment horizontal="left" vertical="top" wrapText="1" indent="3"/>
    </xf>
    <xf numFmtId="0" fontId="7" fillId="3" borderId="3" xfId="0" applyFont="1" applyFill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3"/>
    </xf>
    <xf numFmtId="0" fontId="7" fillId="0" borderId="4" xfId="0" applyFont="1" applyBorder="1" applyAlignment="1">
      <alignment horizontal="left" vertical="top" wrapText="1" indent="3"/>
    </xf>
    <xf numFmtId="0" fontId="7" fillId="0" borderId="3" xfId="0" applyFont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2"/>
    </xf>
    <xf numFmtId="0" fontId="7" fillId="0" borderId="4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2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6"/>
    </xf>
    <xf numFmtId="0" fontId="7" fillId="3" borderId="4" xfId="0" applyFont="1" applyFill="1" applyBorder="1" applyAlignment="1">
      <alignment horizontal="left" vertical="top" wrapText="1" indent="6"/>
    </xf>
    <xf numFmtId="0" fontId="7" fillId="3" borderId="3" xfId="0" applyFont="1" applyFill="1" applyBorder="1" applyAlignment="1">
      <alignment horizontal="left" vertical="top" wrapText="1" indent="6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 indent="5"/>
    </xf>
    <xf numFmtId="0" fontId="7" fillId="0" borderId="3" xfId="0" applyFont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1"/>
    </xf>
    <xf numFmtId="0" fontId="7" fillId="3" borderId="3" xfId="0" applyFont="1" applyFill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4"/>
    </xf>
    <xf numFmtId="0" fontId="7" fillId="3" borderId="3" xfId="0" applyFont="1" applyFill="1" applyBorder="1" applyAlignment="1">
      <alignment horizontal="left" vertical="top" wrapText="1" indent="4"/>
    </xf>
    <xf numFmtId="0" fontId="7" fillId="0" borderId="4" xfId="0" applyFont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1"/>
    </xf>
    <xf numFmtId="164" fontId="6" fillId="0" borderId="2" xfId="0" applyNumberFormat="1" applyFont="1" applyBorder="1" applyAlignment="1">
      <alignment horizontal="right" vertical="top" wrapText="1" indent="6"/>
    </xf>
    <xf numFmtId="0" fontId="7" fillId="0" borderId="4" xfId="0" applyFont="1" applyBorder="1" applyAlignment="1">
      <alignment horizontal="left" vertical="top" wrapText="1" indent="1"/>
    </xf>
    <xf numFmtId="164" fontId="6" fillId="3" borderId="2" xfId="0" applyNumberFormat="1" applyFont="1" applyFill="1" applyBorder="1" applyAlignment="1">
      <alignment horizontal="right" vertical="top" wrapText="1" indent="6"/>
    </xf>
    <xf numFmtId="0" fontId="0" fillId="3" borderId="2" xfId="0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5"/>
    </xf>
    <xf numFmtId="0" fontId="7" fillId="3" borderId="3" xfId="0" applyFont="1" applyFill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2"/>
    </xf>
    <xf numFmtId="0" fontId="7" fillId="3" borderId="4" xfId="0" applyFont="1" applyFill="1" applyBorder="1" applyAlignment="1">
      <alignment horizontal="left" vertical="top" wrapText="1" indent="2"/>
    </xf>
    <xf numFmtId="0" fontId="7" fillId="3" borderId="3" xfId="0" applyFont="1" applyFill="1" applyBorder="1" applyAlignment="1">
      <alignment horizontal="left" vertical="top" wrapText="1" indent="2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8" fillId="2" borderId="2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3" fontId="19" fillId="0" borderId="0" xfId="0" applyNumberFormat="1" applyFont="1" applyAlignment="1">
      <alignment vertical="top" wrapText="1"/>
    </xf>
    <xf numFmtId="3" fontId="15" fillId="0" borderId="0" xfId="0" applyNumberFormat="1" applyFont="1" applyAlignment="1">
      <alignment horizontal="left" vertical="top"/>
    </xf>
    <xf numFmtId="164" fontId="15" fillId="0" borderId="2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164" fontId="15" fillId="3" borderId="2" xfId="0" applyNumberFormat="1" applyFont="1" applyFill="1" applyBorder="1" applyAlignment="1">
      <alignment vertical="top" wrapText="1"/>
    </xf>
    <xf numFmtId="0" fontId="19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top" wrapText="1"/>
    </xf>
    <xf numFmtId="3" fontId="18" fillId="0" borderId="0" xfId="0" applyNumberFormat="1" applyFont="1" applyAlignment="1">
      <alignment vertical="center" wrapText="1"/>
    </xf>
    <xf numFmtId="0" fontId="18" fillId="2" borderId="1" xfId="0" applyFont="1" applyFill="1" applyBorder="1" applyAlignment="1">
      <alignment horizontal="left" vertical="top" wrapText="1" indent="1"/>
    </xf>
    <xf numFmtId="0" fontId="18" fillId="0" borderId="0" xfId="0" applyFont="1" applyAlignment="1">
      <alignment vertical="center" wrapText="1"/>
    </xf>
    <xf numFmtId="164" fontId="15" fillId="0" borderId="1" xfId="0" applyNumberFormat="1" applyFont="1" applyBorder="1" applyAlignment="1">
      <alignment horizontal="center" vertical="top" wrapText="1"/>
    </xf>
    <xf numFmtId="164" fontId="15" fillId="3" borderId="1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3" fontId="15" fillId="0" borderId="0" xfId="0" applyNumberFormat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8" fillId="2" borderId="2" xfId="0" applyFont="1" applyFill="1" applyBorder="1" applyAlignment="1">
      <alignment horizontal="right" vertical="top" wrapText="1"/>
    </xf>
    <xf numFmtId="3" fontId="19" fillId="0" borderId="0" xfId="0" applyNumberFormat="1" applyFont="1" applyAlignment="1">
      <alignment horizontal="right" vertical="top" wrapText="1"/>
    </xf>
    <xf numFmtId="3" fontId="15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 vertical="center" wrapText="1"/>
    </xf>
    <xf numFmtId="3" fontId="18" fillId="0" borderId="0" xfId="0" applyNumberFormat="1" applyFont="1" applyAlignment="1">
      <alignment horizontal="right" vertical="top" wrapText="1"/>
    </xf>
    <xf numFmtId="3" fontId="15" fillId="0" borderId="0" xfId="0" applyNumberFormat="1" applyFont="1" applyAlignment="1">
      <alignment horizontal="right" vertical="top" wrapText="1"/>
    </xf>
    <xf numFmtId="0" fontId="18" fillId="2" borderId="2" xfId="0" applyFont="1" applyFill="1" applyBorder="1" applyAlignment="1">
      <alignment horizontal="right" vertical="center" wrapText="1"/>
    </xf>
    <xf numFmtId="9" fontId="15" fillId="0" borderId="0" xfId="0" applyNumberFormat="1" applyFont="1" applyAlignment="1">
      <alignment horizontal="left" vertical="top"/>
    </xf>
    <xf numFmtId="9" fontId="18" fillId="2" borderId="2" xfId="0" applyNumberFormat="1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13" fillId="0" borderId="0" xfId="1" applyFont="1"/>
    <xf numFmtId="0" fontId="1" fillId="0" borderId="0" xfId="1"/>
    <xf numFmtId="0" fontId="21" fillId="0" borderId="0" xfId="1" applyFont="1"/>
    <xf numFmtId="0" fontId="1" fillId="0" borderId="0" xfId="1" applyAlignment="1">
      <alignment horizontal="center"/>
    </xf>
    <xf numFmtId="9" fontId="1" fillId="0" borderId="0" xfId="1" applyNumberFormat="1"/>
    <xf numFmtId="6" fontId="1" fillId="0" borderId="0" xfId="1" applyNumberFormat="1"/>
    <xf numFmtId="165" fontId="22" fillId="0" borderId="0" xfId="1" applyNumberFormat="1" applyFont="1" applyAlignment="1">
      <alignment horizontal="center" vertical="top" wrapText="1"/>
    </xf>
    <xf numFmtId="5" fontId="24" fillId="0" borderId="0" xfId="2" applyNumberFormat="1" applyFont="1" applyAlignment="1">
      <alignment vertical="center"/>
    </xf>
    <xf numFmtId="8" fontId="1" fillId="0" borderId="0" xfId="1" applyNumberFormat="1"/>
    <xf numFmtId="166" fontId="0" fillId="0" borderId="0" xfId="3" applyNumberFormat="1" applyFont="1" applyBorder="1"/>
    <xf numFmtId="166" fontId="0" fillId="0" borderId="0" xfId="3" applyNumberFormat="1" applyFont="1"/>
    <xf numFmtId="165" fontId="1" fillId="0" borderId="0" xfId="1" applyNumberFormat="1" applyAlignment="1">
      <alignment horizontal="center"/>
    </xf>
    <xf numFmtId="6" fontId="1" fillId="0" borderId="0" xfId="1" applyNumberFormat="1" applyAlignment="1">
      <alignment horizontal="center"/>
    </xf>
    <xf numFmtId="165" fontId="1" fillId="0" borderId="0" xfId="1" applyNumberFormat="1"/>
    <xf numFmtId="5" fontId="24" fillId="0" borderId="0" xfId="2" applyNumberFormat="1" applyFont="1" applyAlignment="1"/>
    <xf numFmtId="5" fontId="23" fillId="0" borderId="0" xfId="2" applyNumberFormat="1" applyAlignment="1">
      <alignment vertical="center"/>
    </xf>
    <xf numFmtId="0" fontId="18" fillId="0" borderId="0" xfId="0" applyFont="1" applyAlignment="1">
      <alignment horizontal="right" vertical="top" wrapText="1"/>
    </xf>
    <xf numFmtId="9" fontId="18" fillId="0" borderId="0" xfId="0" applyNumberFormat="1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164" fontId="15" fillId="0" borderId="0" xfId="0" applyNumberFormat="1" applyFont="1" applyAlignment="1">
      <alignment vertical="top" wrapText="1"/>
    </xf>
    <xf numFmtId="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right" vertical="top" wrapText="1"/>
    </xf>
    <xf numFmtId="164" fontId="15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1" xfId="0" applyBorder="1" applyAlignment="1">
      <alignment horizontal="center" vertical="top" wrapText="1"/>
    </xf>
    <xf numFmtId="0" fontId="9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 wrapText="1" indent="2"/>
    </xf>
    <xf numFmtId="0" fontId="4" fillId="2" borderId="3" xfId="0" applyFont="1" applyFill="1" applyBorder="1" applyAlignment="1">
      <alignment horizontal="left" vertical="top" wrapText="1" indent="2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4"/>
    </xf>
    <xf numFmtId="0" fontId="4" fillId="2" borderId="4" xfId="0" applyFont="1" applyFill="1" applyBorder="1" applyAlignment="1">
      <alignment horizontal="left" vertical="top" wrapText="1" indent="4"/>
    </xf>
    <xf numFmtId="0" fontId="4" fillId="2" borderId="3" xfId="0" applyFont="1" applyFill="1" applyBorder="1" applyAlignment="1">
      <alignment horizontal="left" vertical="top" wrapText="1" indent="4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164" fontId="6" fillId="3" borderId="2" xfId="0" applyNumberFormat="1" applyFont="1" applyFill="1" applyBorder="1" applyAlignment="1">
      <alignment horizontal="center" vertical="top" wrapText="1"/>
    </xf>
    <xf numFmtId="164" fontId="6" fillId="3" borderId="4" xfId="0" applyNumberFormat="1" applyFont="1" applyFill="1" applyBorder="1" applyAlignment="1">
      <alignment horizontal="center" vertical="top" wrapText="1"/>
    </xf>
    <xf numFmtId="164" fontId="6" fillId="3" borderId="3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3"/>
    </xf>
    <xf numFmtId="0" fontId="7" fillId="3" borderId="4" xfId="0" applyFont="1" applyFill="1" applyBorder="1" applyAlignment="1">
      <alignment horizontal="left" vertical="top" wrapText="1" indent="3"/>
    </xf>
    <xf numFmtId="0" fontId="7" fillId="3" borderId="3" xfId="0" applyFont="1" applyFill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3"/>
    </xf>
    <xf numFmtId="0" fontId="7" fillId="0" borderId="4" xfId="0" applyFont="1" applyBorder="1" applyAlignment="1">
      <alignment horizontal="left" vertical="top" wrapText="1" indent="3"/>
    </xf>
    <xf numFmtId="0" fontId="7" fillId="0" borderId="3" xfId="0" applyFont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2"/>
    </xf>
    <xf numFmtId="0" fontId="7" fillId="0" borderId="4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2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6"/>
    </xf>
    <xf numFmtId="0" fontId="7" fillId="3" borderId="4" xfId="0" applyFont="1" applyFill="1" applyBorder="1" applyAlignment="1">
      <alignment horizontal="left" vertical="top" wrapText="1" indent="6"/>
    </xf>
    <xf numFmtId="0" fontId="7" fillId="3" borderId="3" xfId="0" applyFont="1" applyFill="1" applyBorder="1" applyAlignment="1">
      <alignment horizontal="left" vertical="top" wrapText="1" indent="6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 indent="5"/>
    </xf>
    <xf numFmtId="0" fontId="7" fillId="0" borderId="3" xfId="0" applyFont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1"/>
    </xf>
    <xf numFmtId="0" fontId="7" fillId="3" borderId="3" xfId="0" applyFont="1" applyFill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4"/>
    </xf>
    <xf numFmtId="0" fontId="7" fillId="3" borderId="3" xfId="0" applyFont="1" applyFill="1" applyBorder="1" applyAlignment="1">
      <alignment horizontal="left" vertical="top" wrapText="1" indent="4"/>
    </xf>
    <xf numFmtId="0" fontId="7" fillId="0" borderId="4" xfId="0" applyFont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1"/>
    </xf>
    <xf numFmtId="164" fontId="6" fillId="0" borderId="2" xfId="0" applyNumberFormat="1" applyFont="1" applyBorder="1" applyAlignment="1">
      <alignment horizontal="right" vertical="top" wrapText="1" indent="6"/>
    </xf>
    <xf numFmtId="164" fontId="6" fillId="0" borderId="4" xfId="0" applyNumberFormat="1" applyFont="1" applyBorder="1" applyAlignment="1">
      <alignment horizontal="right" vertical="top" wrapText="1" indent="6"/>
    </xf>
    <xf numFmtId="164" fontId="6" fillId="0" borderId="3" xfId="0" applyNumberFormat="1" applyFont="1" applyBorder="1" applyAlignment="1">
      <alignment horizontal="right" vertical="top" wrapText="1" indent="6"/>
    </xf>
    <xf numFmtId="0" fontId="7" fillId="0" borderId="4" xfId="0" applyFont="1" applyBorder="1" applyAlignment="1">
      <alignment horizontal="left" vertical="top" wrapText="1" indent="1"/>
    </xf>
    <xf numFmtId="164" fontId="6" fillId="3" borderId="2" xfId="0" applyNumberFormat="1" applyFont="1" applyFill="1" applyBorder="1" applyAlignment="1">
      <alignment horizontal="right" vertical="top" wrapText="1" indent="6"/>
    </xf>
    <xf numFmtId="164" fontId="6" fillId="3" borderId="4" xfId="0" applyNumberFormat="1" applyFont="1" applyFill="1" applyBorder="1" applyAlignment="1">
      <alignment horizontal="right" vertical="top" wrapText="1" indent="6"/>
    </xf>
    <xf numFmtId="164" fontId="6" fillId="3" borderId="3" xfId="0" applyNumberFormat="1" applyFont="1" applyFill="1" applyBorder="1" applyAlignment="1">
      <alignment horizontal="right" vertical="top" wrapText="1" indent="6"/>
    </xf>
    <xf numFmtId="0" fontId="0" fillId="3" borderId="2" xfId="0" applyFill="1" applyBorder="1" applyAlignment="1">
      <alignment horizontal="left" vertical="top" wrapText="1" indent="1"/>
    </xf>
    <xf numFmtId="0" fontId="0" fillId="3" borderId="4" xfId="0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5"/>
    </xf>
    <xf numFmtId="0" fontId="7" fillId="3" borderId="3" xfId="0" applyFont="1" applyFill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2"/>
    </xf>
    <xf numFmtId="0" fontId="7" fillId="3" borderId="4" xfId="0" applyFont="1" applyFill="1" applyBorder="1" applyAlignment="1">
      <alignment horizontal="left" vertical="top" wrapText="1" indent="2"/>
    </xf>
    <xf numFmtId="0" fontId="7" fillId="3" borderId="3" xfId="0" applyFont="1" applyFill="1" applyBorder="1" applyAlignment="1">
      <alignment horizontal="left" vertical="top" wrapText="1" indent="2"/>
    </xf>
    <xf numFmtId="0" fontId="8" fillId="0" borderId="0" xfId="0" applyFont="1" applyAlignment="1">
      <alignment horizontal="left" vertical="top"/>
    </xf>
  </cellXfs>
  <cellStyles count="4">
    <cellStyle name="Normal" xfId="0" builtinId="0"/>
    <cellStyle name="Normal 2" xfId="1" xr:uid="{DA199CDF-D19D-489A-8EFB-FC57C2C775FF}"/>
    <cellStyle name="Normal 6" xfId="2" xr:uid="{D5AD127D-D4F7-4FE9-9FC8-D27EDDC98BFC}"/>
    <cellStyle name="Percent 2" xfId="3" xr:uid="{6882225E-9531-4A18-A988-BA9DA42AD47A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numFmt numFmtId="10" formatCode="&quot;$&quot;#,##0_);[Red]\(&quot;$&quot;#,##0\)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\$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\$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Just%20Saying%20That\Consulting\GCO\Cliff%20Solutions\GCO%20Cliff%20Model%20SS%20Solutions%20v1.6g.xlsm" TargetMode="External"/><Relationship Id="rId1" Type="http://schemas.openxmlformats.org/officeDocument/2006/relationships/externalLinkPath" Target="/Users/Owner/Documents/Just%20Saying%20That/Consulting/GCO/Cliff%20Solutions/GCO%20Cliff%20Model%20SS%20Solutions%20v1.6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05eebcf225b5e6d/Documents/1-Georgia%20Center%20for%20Opportunity/Project-Cliff%20Expansion/Cliff%20Model%20Georgia%20v3d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  <sheetName val="Graphs"/>
      <sheetName val="Analysis"/>
      <sheetName val="MP Solutions"/>
      <sheetName val="State Comparison Data"/>
      <sheetName val="Output State Compare"/>
      <sheetName val="Marriage Penalty Data"/>
      <sheetName val="Output Marriage Penalty"/>
      <sheetName val="State Program Comparisons"/>
      <sheetName val="MarriagePenalties"/>
      <sheetName val="Calculator"/>
      <sheetName val="Output"/>
      <sheetName val="Inputs"/>
      <sheetName val="Calc1"/>
      <sheetName val="US"/>
      <sheetName val="AL"/>
      <sheetName val="AR"/>
      <sheetName val="FL"/>
      <sheetName val="GA"/>
      <sheetName val="LA"/>
      <sheetName val="MS"/>
      <sheetName val="MO"/>
      <sheetName val="NC"/>
      <sheetName val="SC"/>
      <sheetName val="TN"/>
      <sheetName val="TX"/>
      <sheetName val="UT"/>
      <sheetName val="WV"/>
      <sheetName val="FPIG"/>
      <sheetName val="FICA"/>
      <sheetName val="fTax"/>
      <sheetName val="CTC"/>
      <sheetName val="EITC"/>
      <sheetName val="SSI"/>
      <sheetName val="SNAP"/>
      <sheetName val="WIC"/>
      <sheetName val="NSLP"/>
      <sheetName val="Mcaid"/>
      <sheetName val="CHIP"/>
      <sheetName val="HIX"/>
      <sheetName val="States"/>
      <sheetName val="Subdivisions"/>
      <sheetName val="Lists"/>
      <sheetName val="Federal Sources"/>
      <sheetName val="State Sources"/>
      <sheetName val="Tables"/>
      <sheetName val="Defined Names"/>
    </sheetNames>
    <sheetDataSet>
      <sheetData sheetId="0" refreshError="1"/>
      <sheetData sheetId="1" refreshError="1"/>
      <sheetData sheetId="2" refreshError="1"/>
      <sheetData sheetId="3">
        <row r="8">
          <cell r="O8">
            <v>0</v>
          </cell>
          <cell r="P8">
            <v>0</v>
          </cell>
          <cell r="R8">
            <v>9595</v>
          </cell>
          <cell r="S8">
            <v>6714</v>
          </cell>
          <cell r="T8">
            <v>3000</v>
          </cell>
        </row>
        <row r="9">
          <cell r="O9">
            <v>236</v>
          </cell>
          <cell r="P9">
            <v>236</v>
          </cell>
          <cell r="R9">
            <v>9550</v>
          </cell>
          <cell r="S9">
            <v>6669</v>
          </cell>
          <cell r="T9">
            <v>3000</v>
          </cell>
        </row>
        <row r="10">
          <cell r="O10">
            <v>461</v>
          </cell>
          <cell r="P10">
            <v>461</v>
          </cell>
          <cell r="R10">
            <v>9505</v>
          </cell>
          <cell r="S10">
            <v>6624</v>
          </cell>
          <cell r="T10">
            <v>3000</v>
          </cell>
        </row>
        <row r="11">
          <cell r="O11">
            <v>686</v>
          </cell>
          <cell r="P11">
            <v>686</v>
          </cell>
          <cell r="R11">
            <v>9460</v>
          </cell>
          <cell r="S11">
            <v>6579</v>
          </cell>
          <cell r="T11">
            <v>3000</v>
          </cell>
        </row>
        <row r="12">
          <cell r="O12">
            <v>911</v>
          </cell>
          <cell r="P12">
            <v>911</v>
          </cell>
          <cell r="R12">
            <v>9415</v>
          </cell>
          <cell r="S12">
            <v>6534</v>
          </cell>
          <cell r="T12">
            <v>3000</v>
          </cell>
        </row>
        <row r="13">
          <cell r="O13">
            <v>1136</v>
          </cell>
          <cell r="P13">
            <v>1136</v>
          </cell>
          <cell r="R13">
            <v>9370</v>
          </cell>
          <cell r="S13">
            <v>6489</v>
          </cell>
          <cell r="T13">
            <v>3000</v>
          </cell>
        </row>
        <row r="14">
          <cell r="O14">
            <v>1361</v>
          </cell>
          <cell r="P14">
            <v>1361</v>
          </cell>
          <cell r="R14">
            <v>9325</v>
          </cell>
          <cell r="S14">
            <v>6444</v>
          </cell>
          <cell r="T14">
            <v>2917</v>
          </cell>
        </row>
        <row r="15">
          <cell r="O15">
            <v>1586</v>
          </cell>
          <cell r="P15">
            <v>1586</v>
          </cell>
          <cell r="R15">
            <v>9280</v>
          </cell>
          <cell r="S15">
            <v>6399</v>
          </cell>
          <cell r="T15">
            <v>2797</v>
          </cell>
        </row>
        <row r="16">
          <cell r="O16">
            <v>1811</v>
          </cell>
          <cell r="P16">
            <v>1811</v>
          </cell>
          <cell r="R16">
            <v>9235</v>
          </cell>
          <cell r="S16">
            <v>6354</v>
          </cell>
          <cell r="T16">
            <v>2677</v>
          </cell>
        </row>
        <row r="17">
          <cell r="O17">
            <v>2036</v>
          </cell>
          <cell r="P17">
            <v>2036</v>
          </cell>
          <cell r="R17">
            <v>9190</v>
          </cell>
          <cell r="S17">
            <v>6309</v>
          </cell>
          <cell r="T17">
            <v>2557</v>
          </cell>
        </row>
        <row r="18">
          <cell r="O18">
            <v>2261</v>
          </cell>
          <cell r="P18">
            <v>2261</v>
          </cell>
          <cell r="R18">
            <v>9145</v>
          </cell>
          <cell r="S18">
            <v>6264</v>
          </cell>
          <cell r="T18">
            <v>2437</v>
          </cell>
        </row>
        <row r="19">
          <cell r="O19">
            <v>2486</v>
          </cell>
          <cell r="P19">
            <v>2486</v>
          </cell>
          <cell r="R19">
            <v>9100</v>
          </cell>
          <cell r="S19">
            <v>6219</v>
          </cell>
          <cell r="T19">
            <v>2317</v>
          </cell>
        </row>
        <row r="20">
          <cell r="O20">
            <v>2711</v>
          </cell>
          <cell r="P20">
            <v>2711</v>
          </cell>
          <cell r="R20">
            <v>9337</v>
          </cell>
          <cell r="S20">
            <v>6456</v>
          </cell>
          <cell r="T20">
            <v>2197</v>
          </cell>
        </row>
        <row r="21">
          <cell r="O21">
            <v>2936</v>
          </cell>
          <cell r="P21">
            <v>2936</v>
          </cell>
          <cell r="R21">
            <v>9292</v>
          </cell>
          <cell r="S21">
            <v>6411</v>
          </cell>
          <cell r="T21">
            <v>2077</v>
          </cell>
        </row>
        <row r="22">
          <cell r="O22">
            <v>3161</v>
          </cell>
          <cell r="P22">
            <v>3161</v>
          </cell>
          <cell r="R22">
            <v>9247</v>
          </cell>
          <cell r="S22">
            <v>6366</v>
          </cell>
          <cell r="T22">
            <v>1957</v>
          </cell>
        </row>
        <row r="23">
          <cell r="O23">
            <v>3386</v>
          </cell>
          <cell r="P23">
            <v>3386</v>
          </cell>
          <cell r="R23">
            <v>9202</v>
          </cell>
          <cell r="S23">
            <v>6305</v>
          </cell>
          <cell r="T23">
            <v>1837</v>
          </cell>
        </row>
        <row r="24">
          <cell r="O24">
            <v>3611</v>
          </cell>
          <cell r="P24">
            <v>3611</v>
          </cell>
          <cell r="R24">
            <v>9157</v>
          </cell>
          <cell r="S24">
            <v>6185</v>
          </cell>
          <cell r="T24">
            <v>1717</v>
          </cell>
        </row>
        <row r="25">
          <cell r="O25">
            <v>3836</v>
          </cell>
          <cell r="P25">
            <v>3836</v>
          </cell>
          <cell r="R25">
            <v>9112</v>
          </cell>
          <cell r="S25">
            <v>6065</v>
          </cell>
          <cell r="T25">
            <v>1597</v>
          </cell>
        </row>
        <row r="26">
          <cell r="O26">
            <v>4061</v>
          </cell>
          <cell r="P26">
            <v>4061</v>
          </cell>
          <cell r="R26">
            <v>9056</v>
          </cell>
          <cell r="S26">
            <v>5945</v>
          </cell>
          <cell r="T26">
            <v>1477</v>
          </cell>
        </row>
        <row r="27">
          <cell r="O27">
            <v>4286</v>
          </cell>
          <cell r="P27">
            <v>4286</v>
          </cell>
          <cell r="R27">
            <v>8936</v>
          </cell>
          <cell r="S27">
            <v>5825</v>
          </cell>
          <cell r="T27">
            <v>1357</v>
          </cell>
        </row>
        <row r="28">
          <cell r="O28">
            <v>4511</v>
          </cell>
          <cell r="P28">
            <v>4511</v>
          </cell>
          <cell r="R28">
            <v>8816</v>
          </cell>
          <cell r="S28">
            <v>5705</v>
          </cell>
          <cell r="T28">
            <v>1237</v>
          </cell>
        </row>
        <row r="29">
          <cell r="O29">
            <v>4736</v>
          </cell>
          <cell r="P29">
            <v>4736</v>
          </cell>
          <cell r="R29">
            <v>8696</v>
          </cell>
          <cell r="S29">
            <v>5585</v>
          </cell>
          <cell r="T29">
            <v>1117</v>
          </cell>
        </row>
        <row r="30">
          <cell r="O30">
            <v>4961</v>
          </cell>
          <cell r="P30">
            <v>4961</v>
          </cell>
          <cell r="R30">
            <v>8576</v>
          </cell>
          <cell r="S30">
            <v>5465</v>
          </cell>
          <cell r="T30">
            <v>997</v>
          </cell>
        </row>
        <row r="31">
          <cell r="O31">
            <v>5186</v>
          </cell>
          <cell r="P31">
            <v>5186</v>
          </cell>
          <cell r="R31">
            <v>8456</v>
          </cell>
          <cell r="S31">
            <v>5345</v>
          </cell>
          <cell r="T31">
            <v>877</v>
          </cell>
        </row>
        <row r="32">
          <cell r="O32">
            <v>5411</v>
          </cell>
          <cell r="P32">
            <v>5411</v>
          </cell>
          <cell r="R32">
            <v>8336</v>
          </cell>
          <cell r="S32">
            <v>5225</v>
          </cell>
          <cell r="T32">
            <v>757</v>
          </cell>
        </row>
        <row r="33">
          <cell r="O33">
            <v>5636</v>
          </cell>
          <cell r="P33">
            <v>5636</v>
          </cell>
          <cell r="R33">
            <v>8216</v>
          </cell>
          <cell r="S33">
            <v>5105</v>
          </cell>
          <cell r="T33">
            <v>637</v>
          </cell>
        </row>
        <row r="34">
          <cell r="O34">
            <v>5861</v>
          </cell>
          <cell r="P34">
            <v>5861</v>
          </cell>
          <cell r="R34">
            <v>8096</v>
          </cell>
          <cell r="S34">
            <v>4985</v>
          </cell>
          <cell r="T34">
            <v>517</v>
          </cell>
        </row>
        <row r="35">
          <cell r="O35">
            <v>6086</v>
          </cell>
          <cell r="P35">
            <v>6086</v>
          </cell>
          <cell r="R35">
            <v>7976</v>
          </cell>
          <cell r="S35">
            <v>4865</v>
          </cell>
          <cell r="T35">
            <v>397</v>
          </cell>
        </row>
        <row r="36">
          <cell r="O36">
            <v>6311</v>
          </cell>
          <cell r="P36">
            <v>6311</v>
          </cell>
          <cell r="R36">
            <v>7856</v>
          </cell>
          <cell r="S36">
            <v>4745</v>
          </cell>
          <cell r="T36">
            <v>277</v>
          </cell>
        </row>
        <row r="37">
          <cell r="O37">
            <v>6536</v>
          </cell>
          <cell r="P37">
            <v>6536</v>
          </cell>
          <cell r="R37">
            <v>7736</v>
          </cell>
          <cell r="S37">
            <v>4625</v>
          </cell>
          <cell r="T37">
            <v>240</v>
          </cell>
        </row>
        <row r="38">
          <cell r="O38">
            <v>6761</v>
          </cell>
          <cell r="P38">
            <v>6761</v>
          </cell>
          <cell r="R38">
            <v>7616</v>
          </cell>
          <cell r="S38">
            <v>4505</v>
          </cell>
          <cell r="T38">
            <v>240</v>
          </cell>
        </row>
        <row r="39">
          <cell r="O39">
            <v>6986</v>
          </cell>
          <cell r="P39">
            <v>6935</v>
          </cell>
          <cell r="R39">
            <v>7496</v>
          </cell>
          <cell r="S39">
            <v>4385</v>
          </cell>
          <cell r="T39">
            <v>0</v>
          </cell>
        </row>
        <row r="40">
          <cell r="O40">
            <v>7211</v>
          </cell>
          <cell r="P40">
            <v>6935</v>
          </cell>
          <cell r="R40">
            <v>7376</v>
          </cell>
          <cell r="S40">
            <v>4265</v>
          </cell>
          <cell r="T40">
            <v>0</v>
          </cell>
        </row>
        <row r="41">
          <cell r="O41">
            <v>7436</v>
          </cell>
          <cell r="P41">
            <v>6935</v>
          </cell>
          <cell r="R41">
            <v>7256</v>
          </cell>
          <cell r="S41">
            <v>4145</v>
          </cell>
          <cell r="T41">
            <v>0</v>
          </cell>
        </row>
        <row r="42">
          <cell r="O42">
            <v>7661</v>
          </cell>
          <cell r="P42">
            <v>6935</v>
          </cell>
          <cell r="R42">
            <v>7136</v>
          </cell>
          <cell r="S42">
            <v>4025</v>
          </cell>
          <cell r="T42">
            <v>0</v>
          </cell>
        </row>
        <row r="43">
          <cell r="O43">
            <v>7886</v>
          </cell>
          <cell r="P43">
            <v>6935</v>
          </cell>
          <cell r="R43">
            <v>7016</v>
          </cell>
          <cell r="S43">
            <v>3905</v>
          </cell>
          <cell r="T43">
            <v>0</v>
          </cell>
        </row>
        <row r="44">
          <cell r="O44">
            <v>8111</v>
          </cell>
          <cell r="P44">
            <v>6935</v>
          </cell>
          <cell r="R44">
            <v>6896</v>
          </cell>
          <cell r="S44">
            <v>3785</v>
          </cell>
          <cell r="T44">
            <v>0</v>
          </cell>
        </row>
        <row r="45">
          <cell r="O45">
            <v>8336</v>
          </cell>
          <cell r="P45">
            <v>6935</v>
          </cell>
          <cell r="R45">
            <v>6776</v>
          </cell>
          <cell r="S45">
            <v>3665</v>
          </cell>
          <cell r="T45">
            <v>0</v>
          </cell>
        </row>
        <row r="46">
          <cell r="O46">
            <v>8561</v>
          </cell>
          <cell r="P46">
            <v>6935</v>
          </cell>
          <cell r="R46">
            <v>6656</v>
          </cell>
          <cell r="S46">
            <v>3545</v>
          </cell>
          <cell r="T46">
            <v>0</v>
          </cell>
        </row>
        <row r="47">
          <cell r="O47">
            <v>8786</v>
          </cell>
          <cell r="P47">
            <v>6935</v>
          </cell>
          <cell r="R47">
            <v>6536</v>
          </cell>
          <cell r="S47">
            <v>3425</v>
          </cell>
          <cell r="T47">
            <v>0</v>
          </cell>
        </row>
        <row r="48">
          <cell r="O48">
            <v>9011</v>
          </cell>
          <cell r="P48">
            <v>6935</v>
          </cell>
          <cell r="R48">
            <v>6416</v>
          </cell>
          <cell r="S48">
            <v>3305</v>
          </cell>
          <cell r="T48">
            <v>0</v>
          </cell>
        </row>
        <row r="49">
          <cell r="O49">
            <v>9236</v>
          </cell>
          <cell r="P49">
            <v>6852</v>
          </cell>
          <cell r="R49">
            <v>6296</v>
          </cell>
          <cell r="S49">
            <v>3185</v>
          </cell>
          <cell r="T49">
            <v>0</v>
          </cell>
        </row>
        <row r="50">
          <cell r="O50">
            <v>9461</v>
          </cell>
          <cell r="P50">
            <v>6747</v>
          </cell>
          <cell r="R50">
            <v>6176</v>
          </cell>
          <cell r="S50">
            <v>3065</v>
          </cell>
          <cell r="T50">
            <v>0</v>
          </cell>
        </row>
        <row r="51">
          <cell r="O51">
            <v>9635</v>
          </cell>
          <cell r="P51">
            <v>6641</v>
          </cell>
          <cell r="R51">
            <v>6056</v>
          </cell>
          <cell r="S51">
            <v>2945</v>
          </cell>
          <cell r="T51">
            <v>0</v>
          </cell>
        </row>
        <row r="52">
          <cell r="O52">
            <v>9635</v>
          </cell>
          <cell r="P52">
            <v>6536</v>
          </cell>
          <cell r="R52">
            <v>5936</v>
          </cell>
          <cell r="S52">
            <v>2825</v>
          </cell>
          <cell r="T52">
            <v>0</v>
          </cell>
        </row>
        <row r="53">
          <cell r="O53">
            <v>9635</v>
          </cell>
          <cell r="P53">
            <v>6431</v>
          </cell>
          <cell r="R53">
            <v>5816</v>
          </cell>
          <cell r="S53">
            <v>2705</v>
          </cell>
          <cell r="T53">
            <v>0</v>
          </cell>
        </row>
        <row r="54">
          <cell r="O54">
            <v>9635</v>
          </cell>
          <cell r="P54">
            <v>6325</v>
          </cell>
          <cell r="R54">
            <v>5696</v>
          </cell>
          <cell r="S54">
            <v>2585</v>
          </cell>
          <cell r="T54">
            <v>0</v>
          </cell>
        </row>
        <row r="55">
          <cell r="O55">
            <v>9635</v>
          </cell>
          <cell r="P55">
            <v>6220</v>
          </cell>
          <cell r="R55">
            <v>5576</v>
          </cell>
          <cell r="S55">
            <v>2465</v>
          </cell>
          <cell r="T55">
            <v>0</v>
          </cell>
        </row>
        <row r="56">
          <cell r="O56">
            <v>9635</v>
          </cell>
          <cell r="P56">
            <v>6115</v>
          </cell>
          <cell r="R56">
            <v>5456</v>
          </cell>
          <cell r="S56">
            <v>2345</v>
          </cell>
          <cell r="T56">
            <v>0</v>
          </cell>
        </row>
        <row r="57">
          <cell r="O57">
            <v>9635</v>
          </cell>
          <cell r="P57">
            <v>6009</v>
          </cell>
          <cell r="R57">
            <v>5336</v>
          </cell>
          <cell r="S57">
            <v>2225</v>
          </cell>
          <cell r="T57">
            <v>0</v>
          </cell>
        </row>
        <row r="58">
          <cell r="O58">
            <v>9635</v>
          </cell>
          <cell r="P58">
            <v>5904</v>
          </cell>
          <cell r="R58">
            <v>5216</v>
          </cell>
          <cell r="S58">
            <v>2105</v>
          </cell>
          <cell r="T58">
            <v>0</v>
          </cell>
        </row>
        <row r="59">
          <cell r="O59">
            <v>9635</v>
          </cell>
          <cell r="P59">
            <v>5799</v>
          </cell>
          <cell r="R59">
            <v>5096</v>
          </cell>
          <cell r="S59">
            <v>1985</v>
          </cell>
          <cell r="T59">
            <v>0</v>
          </cell>
        </row>
        <row r="60">
          <cell r="O60">
            <v>9635</v>
          </cell>
          <cell r="P60">
            <v>5694</v>
          </cell>
          <cell r="R60">
            <v>4976</v>
          </cell>
          <cell r="S60">
            <v>1865</v>
          </cell>
          <cell r="T60">
            <v>0</v>
          </cell>
        </row>
        <row r="61">
          <cell r="O61">
            <v>9635</v>
          </cell>
          <cell r="P61">
            <v>5588</v>
          </cell>
          <cell r="R61">
            <v>4856</v>
          </cell>
          <cell r="S61">
            <v>1745</v>
          </cell>
          <cell r="T61">
            <v>0</v>
          </cell>
        </row>
        <row r="62">
          <cell r="O62">
            <v>9635</v>
          </cell>
          <cell r="P62">
            <v>5483</v>
          </cell>
          <cell r="R62">
            <v>4736</v>
          </cell>
          <cell r="S62">
            <v>1625</v>
          </cell>
          <cell r="T62">
            <v>0</v>
          </cell>
        </row>
        <row r="63">
          <cell r="O63">
            <v>9635</v>
          </cell>
          <cell r="P63">
            <v>5378</v>
          </cell>
          <cell r="R63">
            <v>4616</v>
          </cell>
          <cell r="S63">
            <v>1505</v>
          </cell>
          <cell r="T63">
            <v>0</v>
          </cell>
        </row>
        <row r="64">
          <cell r="O64">
            <v>9635</v>
          </cell>
          <cell r="P64">
            <v>5272</v>
          </cell>
          <cell r="R64">
            <v>4496</v>
          </cell>
          <cell r="S64">
            <v>1385</v>
          </cell>
          <cell r="T64">
            <v>0</v>
          </cell>
        </row>
        <row r="65">
          <cell r="O65">
            <v>9635</v>
          </cell>
          <cell r="P65">
            <v>5167</v>
          </cell>
          <cell r="R65">
            <v>4376</v>
          </cell>
          <cell r="S65">
            <v>1265</v>
          </cell>
          <cell r="T65">
            <v>0</v>
          </cell>
        </row>
        <row r="66">
          <cell r="O66">
            <v>9635</v>
          </cell>
          <cell r="P66">
            <v>5062</v>
          </cell>
          <cell r="R66">
            <v>4256</v>
          </cell>
          <cell r="S66">
            <v>1145</v>
          </cell>
          <cell r="T66">
            <v>0</v>
          </cell>
        </row>
        <row r="67">
          <cell r="O67">
            <v>9635</v>
          </cell>
          <cell r="P67">
            <v>4956</v>
          </cell>
          <cell r="R67">
            <v>4136</v>
          </cell>
          <cell r="S67">
            <v>1025</v>
          </cell>
          <cell r="T67">
            <v>0</v>
          </cell>
        </row>
        <row r="68">
          <cell r="O68">
            <v>9635</v>
          </cell>
          <cell r="P68">
            <v>4851</v>
          </cell>
          <cell r="R68">
            <v>4016</v>
          </cell>
          <cell r="S68">
            <v>905</v>
          </cell>
          <cell r="T68">
            <v>0</v>
          </cell>
        </row>
        <row r="69">
          <cell r="O69">
            <v>9635</v>
          </cell>
          <cell r="P69">
            <v>4746</v>
          </cell>
          <cell r="R69">
            <v>3896</v>
          </cell>
          <cell r="S69">
            <v>0</v>
          </cell>
          <cell r="T69">
            <v>0</v>
          </cell>
        </row>
        <row r="70">
          <cell r="O70">
            <v>9635</v>
          </cell>
          <cell r="P70">
            <v>4641</v>
          </cell>
          <cell r="R70">
            <v>3776</v>
          </cell>
          <cell r="S70">
            <v>0</v>
          </cell>
          <cell r="T70">
            <v>0</v>
          </cell>
        </row>
        <row r="71">
          <cell r="O71">
            <v>9635</v>
          </cell>
          <cell r="P71">
            <v>4535</v>
          </cell>
          <cell r="R71">
            <v>3656</v>
          </cell>
          <cell r="S71">
            <v>0</v>
          </cell>
          <cell r="T71">
            <v>0</v>
          </cell>
        </row>
        <row r="72">
          <cell r="O72">
            <v>9635</v>
          </cell>
          <cell r="P72">
            <v>4430</v>
          </cell>
          <cell r="R72">
            <v>3536</v>
          </cell>
          <cell r="S72">
            <v>0</v>
          </cell>
          <cell r="T72">
            <v>0</v>
          </cell>
        </row>
        <row r="73">
          <cell r="O73">
            <v>9635</v>
          </cell>
          <cell r="P73">
            <v>4325</v>
          </cell>
          <cell r="R73">
            <v>3416</v>
          </cell>
          <cell r="S73">
            <v>0</v>
          </cell>
          <cell r="T73">
            <v>0</v>
          </cell>
        </row>
        <row r="74">
          <cell r="O74">
            <v>9635</v>
          </cell>
          <cell r="P74">
            <v>4219</v>
          </cell>
          <cell r="R74">
            <v>3296</v>
          </cell>
          <cell r="S74">
            <v>0</v>
          </cell>
          <cell r="T74">
            <v>0</v>
          </cell>
        </row>
        <row r="75">
          <cell r="O75">
            <v>9635</v>
          </cell>
          <cell r="P75">
            <v>4114</v>
          </cell>
          <cell r="R75">
            <v>3176</v>
          </cell>
          <cell r="S75">
            <v>0</v>
          </cell>
          <cell r="T75">
            <v>0</v>
          </cell>
        </row>
        <row r="76">
          <cell r="O76">
            <v>9635</v>
          </cell>
          <cell r="P76">
            <v>4009</v>
          </cell>
          <cell r="R76">
            <v>3056</v>
          </cell>
          <cell r="S76">
            <v>0</v>
          </cell>
          <cell r="T76">
            <v>0</v>
          </cell>
        </row>
        <row r="77">
          <cell r="O77">
            <v>9635</v>
          </cell>
          <cell r="P77">
            <v>3903</v>
          </cell>
          <cell r="R77">
            <v>2936</v>
          </cell>
          <cell r="S77">
            <v>0</v>
          </cell>
          <cell r="T77">
            <v>0</v>
          </cell>
        </row>
        <row r="78">
          <cell r="O78">
            <v>9635</v>
          </cell>
          <cell r="P78">
            <v>3798</v>
          </cell>
          <cell r="R78">
            <v>2816</v>
          </cell>
          <cell r="S78">
            <v>0</v>
          </cell>
          <cell r="T78">
            <v>0</v>
          </cell>
        </row>
        <row r="79">
          <cell r="O79">
            <v>9635</v>
          </cell>
          <cell r="P79">
            <v>3693</v>
          </cell>
          <cell r="R79">
            <v>0</v>
          </cell>
          <cell r="S79">
            <v>0</v>
          </cell>
          <cell r="T79">
            <v>0</v>
          </cell>
        </row>
        <row r="80">
          <cell r="O80">
            <v>9635</v>
          </cell>
          <cell r="P80">
            <v>3588</v>
          </cell>
          <cell r="R80">
            <v>0</v>
          </cell>
          <cell r="S80">
            <v>0</v>
          </cell>
          <cell r="T80">
            <v>0</v>
          </cell>
        </row>
        <row r="81">
          <cell r="O81">
            <v>9635</v>
          </cell>
          <cell r="P81">
            <v>3482</v>
          </cell>
          <cell r="R81">
            <v>0</v>
          </cell>
          <cell r="S81">
            <v>0</v>
          </cell>
          <cell r="T81">
            <v>0</v>
          </cell>
        </row>
        <row r="82">
          <cell r="O82">
            <v>9635</v>
          </cell>
          <cell r="P82">
            <v>3377</v>
          </cell>
          <cell r="R82">
            <v>0</v>
          </cell>
          <cell r="S82">
            <v>0</v>
          </cell>
          <cell r="T82">
            <v>0</v>
          </cell>
        </row>
        <row r="83">
          <cell r="O83">
            <v>9635</v>
          </cell>
          <cell r="P83">
            <v>3272</v>
          </cell>
          <cell r="R83">
            <v>0</v>
          </cell>
          <cell r="S83">
            <v>0</v>
          </cell>
          <cell r="T83">
            <v>0</v>
          </cell>
        </row>
        <row r="84">
          <cell r="O84">
            <v>9635</v>
          </cell>
          <cell r="P84">
            <v>3166</v>
          </cell>
          <cell r="R84">
            <v>0</v>
          </cell>
          <cell r="S84">
            <v>0</v>
          </cell>
          <cell r="T84">
            <v>0</v>
          </cell>
        </row>
        <row r="85">
          <cell r="O85">
            <v>9635</v>
          </cell>
          <cell r="P85">
            <v>3061</v>
          </cell>
          <cell r="R85">
            <v>0</v>
          </cell>
          <cell r="S85">
            <v>0</v>
          </cell>
          <cell r="T85">
            <v>0</v>
          </cell>
        </row>
        <row r="86">
          <cell r="O86">
            <v>9635</v>
          </cell>
          <cell r="P86">
            <v>2956</v>
          </cell>
          <cell r="R86">
            <v>0</v>
          </cell>
          <cell r="S86">
            <v>0</v>
          </cell>
          <cell r="T86">
            <v>0</v>
          </cell>
        </row>
        <row r="87">
          <cell r="O87">
            <v>9635</v>
          </cell>
          <cell r="P87">
            <v>2850</v>
          </cell>
          <cell r="R87">
            <v>0</v>
          </cell>
          <cell r="S87">
            <v>0</v>
          </cell>
          <cell r="T87">
            <v>0</v>
          </cell>
        </row>
        <row r="88">
          <cell r="O88">
            <v>9635</v>
          </cell>
          <cell r="P88">
            <v>2745</v>
          </cell>
          <cell r="R88">
            <v>0</v>
          </cell>
          <cell r="S88">
            <v>0</v>
          </cell>
          <cell r="T88">
            <v>0</v>
          </cell>
        </row>
        <row r="89">
          <cell r="O89">
            <v>9635</v>
          </cell>
          <cell r="P89">
            <v>2640</v>
          </cell>
          <cell r="R89">
            <v>0</v>
          </cell>
          <cell r="S89">
            <v>0</v>
          </cell>
          <cell r="T89">
            <v>0</v>
          </cell>
        </row>
        <row r="90">
          <cell r="O90">
            <v>9635</v>
          </cell>
          <cell r="P90">
            <v>2535</v>
          </cell>
          <cell r="R90">
            <v>0</v>
          </cell>
          <cell r="S90">
            <v>0</v>
          </cell>
          <cell r="T90">
            <v>0</v>
          </cell>
        </row>
        <row r="91">
          <cell r="O91">
            <v>9635</v>
          </cell>
          <cell r="P91">
            <v>2429</v>
          </cell>
          <cell r="R91">
            <v>0</v>
          </cell>
          <cell r="S91">
            <v>0</v>
          </cell>
          <cell r="T91">
            <v>0</v>
          </cell>
        </row>
        <row r="92">
          <cell r="O92">
            <v>9635</v>
          </cell>
          <cell r="P92">
            <v>2324</v>
          </cell>
          <cell r="R92">
            <v>0</v>
          </cell>
          <cell r="S92">
            <v>0</v>
          </cell>
          <cell r="T92">
            <v>0</v>
          </cell>
        </row>
        <row r="93">
          <cell r="O93">
            <v>9635</v>
          </cell>
          <cell r="P93">
            <v>2219</v>
          </cell>
          <cell r="R93">
            <v>0</v>
          </cell>
          <cell r="S93">
            <v>0</v>
          </cell>
          <cell r="T93">
            <v>0</v>
          </cell>
        </row>
        <row r="94">
          <cell r="O94">
            <v>9635</v>
          </cell>
          <cell r="P94">
            <v>2113</v>
          </cell>
          <cell r="R94">
            <v>0</v>
          </cell>
          <cell r="S94">
            <v>0</v>
          </cell>
          <cell r="T94">
            <v>0</v>
          </cell>
        </row>
        <row r="95">
          <cell r="O95">
            <v>9635</v>
          </cell>
          <cell r="P95">
            <v>2008</v>
          </cell>
          <cell r="R95">
            <v>0</v>
          </cell>
          <cell r="S95">
            <v>0</v>
          </cell>
          <cell r="T95">
            <v>0</v>
          </cell>
        </row>
        <row r="96">
          <cell r="O96">
            <v>9635</v>
          </cell>
          <cell r="P96">
            <v>1903</v>
          </cell>
          <cell r="R96">
            <v>0</v>
          </cell>
          <cell r="S96">
            <v>0</v>
          </cell>
          <cell r="T96">
            <v>0</v>
          </cell>
        </row>
        <row r="97">
          <cell r="O97">
            <v>9635</v>
          </cell>
          <cell r="P97">
            <v>1797</v>
          </cell>
          <cell r="R97">
            <v>0</v>
          </cell>
          <cell r="S97">
            <v>0</v>
          </cell>
          <cell r="T97">
            <v>0</v>
          </cell>
        </row>
        <row r="98">
          <cell r="O98">
            <v>9635</v>
          </cell>
          <cell r="P98">
            <v>1692</v>
          </cell>
          <cell r="R98">
            <v>0</v>
          </cell>
          <cell r="S98">
            <v>0</v>
          </cell>
          <cell r="T98">
            <v>0</v>
          </cell>
        </row>
        <row r="99">
          <cell r="O99">
            <v>9635</v>
          </cell>
          <cell r="P99">
            <v>1587</v>
          </cell>
          <cell r="R99">
            <v>0</v>
          </cell>
          <cell r="S99">
            <v>0</v>
          </cell>
          <cell r="T99">
            <v>0</v>
          </cell>
        </row>
        <row r="100">
          <cell r="O100">
            <v>9635</v>
          </cell>
          <cell r="P100">
            <v>1482</v>
          </cell>
          <cell r="R100">
            <v>0</v>
          </cell>
          <cell r="S100">
            <v>0</v>
          </cell>
          <cell r="T100">
            <v>0</v>
          </cell>
        </row>
        <row r="101">
          <cell r="O101">
            <v>9635</v>
          </cell>
          <cell r="P101">
            <v>1376</v>
          </cell>
          <cell r="R101">
            <v>0</v>
          </cell>
          <cell r="S101">
            <v>0</v>
          </cell>
          <cell r="T101">
            <v>0</v>
          </cell>
        </row>
        <row r="102">
          <cell r="O102">
            <v>9635</v>
          </cell>
          <cell r="P102">
            <v>1271</v>
          </cell>
          <cell r="R102">
            <v>0</v>
          </cell>
          <cell r="S102">
            <v>0</v>
          </cell>
          <cell r="T102">
            <v>0</v>
          </cell>
        </row>
        <row r="103">
          <cell r="O103">
            <v>9579</v>
          </cell>
          <cell r="P103">
            <v>1166</v>
          </cell>
          <cell r="R103">
            <v>0</v>
          </cell>
          <cell r="S103">
            <v>0</v>
          </cell>
          <cell r="T103">
            <v>0</v>
          </cell>
        </row>
        <row r="104">
          <cell r="O104">
            <v>9474</v>
          </cell>
          <cell r="P104">
            <v>1060</v>
          </cell>
          <cell r="R104">
            <v>0</v>
          </cell>
          <cell r="S104">
            <v>0</v>
          </cell>
          <cell r="T104">
            <v>0</v>
          </cell>
        </row>
        <row r="105">
          <cell r="O105">
            <v>9369</v>
          </cell>
          <cell r="P105">
            <v>955</v>
          </cell>
          <cell r="R105">
            <v>0</v>
          </cell>
          <cell r="S105">
            <v>0</v>
          </cell>
          <cell r="T105">
            <v>0</v>
          </cell>
        </row>
        <row r="106">
          <cell r="O106">
            <v>9263</v>
          </cell>
          <cell r="P106">
            <v>850</v>
          </cell>
          <cell r="R106">
            <v>0</v>
          </cell>
          <cell r="S106">
            <v>0</v>
          </cell>
          <cell r="T106">
            <v>0</v>
          </cell>
        </row>
        <row r="107">
          <cell r="O107">
            <v>9158</v>
          </cell>
          <cell r="P107">
            <v>744</v>
          </cell>
          <cell r="R107">
            <v>0</v>
          </cell>
          <cell r="S107">
            <v>0</v>
          </cell>
          <cell r="T107">
            <v>0</v>
          </cell>
        </row>
        <row r="108">
          <cell r="O108">
            <v>9053</v>
          </cell>
          <cell r="P108">
            <v>639</v>
          </cell>
          <cell r="R108">
            <v>0</v>
          </cell>
          <cell r="S108">
            <v>0</v>
          </cell>
          <cell r="T108">
            <v>0</v>
          </cell>
        </row>
        <row r="109">
          <cell r="O109">
            <v>8947</v>
          </cell>
          <cell r="P109">
            <v>534</v>
          </cell>
          <cell r="R109">
            <v>0</v>
          </cell>
          <cell r="S109">
            <v>0</v>
          </cell>
          <cell r="T109">
            <v>0</v>
          </cell>
        </row>
        <row r="110">
          <cell r="O110">
            <v>8842</v>
          </cell>
          <cell r="P110">
            <v>429</v>
          </cell>
          <cell r="R110">
            <v>0</v>
          </cell>
          <cell r="S110">
            <v>0</v>
          </cell>
          <cell r="T110">
            <v>0</v>
          </cell>
        </row>
        <row r="111">
          <cell r="O111">
            <v>8737</v>
          </cell>
          <cell r="P111">
            <v>323</v>
          </cell>
          <cell r="R111">
            <v>0</v>
          </cell>
          <cell r="S111">
            <v>0</v>
          </cell>
          <cell r="T111">
            <v>0</v>
          </cell>
        </row>
        <row r="112">
          <cell r="O112">
            <v>8631</v>
          </cell>
          <cell r="P112">
            <v>218</v>
          </cell>
          <cell r="R112">
            <v>0</v>
          </cell>
          <cell r="S112">
            <v>0</v>
          </cell>
          <cell r="T112">
            <v>0</v>
          </cell>
        </row>
        <row r="113">
          <cell r="O113">
            <v>8526</v>
          </cell>
          <cell r="P113">
            <v>113</v>
          </cell>
          <cell r="R113">
            <v>0</v>
          </cell>
          <cell r="S113">
            <v>0</v>
          </cell>
          <cell r="T113">
            <v>0</v>
          </cell>
        </row>
        <row r="114">
          <cell r="O114">
            <v>8421</v>
          </cell>
          <cell r="P114">
            <v>7</v>
          </cell>
          <cell r="R114">
            <v>0</v>
          </cell>
          <cell r="S114">
            <v>0</v>
          </cell>
          <cell r="T114">
            <v>0</v>
          </cell>
        </row>
        <row r="115">
          <cell r="O115">
            <v>8316</v>
          </cell>
          <cell r="P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O116">
            <v>8210</v>
          </cell>
          <cell r="P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O117">
            <v>8105</v>
          </cell>
          <cell r="P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O118">
            <v>8000</v>
          </cell>
          <cell r="P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O119">
            <v>7894</v>
          </cell>
          <cell r="P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O120">
            <v>7789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O121">
            <v>7684</v>
          </cell>
          <cell r="P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O122">
            <v>7578</v>
          </cell>
          <cell r="P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O123">
            <v>7473</v>
          </cell>
          <cell r="P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O124">
            <v>7368</v>
          </cell>
          <cell r="P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O125">
            <v>7263</v>
          </cell>
          <cell r="P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O126">
            <v>7157</v>
          </cell>
          <cell r="P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O127">
            <v>7052</v>
          </cell>
          <cell r="P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O128">
            <v>6947</v>
          </cell>
          <cell r="P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O129">
            <v>6841</v>
          </cell>
          <cell r="P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O130">
            <v>6736</v>
          </cell>
          <cell r="P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O131">
            <v>6631</v>
          </cell>
          <cell r="P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O132">
            <v>6525</v>
          </cell>
          <cell r="P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O133">
            <v>6420</v>
          </cell>
          <cell r="P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O134">
            <v>6315</v>
          </cell>
          <cell r="P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O135">
            <v>6210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O136">
            <v>6104</v>
          </cell>
          <cell r="P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O137">
            <v>5999</v>
          </cell>
          <cell r="P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O138">
            <v>5894</v>
          </cell>
          <cell r="P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O139">
            <v>5788</v>
          </cell>
          <cell r="P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O140">
            <v>5683</v>
          </cell>
          <cell r="P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O141">
            <v>5578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O142">
            <v>5472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O143">
            <v>5367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O144">
            <v>5262</v>
          </cell>
          <cell r="P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O145">
            <v>5157</v>
          </cell>
          <cell r="P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O146">
            <v>5051</v>
          </cell>
          <cell r="P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O147">
            <v>4946</v>
          </cell>
          <cell r="P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O148">
            <v>4841</v>
          </cell>
          <cell r="P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O149">
            <v>4735</v>
          </cell>
          <cell r="P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O150">
            <v>4630</v>
          </cell>
          <cell r="P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O151">
            <v>4525</v>
          </cell>
          <cell r="P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O152">
            <v>4419</v>
          </cell>
          <cell r="P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O153">
            <v>4314</v>
          </cell>
          <cell r="P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O154">
            <v>4209</v>
          </cell>
          <cell r="P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O155">
            <v>4104</v>
          </cell>
          <cell r="P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O156">
            <v>3998</v>
          </cell>
          <cell r="P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O157">
            <v>3893</v>
          </cell>
          <cell r="P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O158">
            <v>3788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O159">
            <v>3682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O160">
            <v>3577</v>
          </cell>
          <cell r="P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O161">
            <v>3472</v>
          </cell>
          <cell r="P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O162">
            <v>3366</v>
          </cell>
          <cell r="P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O163">
            <v>3261</v>
          </cell>
          <cell r="P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O164">
            <v>3156</v>
          </cell>
          <cell r="P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O165">
            <v>3051</v>
          </cell>
          <cell r="P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O166">
            <v>2945</v>
          </cell>
          <cell r="P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O167">
            <v>2840</v>
          </cell>
          <cell r="P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O168">
            <v>2735</v>
          </cell>
          <cell r="P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O169">
            <v>2629</v>
          </cell>
          <cell r="P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O170">
            <v>2524</v>
          </cell>
          <cell r="P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O171">
            <v>2419</v>
          </cell>
          <cell r="P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O172">
            <v>2313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O173">
            <v>2208</v>
          </cell>
          <cell r="P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O174">
            <v>2103</v>
          </cell>
          <cell r="P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O175">
            <v>1998</v>
          </cell>
          <cell r="P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O176">
            <v>1892</v>
          </cell>
          <cell r="P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O177">
            <v>1787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O178">
            <v>1682</v>
          </cell>
          <cell r="P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O179">
            <v>1576</v>
          </cell>
          <cell r="P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O180">
            <v>1471</v>
          </cell>
          <cell r="P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O181">
            <v>1366</v>
          </cell>
          <cell r="P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O182">
            <v>1260</v>
          </cell>
          <cell r="P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O183">
            <v>1155</v>
          </cell>
          <cell r="P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O184">
            <v>1050</v>
          </cell>
          <cell r="P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O185">
            <v>945</v>
          </cell>
          <cell r="P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O186">
            <v>839</v>
          </cell>
          <cell r="P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O187">
            <v>734</v>
          </cell>
          <cell r="P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O188">
            <v>629</v>
          </cell>
          <cell r="P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O189">
            <v>523</v>
          </cell>
          <cell r="P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O190">
            <v>418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O191">
            <v>313</v>
          </cell>
          <cell r="P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O192">
            <v>207</v>
          </cell>
          <cell r="P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O193">
            <v>102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T208">
            <v>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>
        <row r="4">
          <cell r="B4" t="b">
            <v>1</v>
          </cell>
        </row>
        <row r="5">
          <cell r="B5" t="b">
            <v>0</v>
          </cell>
        </row>
        <row r="6">
          <cell r="B6" t="b">
            <v>0</v>
          </cell>
        </row>
        <row r="7">
          <cell r="B7" t="b">
            <v>0</v>
          </cell>
        </row>
        <row r="8">
          <cell r="B8" t="b">
            <v>0</v>
          </cell>
          <cell r="D8" t="b">
            <v>0</v>
          </cell>
        </row>
        <row r="9">
          <cell r="B9" t="b">
            <v>0</v>
          </cell>
        </row>
        <row r="10">
          <cell r="B10" t="b">
            <v>0</v>
          </cell>
        </row>
        <row r="11">
          <cell r="B11" t="b">
            <v>0</v>
          </cell>
        </row>
        <row r="13">
          <cell r="B13" t="b">
            <v>0</v>
          </cell>
        </row>
        <row r="14">
          <cell r="D14" t="b">
            <v>0</v>
          </cell>
        </row>
        <row r="15">
          <cell r="B15" t="b">
            <v>0</v>
          </cell>
        </row>
        <row r="16">
          <cell r="B16" t="b">
            <v>1</v>
          </cell>
        </row>
        <row r="17">
          <cell r="B17" t="b">
            <v>0</v>
          </cell>
        </row>
        <row r="19">
          <cell r="B19" t="b">
            <v>0</v>
          </cell>
        </row>
        <row r="20">
          <cell r="B20" t="b">
            <v>0</v>
          </cell>
        </row>
        <row r="21">
          <cell r="B21" t="b">
            <v>0</v>
          </cell>
        </row>
        <row r="24">
          <cell r="B24" t="b">
            <v>1</v>
          </cell>
        </row>
        <row r="25">
          <cell r="B25" t="b">
            <v>1</v>
          </cell>
        </row>
        <row r="26">
          <cell r="B26" t="b">
            <v>0</v>
          </cell>
        </row>
        <row r="30">
          <cell r="B30" t="b">
            <v>0</v>
          </cell>
        </row>
        <row r="31">
          <cell r="B31" t="b">
            <v>0</v>
          </cell>
        </row>
        <row r="32">
          <cell r="B32" t="b">
            <v>0</v>
          </cell>
        </row>
        <row r="33">
          <cell r="B33" t="b">
            <v>0</v>
          </cell>
        </row>
        <row r="34">
          <cell r="B34" t="b">
            <v>0</v>
          </cell>
        </row>
        <row r="35">
          <cell r="B35" t="b">
            <v>0</v>
          </cell>
        </row>
        <row r="36">
          <cell r="B36" t="b">
            <v>0</v>
          </cell>
        </row>
        <row r="37">
          <cell r="B37" t="b">
            <v>0</v>
          </cell>
        </row>
        <row r="214">
          <cell r="DQ214">
            <v>0</v>
          </cell>
          <cell r="DW214">
            <v>11904</v>
          </cell>
          <cell r="EP214">
            <v>0</v>
          </cell>
          <cell r="EV214">
            <v>10020</v>
          </cell>
          <cell r="FU214">
            <v>3000</v>
          </cell>
        </row>
        <row r="215">
          <cell r="DQ215">
            <v>236</v>
          </cell>
          <cell r="DW215">
            <v>11904</v>
          </cell>
          <cell r="EP215">
            <v>236</v>
          </cell>
          <cell r="EV215">
            <v>10020</v>
          </cell>
          <cell r="FU215">
            <v>3000</v>
          </cell>
        </row>
        <row r="216">
          <cell r="DQ216">
            <v>461</v>
          </cell>
          <cell r="DW216">
            <v>11904</v>
          </cell>
          <cell r="EP216">
            <v>461</v>
          </cell>
          <cell r="EV216">
            <v>10020</v>
          </cell>
          <cell r="FU216">
            <v>3000</v>
          </cell>
        </row>
        <row r="217">
          <cell r="DQ217">
            <v>686</v>
          </cell>
          <cell r="DW217">
            <v>11904</v>
          </cell>
          <cell r="EP217">
            <v>686</v>
          </cell>
          <cell r="EV217">
            <v>10020</v>
          </cell>
          <cell r="FU217">
            <v>3000</v>
          </cell>
        </row>
        <row r="218">
          <cell r="DQ218">
            <v>911</v>
          </cell>
          <cell r="DW218">
            <v>11904</v>
          </cell>
          <cell r="EP218">
            <v>911</v>
          </cell>
          <cell r="EV218">
            <v>10020</v>
          </cell>
          <cell r="FU218">
            <v>3000</v>
          </cell>
        </row>
        <row r="219">
          <cell r="DQ219">
            <v>1136</v>
          </cell>
          <cell r="DW219">
            <v>11904</v>
          </cell>
          <cell r="EP219">
            <v>1136</v>
          </cell>
          <cell r="EV219">
            <v>10020</v>
          </cell>
          <cell r="FU219">
            <v>3000</v>
          </cell>
        </row>
        <row r="220">
          <cell r="DQ220">
            <v>1361</v>
          </cell>
          <cell r="DW220">
            <v>11904</v>
          </cell>
          <cell r="EP220">
            <v>1361</v>
          </cell>
          <cell r="EV220">
            <v>10020</v>
          </cell>
          <cell r="FU220">
            <v>3000</v>
          </cell>
        </row>
        <row r="221">
          <cell r="DQ221">
            <v>1586</v>
          </cell>
          <cell r="DW221">
            <v>11904</v>
          </cell>
          <cell r="EP221">
            <v>1586</v>
          </cell>
          <cell r="EV221">
            <v>10020</v>
          </cell>
          <cell r="FU221">
            <v>3000</v>
          </cell>
        </row>
        <row r="222">
          <cell r="DQ222">
            <v>1811</v>
          </cell>
          <cell r="DW222">
            <v>11904</v>
          </cell>
          <cell r="EP222">
            <v>1811</v>
          </cell>
          <cell r="EV222">
            <v>10020</v>
          </cell>
          <cell r="FU222">
            <v>3000</v>
          </cell>
        </row>
        <row r="223">
          <cell r="DQ223">
            <v>2036</v>
          </cell>
          <cell r="DW223">
            <v>11904</v>
          </cell>
          <cell r="EP223">
            <v>2036</v>
          </cell>
          <cell r="EV223">
            <v>10020</v>
          </cell>
          <cell r="FU223">
            <v>3000</v>
          </cell>
        </row>
        <row r="224">
          <cell r="DQ224">
            <v>2261</v>
          </cell>
          <cell r="DW224">
            <v>11904</v>
          </cell>
          <cell r="EP224">
            <v>2261</v>
          </cell>
          <cell r="EV224">
            <v>10020</v>
          </cell>
          <cell r="FU224">
            <v>3000</v>
          </cell>
        </row>
        <row r="225">
          <cell r="DQ225">
            <v>2486</v>
          </cell>
          <cell r="DW225">
            <v>11904</v>
          </cell>
          <cell r="EP225">
            <v>2486</v>
          </cell>
          <cell r="EV225">
            <v>10020</v>
          </cell>
          <cell r="FU225">
            <v>3000</v>
          </cell>
        </row>
        <row r="226">
          <cell r="DQ226">
            <v>2711</v>
          </cell>
          <cell r="DW226">
            <v>11904</v>
          </cell>
          <cell r="EP226">
            <v>2711</v>
          </cell>
          <cell r="EV226">
            <v>10020</v>
          </cell>
          <cell r="FU226">
            <v>3000</v>
          </cell>
        </row>
        <row r="227">
          <cell r="DQ227">
            <v>2936</v>
          </cell>
          <cell r="DW227">
            <v>11904</v>
          </cell>
          <cell r="EP227">
            <v>2936</v>
          </cell>
          <cell r="EV227">
            <v>10020</v>
          </cell>
          <cell r="FU227">
            <v>3000</v>
          </cell>
        </row>
        <row r="228">
          <cell r="DQ228">
            <v>3161</v>
          </cell>
          <cell r="DW228">
            <v>11904</v>
          </cell>
          <cell r="EP228">
            <v>3161</v>
          </cell>
          <cell r="EV228">
            <v>10020</v>
          </cell>
          <cell r="FU228">
            <v>3000</v>
          </cell>
        </row>
        <row r="229">
          <cell r="DQ229">
            <v>3386</v>
          </cell>
          <cell r="DW229">
            <v>11904</v>
          </cell>
          <cell r="EP229">
            <v>3386</v>
          </cell>
          <cell r="EV229">
            <v>10020</v>
          </cell>
          <cell r="FU229">
            <v>3000</v>
          </cell>
        </row>
        <row r="230">
          <cell r="DQ230">
            <v>3611</v>
          </cell>
          <cell r="DW230">
            <v>11904</v>
          </cell>
          <cell r="EP230">
            <v>3611</v>
          </cell>
          <cell r="EV230">
            <v>10020</v>
          </cell>
          <cell r="FU230">
            <v>3000</v>
          </cell>
        </row>
        <row r="231">
          <cell r="DQ231">
            <v>3836</v>
          </cell>
          <cell r="DW231">
            <v>11904</v>
          </cell>
          <cell r="EP231">
            <v>3836</v>
          </cell>
          <cell r="EV231">
            <v>10020</v>
          </cell>
          <cell r="FU231">
            <v>3000</v>
          </cell>
        </row>
        <row r="232">
          <cell r="DQ232">
            <v>4061</v>
          </cell>
          <cell r="DW232">
            <v>11904</v>
          </cell>
          <cell r="EP232">
            <v>4061</v>
          </cell>
          <cell r="EV232">
            <v>10020</v>
          </cell>
          <cell r="FU232">
            <v>3000</v>
          </cell>
        </row>
        <row r="233">
          <cell r="DQ233">
            <v>4286</v>
          </cell>
          <cell r="DW233">
            <v>11904</v>
          </cell>
          <cell r="EP233">
            <v>4286</v>
          </cell>
          <cell r="EV233">
            <v>10020</v>
          </cell>
          <cell r="FU233">
            <v>3000</v>
          </cell>
        </row>
        <row r="234">
          <cell r="DQ234">
            <v>4511</v>
          </cell>
          <cell r="DW234">
            <v>11904</v>
          </cell>
          <cell r="EP234">
            <v>4511</v>
          </cell>
          <cell r="EV234">
            <v>10020</v>
          </cell>
          <cell r="FU234">
            <v>3000</v>
          </cell>
        </row>
        <row r="235">
          <cell r="DQ235">
            <v>4736</v>
          </cell>
          <cell r="DW235">
            <v>11904</v>
          </cell>
          <cell r="EP235">
            <v>4736</v>
          </cell>
          <cell r="EV235">
            <v>10020</v>
          </cell>
          <cell r="FU235">
            <v>3000</v>
          </cell>
        </row>
        <row r="236">
          <cell r="DQ236">
            <v>4961</v>
          </cell>
          <cell r="DW236">
            <v>11904</v>
          </cell>
          <cell r="EP236">
            <v>4961</v>
          </cell>
          <cell r="EV236">
            <v>10020</v>
          </cell>
          <cell r="FU236">
            <v>3000</v>
          </cell>
        </row>
        <row r="237">
          <cell r="DQ237">
            <v>5186</v>
          </cell>
          <cell r="DW237">
            <v>11904</v>
          </cell>
          <cell r="EP237">
            <v>5186</v>
          </cell>
          <cell r="EV237">
            <v>10020</v>
          </cell>
          <cell r="FU237">
            <v>3000</v>
          </cell>
        </row>
        <row r="238">
          <cell r="DQ238">
            <v>5411</v>
          </cell>
          <cell r="DW238">
            <v>11904</v>
          </cell>
          <cell r="EP238">
            <v>5411</v>
          </cell>
          <cell r="EV238">
            <v>10020</v>
          </cell>
          <cell r="FU238">
            <v>3000</v>
          </cell>
        </row>
        <row r="239">
          <cell r="DQ239">
            <v>5636</v>
          </cell>
          <cell r="DW239">
            <v>11904</v>
          </cell>
          <cell r="EP239">
            <v>5636</v>
          </cell>
          <cell r="EV239">
            <v>10020</v>
          </cell>
          <cell r="FU239">
            <v>3000</v>
          </cell>
        </row>
        <row r="240">
          <cell r="DQ240">
            <v>5861</v>
          </cell>
          <cell r="DW240">
            <v>11904</v>
          </cell>
          <cell r="EP240">
            <v>5861</v>
          </cell>
          <cell r="EV240">
            <v>10020</v>
          </cell>
          <cell r="FU240">
            <v>3000</v>
          </cell>
        </row>
        <row r="241">
          <cell r="DQ241">
            <v>6086</v>
          </cell>
          <cell r="DW241">
            <v>11904</v>
          </cell>
          <cell r="EP241">
            <v>6086</v>
          </cell>
          <cell r="EV241">
            <v>10020</v>
          </cell>
          <cell r="FU241">
            <v>3000</v>
          </cell>
        </row>
        <row r="242">
          <cell r="DQ242">
            <v>6311</v>
          </cell>
          <cell r="DW242">
            <v>11904</v>
          </cell>
          <cell r="EP242">
            <v>6311</v>
          </cell>
          <cell r="EV242">
            <v>10020</v>
          </cell>
          <cell r="FU242">
            <v>3000</v>
          </cell>
        </row>
        <row r="243">
          <cell r="DQ243">
            <v>6536</v>
          </cell>
          <cell r="DW243">
            <v>11904</v>
          </cell>
          <cell r="EP243">
            <v>6536</v>
          </cell>
          <cell r="EV243">
            <v>10020</v>
          </cell>
          <cell r="FU243">
            <v>3000</v>
          </cell>
        </row>
        <row r="244">
          <cell r="DQ244">
            <v>6761</v>
          </cell>
          <cell r="DW244">
            <v>11904</v>
          </cell>
          <cell r="EP244">
            <v>6761</v>
          </cell>
          <cell r="EV244">
            <v>10020</v>
          </cell>
          <cell r="FU244">
            <v>3000</v>
          </cell>
        </row>
        <row r="245">
          <cell r="DQ245">
            <v>6935</v>
          </cell>
          <cell r="DW245">
            <v>11904</v>
          </cell>
          <cell r="EP245">
            <v>6935</v>
          </cell>
          <cell r="EV245">
            <v>10020</v>
          </cell>
          <cell r="FU245">
            <v>0</v>
          </cell>
        </row>
        <row r="246">
          <cell r="DQ246">
            <v>6935</v>
          </cell>
          <cell r="DW246">
            <v>11904</v>
          </cell>
          <cell r="EP246">
            <v>6935</v>
          </cell>
          <cell r="EV246">
            <v>10020</v>
          </cell>
          <cell r="FU246">
            <v>0</v>
          </cell>
        </row>
        <row r="247">
          <cell r="DQ247">
            <v>6935</v>
          </cell>
          <cell r="DW247">
            <v>11904</v>
          </cell>
          <cell r="EP247">
            <v>6935</v>
          </cell>
          <cell r="EV247">
            <v>10020</v>
          </cell>
          <cell r="FU247">
            <v>0</v>
          </cell>
        </row>
        <row r="248">
          <cell r="DQ248">
            <v>6935</v>
          </cell>
          <cell r="DW248">
            <v>11904</v>
          </cell>
          <cell r="EP248">
            <v>6935</v>
          </cell>
          <cell r="EV248">
            <v>10020</v>
          </cell>
          <cell r="FU248">
            <v>0</v>
          </cell>
        </row>
        <row r="249">
          <cell r="DQ249">
            <v>6935</v>
          </cell>
          <cell r="DW249">
            <v>11904</v>
          </cell>
          <cell r="EP249">
            <v>6935</v>
          </cell>
          <cell r="EV249">
            <v>10020</v>
          </cell>
          <cell r="FU249">
            <v>0</v>
          </cell>
        </row>
        <row r="250">
          <cell r="DQ250">
            <v>6935</v>
          </cell>
          <cell r="DW250">
            <v>11904</v>
          </cell>
          <cell r="EP250">
            <v>6935</v>
          </cell>
          <cell r="EV250">
            <v>10020</v>
          </cell>
          <cell r="FU250">
            <v>0</v>
          </cell>
        </row>
        <row r="251">
          <cell r="DQ251">
            <v>6935</v>
          </cell>
          <cell r="DW251">
            <v>11904</v>
          </cell>
          <cell r="EP251">
            <v>6935</v>
          </cell>
          <cell r="EV251">
            <v>10020</v>
          </cell>
          <cell r="FU251">
            <v>0</v>
          </cell>
        </row>
        <row r="252">
          <cell r="DQ252">
            <v>6935</v>
          </cell>
          <cell r="DW252">
            <v>11904</v>
          </cell>
          <cell r="EP252">
            <v>6935</v>
          </cell>
          <cell r="EV252">
            <v>10020</v>
          </cell>
          <cell r="FU252">
            <v>0</v>
          </cell>
        </row>
        <row r="253">
          <cell r="DQ253">
            <v>6935</v>
          </cell>
          <cell r="DW253">
            <v>11904</v>
          </cell>
          <cell r="EP253">
            <v>6935</v>
          </cell>
          <cell r="EV253">
            <v>10020</v>
          </cell>
          <cell r="FU253">
            <v>0</v>
          </cell>
        </row>
        <row r="254">
          <cell r="DQ254">
            <v>6935</v>
          </cell>
          <cell r="DW254">
            <v>11904</v>
          </cell>
          <cell r="EP254">
            <v>6935</v>
          </cell>
          <cell r="EV254">
            <v>10020</v>
          </cell>
          <cell r="FU254">
            <v>0</v>
          </cell>
        </row>
        <row r="255">
          <cell r="DQ255">
            <v>6935</v>
          </cell>
          <cell r="DW255">
            <v>11904</v>
          </cell>
          <cell r="EP255">
            <v>6852</v>
          </cell>
          <cell r="EV255">
            <v>10020</v>
          </cell>
          <cell r="FU255">
            <v>0</v>
          </cell>
        </row>
        <row r="256">
          <cell r="DQ256">
            <v>6935</v>
          </cell>
          <cell r="DW256">
            <v>11904</v>
          </cell>
          <cell r="EP256">
            <v>6747</v>
          </cell>
          <cell r="EV256">
            <v>10020</v>
          </cell>
          <cell r="FU256">
            <v>0</v>
          </cell>
        </row>
        <row r="257">
          <cell r="DQ257">
            <v>6935</v>
          </cell>
          <cell r="DW257">
            <v>11904</v>
          </cell>
          <cell r="EP257">
            <v>6641</v>
          </cell>
          <cell r="EV257">
            <v>10020</v>
          </cell>
          <cell r="FU257">
            <v>0</v>
          </cell>
        </row>
        <row r="258">
          <cell r="DQ258">
            <v>6935</v>
          </cell>
          <cell r="DW258">
            <v>11904</v>
          </cell>
          <cell r="EP258">
            <v>6536</v>
          </cell>
          <cell r="EV258">
            <v>10020</v>
          </cell>
          <cell r="FU258">
            <v>0</v>
          </cell>
        </row>
        <row r="259">
          <cell r="DQ259">
            <v>6935</v>
          </cell>
          <cell r="DW259">
            <v>11904</v>
          </cell>
          <cell r="EP259">
            <v>6431</v>
          </cell>
          <cell r="EV259">
            <v>10020</v>
          </cell>
          <cell r="FU259">
            <v>0</v>
          </cell>
        </row>
        <row r="260">
          <cell r="DQ260">
            <v>6935</v>
          </cell>
          <cell r="DW260">
            <v>11904</v>
          </cell>
          <cell r="EP260">
            <v>6325</v>
          </cell>
          <cell r="EV260">
            <v>10020</v>
          </cell>
          <cell r="FU260">
            <v>0</v>
          </cell>
        </row>
        <row r="261">
          <cell r="DQ261">
            <v>6935</v>
          </cell>
          <cell r="DW261">
            <v>11904</v>
          </cell>
          <cell r="EP261">
            <v>6220</v>
          </cell>
          <cell r="EV261">
            <v>10020</v>
          </cell>
          <cell r="FU261">
            <v>0</v>
          </cell>
        </row>
        <row r="262">
          <cell r="DQ262">
            <v>6935</v>
          </cell>
          <cell r="DW262">
            <v>11904</v>
          </cell>
          <cell r="EP262">
            <v>6115</v>
          </cell>
          <cell r="EV262">
            <v>10020</v>
          </cell>
          <cell r="FU262">
            <v>0</v>
          </cell>
        </row>
        <row r="263">
          <cell r="DQ263">
            <v>6935</v>
          </cell>
          <cell r="DW263">
            <v>11904</v>
          </cell>
          <cell r="EP263">
            <v>6009</v>
          </cell>
          <cell r="EV263">
            <v>0</v>
          </cell>
          <cell r="FU263">
            <v>0</v>
          </cell>
        </row>
        <row r="264">
          <cell r="DQ264">
            <v>6935</v>
          </cell>
          <cell r="DW264">
            <v>11904</v>
          </cell>
          <cell r="EP264">
            <v>5904</v>
          </cell>
          <cell r="EV264">
            <v>0</v>
          </cell>
          <cell r="FU264">
            <v>0</v>
          </cell>
        </row>
        <row r="265">
          <cell r="DQ265">
            <v>6935</v>
          </cell>
          <cell r="DW265">
            <v>11904</v>
          </cell>
          <cell r="EP265">
            <v>5799</v>
          </cell>
          <cell r="EV265">
            <v>0</v>
          </cell>
          <cell r="FU265">
            <v>0</v>
          </cell>
        </row>
        <row r="266">
          <cell r="DQ266">
            <v>6935</v>
          </cell>
          <cell r="DW266">
            <v>11904</v>
          </cell>
          <cell r="EP266">
            <v>5694</v>
          </cell>
          <cell r="EV266">
            <v>0</v>
          </cell>
          <cell r="FU266">
            <v>0</v>
          </cell>
        </row>
        <row r="267">
          <cell r="DQ267">
            <v>6879</v>
          </cell>
          <cell r="DW267">
            <v>11904</v>
          </cell>
          <cell r="EP267">
            <v>5588</v>
          </cell>
          <cell r="EV267">
            <v>0</v>
          </cell>
          <cell r="FU267">
            <v>0</v>
          </cell>
        </row>
        <row r="268">
          <cell r="DQ268">
            <v>6774</v>
          </cell>
          <cell r="DW268">
            <v>11904</v>
          </cell>
          <cell r="EP268">
            <v>5483</v>
          </cell>
          <cell r="EV268">
            <v>0</v>
          </cell>
          <cell r="FU268">
            <v>0</v>
          </cell>
        </row>
        <row r="269">
          <cell r="DQ269">
            <v>6669</v>
          </cell>
          <cell r="DW269">
            <v>11904</v>
          </cell>
          <cell r="EP269">
            <v>5378</v>
          </cell>
          <cell r="EV269">
            <v>0</v>
          </cell>
          <cell r="FU269">
            <v>0</v>
          </cell>
        </row>
        <row r="270">
          <cell r="DQ270">
            <v>6563</v>
          </cell>
          <cell r="DW270">
            <v>11904</v>
          </cell>
          <cell r="EP270">
            <v>5272</v>
          </cell>
          <cell r="EV270">
            <v>0</v>
          </cell>
          <cell r="FU270">
            <v>0</v>
          </cell>
        </row>
        <row r="271">
          <cell r="DQ271">
            <v>6458</v>
          </cell>
          <cell r="DW271">
            <v>11904</v>
          </cell>
          <cell r="EP271">
            <v>5167</v>
          </cell>
          <cell r="EV271">
            <v>0</v>
          </cell>
          <cell r="FU271">
            <v>0</v>
          </cell>
        </row>
        <row r="272">
          <cell r="DQ272">
            <v>6353</v>
          </cell>
          <cell r="DW272">
            <v>11904</v>
          </cell>
          <cell r="EP272">
            <v>5062</v>
          </cell>
          <cell r="EV272">
            <v>0</v>
          </cell>
          <cell r="FU272">
            <v>0</v>
          </cell>
        </row>
        <row r="273">
          <cell r="DQ273">
            <v>6247</v>
          </cell>
          <cell r="DW273">
            <v>11904</v>
          </cell>
          <cell r="EP273">
            <v>4956</v>
          </cell>
          <cell r="EV273">
            <v>0</v>
          </cell>
          <cell r="FU273">
            <v>0</v>
          </cell>
        </row>
        <row r="274">
          <cell r="DQ274">
            <v>6142</v>
          </cell>
          <cell r="DW274">
            <v>11904</v>
          </cell>
          <cell r="EP274">
            <v>4851</v>
          </cell>
          <cell r="EV274">
            <v>0</v>
          </cell>
          <cell r="FU274">
            <v>0</v>
          </cell>
        </row>
        <row r="275">
          <cell r="DQ275">
            <v>6037</v>
          </cell>
          <cell r="DW275">
            <v>11904</v>
          </cell>
          <cell r="EP275">
            <v>4746</v>
          </cell>
          <cell r="EV275">
            <v>0</v>
          </cell>
          <cell r="FU275">
            <v>0</v>
          </cell>
        </row>
        <row r="276">
          <cell r="DQ276">
            <v>5931</v>
          </cell>
          <cell r="DW276">
            <v>0</v>
          </cell>
          <cell r="EP276">
            <v>4641</v>
          </cell>
          <cell r="EV276">
            <v>0</v>
          </cell>
          <cell r="FU276">
            <v>0</v>
          </cell>
        </row>
        <row r="277">
          <cell r="DQ277">
            <v>5826</v>
          </cell>
          <cell r="DW277">
            <v>0</v>
          </cell>
          <cell r="EP277">
            <v>4535</v>
          </cell>
          <cell r="EV277">
            <v>0</v>
          </cell>
          <cell r="FU277">
            <v>0</v>
          </cell>
        </row>
        <row r="278">
          <cell r="DQ278">
            <v>5721</v>
          </cell>
          <cell r="DW278">
            <v>0</v>
          </cell>
          <cell r="EP278">
            <v>4430</v>
          </cell>
          <cell r="EV278">
            <v>0</v>
          </cell>
          <cell r="FU278">
            <v>0</v>
          </cell>
        </row>
        <row r="279">
          <cell r="DQ279">
            <v>5616</v>
          </cell>
          <cell r="DW279">
            <v>0</v>
          </cell>
          <cell r="EP279">
            <v>4325</v>
          </cell>
          <cell r="EV279">
            <v>0</v>
          </cell>
          <cell r="FU279">
            <v>0</v>
          </cell>
        </row>
        <row r="280">
          <cell r="DQ280">
            <v>5510</v>
          </cell>
          <cell r="DW280">
            <v>0</v>
          </cell>
          <cell r="EP280">
            <v>4219</v>
          </cell>
          <cell r="EV280">
            <v>0</v>
          </cell>
          <cell r="FU280">
            <v>0</v>
          </cell>
        </row>
        <row r="281">
          <cell r="DQ281">
            <v>5405</v>
          </cell>
          <cell r="DW281">
            <v>0</v>
          </cell>
          <cell r="EP281">
            <v>4114</v>
          </cell>
          <cell r="EV281">
            <v>0</v>
          </cell>
          <cell r="FU281">
            <v>0</v>
          </cell>
        </row>
        <row r="282">
          <cell r="DQ282">
            <v>5300</v>
          </cell>
          <cell r="DW282">
            <v>0</v>
          </cell>
          <cell r="EP282">
            <v>4009</v>
          </cell>
          <cell r="EV282">
            <v>0</v>
          </cell>
          <cell r="FU282">
            <v>0</v>
          </cell>
        </row>
        <row r="283">
          <cell r="DQ283">
            <v>5194</v>
          </cell>
          <cell r="DW283">
            <v>0</v>
          </cell>
          <cell r="EP283">
            <v>3903</v>
          </cell>
          <cell r="EV283">
            <v>0</v>
          </cell>
          <cell r="FU283">
            <v>0</v>
          </cell>
        </row>
        <row r="284">
          <cell r="DQ284">
            <v>5089</v>
          </cell>
          <cell r="DW284">
            <v>0</v>
          </cell>
          <cell r="EP284">
            <v>3798</v>
          </cell>
          <cell r="EV284">
            <v>0</v>
          </cell>
          <cell r="FU284">
            <v>0</v>
          </cell>
        </row>
        <row r="285">
          <cell r="DQ285">
            <v>4984</v>
          </cell>
          <cell r="DW285">
            <v>0</v>
          </cell>
          <cell r="EP285">
            <v>3693</v>
          </cell>
          <cell r="EV285">
            <v>0</v>
          </cell>
          <cell r="FU285">
            <v>0</v>
          </cell>
        </row>
        <row r="286">
          <cell r="DQ286">
            <v>4878</v>
          </cell>
          <cell r="DW286">
            <v>0</v>
          </cell>
          <cell r="EP286">
            <v>3588</v>
          </cell>
          <cell r="EV286">
            <v>0</v>
          </cell>
          <cell r="FU286">
            <v>0</v>
          </cell>
        </row>
        <row r="287">
          <cell r="DQ287">
            <v>4773</v>
          </cell>
          <cell r="DW287">
            <v>0</v>
          </cell>
          <cell r="EP287">
            <v>3482</v>
          </cell>
          <cell r="EV287">
            <v>0</v>
          </cell>
          <cell r="FU287">
            <v>0</v>
          </cell>
        </row>
        <row r="288">
          <cell r="DQ288">
            <v>4668</v>
          </cell>
          <cell r="DW288">
            <v>0</v>
          </cell>
          <cell r="EP288">
            <v>3377</v>
          </cell>
          <cell r="EV288">
            <v>0</v>
          </cell>
          <cell r="FU288">
            <v>0</v>
          </cell>
        </row>
        <row r="289">
          <cell r="DQ289">
            <v>4563</v>
          </cell>
          <cell r="DW289">
            <v>0</v>
          </cell>
          <cell r="EP289">
            <v>3272</v>
          </cell>
          <cell r="EV289">
            <v>0</v>
          </cell>
          <cell r="FU289">
            <v>0</v>
          </cell>
        </row>
        <row r="290">
          <cell r="DQ290">
            <v>4457</v>
          </cell>
          <cell r="DW290">
            <v>0</v>
          </cell>
          <cell r="EP290">
            <v>3166</v>
          </cell>
          <cell r="EV290">
            <v>0</v>
          </cell>
          <cell r="FU290">
            <v>0</v>
          </cell>
        </row>
        <row r="291">
          <cell r="DQ291">
            <v>4352</v>
          </cell>
          <cell r="DW291">
            <v>0</v>
          </cell>
          <cell r="EP291">
            <v>3061</v>
          </cell>
          <cell r="EV291">
            <v>0</v>
          </cell>
          <cell r="FU291">
            <v>0</v>
          </cell>
        </row>
        <row r="292">
          <cell r="DQ292">
            <v>4247</v>
          </cell>
          <cell r="DW292">
            <v>0</v>
          </cell>
          <cell r="EP292">
            <v>2956</v>
          </cell>
          <cell r="EV292">
            <v>0</v>
          </cell>
          <cell r="FU292">
            <v>0</v>
          </cell>
        </row>
        <row r="293">
          <cell r="DQ293">
            <v>4141</v>
          </cell>
          <cell r="DW293">
            <v>0</v>
          </cell>
          <cell r="EP293">
            <v>2850</v>
          </cell>
          <cell r="EV293">
            <v>0</v>
          </cell>
          <cell r="FU293">
            <v>0</v>
          </cell>
        </row>
        <row r="294">
          <cell r="DQ294">
            <v>4036</v>
          </cell>
          <cell r="DW294">
            <v>0</v>
          </cell>
          <cell r="EP294">
            <v>2745</v>
          </cell>
          <cell r="EV294">
            <v>0</v>
          </cell>
          <cell r="FU294">
            <v>0</v>
          </cell>
        </row>
        <row r="295">
          <cell r="DQ295">
            <v>3931</v>
          </cell>
          <cell r="DW295">
            <v>0</v>
          </cell>
          <cell r="EP295">
            <v>2640</v>
          </cell>
          <cell r="EV295">
            <v>0</v>
          </cell>
          <cell r="FU295">
            <v>0</v>
          </cell>
        </row>
        <row r="296">
          <cell r="DQ296">
            <v>3825</v>
          </cell>
          <cell r="DW296">
            <v>0</v>
          </cell>
          <cell r="EP296">
            <v>2535</v>
          </cell>
          <cell r="EV296">
            <v>0</v>
          </cell>
          <cell r="FU296">
            <v>0</v>
          </cell>
        </row>
        <row r="297">
          <cell r="DQ297">
            <v>3720</v>
          </cell>
          <cell r="DW297">
            <v>0</v>
          </cell>
          <cell r="EP297">
            <v>2429</v>
          </cell>
          <cell r="EV297">
            <v>0</v>
          </cell>
          <cell r="FU297">
            <v>0</v>
          </cell>
        </row>
        <row r="298">
          <cell r="DQ298">
            <v>3615</v>
          </cell>
          <cell r="DW298">
            <v>0</v>
          </cell>
          <cell r="EP298">
            <v>2324</v>
          </cell>
          <cell r="EV298">
            <v>0</v>
          </cell>
          <cell r="FU298">
            <v>0</v>
          </cell>
        </row>
        <row r="299">
          <cell r="DQ299">
            <v>3510</v>
          </cell>
          <cell r="DW299">
            <v>0</v>
          </cell>
          <cell r="EP299">
            <v>2219</v>
          </cell>
          <cell r="EV299">
            <v>0</v>
          </cell>
          <cell r="FU299">
            <v>0</v>
          </cell>
        </row>
        <row r="300">
          <cell r="DQ300">
            <v>3404</v>
          </cell>
          <cell r="DW300">
            <v>0</v>
          </cell>
          <cell r="EP300">
            <v>2113</v>
          </cell>
          <cell r="EV300">
            <v>0</v>
          </cell>
          <cell r="FU300">
            <v>0</v>
          </cell>
        </row>
        <row r="301">
          <cell r="DQ301">
            <v>3299</v>
          </cell>
          <cell r="DW301">
            <v>0</v>
          </cell>
          <cell r="EP301">
            <v>2008</v>
          </cell>
          <cell r="EV301">
            <v>0</v>
          </cell>
          <cell r="FU301">
            <v>0</v>
          </cell>
        </row>
        <row r="302">
          <cell r="DQ302">
            <v>3194</v>
          </cell>
          <cell r="DW302">
            <v>0</v>
          </cell>
          <cell r="EP302">
            <v>1903</v>
          </cell>
          <cell r="EV302">
            <v>0</v>
          </cell>
          <cell r="FU302">
            <v>0</v>
          </cell>
        </row>
        <row r="303">
          <cell r="DQ303">
            <v>3088</v>
          </cell>
          <cell r="DW303">
            <v>0</v>
          </cell>
          <cell r="EP303">
            <v>1797</v>
          </cell>
          <cell r="EV303">
            <v>0</v>
          </cell>
          <cell r="FU303">
            <v>0</v>
          </cell>
        </row>
        <row r="304">
          <cell r="DQ304">
            <v>2983</v>
          </cell>
          <cell r="DW304">
            <v>0</v>
          </cell>
          <cell r="EP304">
            <v>1692</v>
          </cell>
          <cell r="EV304">
            <v>0</v>
          </cell>
          <cell r="FU304">
            <v>0</v>
          </cell>
        </row>
        <row r="305">
          <cell r="DQ305">
            <v>2878</v>
          </cell>
          <cell r="DW305">
            <v>0</v>
          </cell>
          <cell r="EP305">
            <v>1587</v>
          </cell>
          <cell r="EV305">
            <v>0</v>
          </cell>
          <cell r="FU305">
            <v>0</v>
          </cell>
        </row>
        <row r="306">
          <cell r="DQ306">
            <v>2772</v>
          </cell>
          <cell r="DW306">
            <v>0</v>
          </cell>
          <cell r="EP306">
            <v>1482</v>
          </cell>
          <cell r="EV306">
            <v>0</v>
          </cell>
          <cell r="FU306">
            <v>0</v>
          </cell>
        </row>
        <row r="307">
          <cell r="DQ307">
            <v>2667</v>
          </cell>
          <cell r="DW307">
            <v>0</v>
          </cell>
          <cell r="EP307">
            <v>1376</v>
          </cell>
          <cell r="EV307">
            <v>0</v>
          </cell>
          <cell r="FU307">
            <v>0</v>
          </cell>
        </row>
        <row r="308">
          <cell r="DQ308">
            <v>2562</v>
          </cell>
          <cell r="DW308">
            <v>0</v>
          </cell>
          <cell r="EP308">
            <v>1271</v>
          </cell>
          <cell r="EV308">
            <v>0</v>
          </cell>
          <cell r="FU308">
            <v>0</v>
          </cell>
        </row>
        <row r="309">
          <cell r="DQ309">
            <v>2457</v>
          </cell>
          <cell r="DW309">
            <v>0</v>
          </cell>
          <cell r="EP309">
            <v>1166</v>
          </cell>
          <cell r="EV309">
            <v>0</v>
          </cell>
          <cell r="FU309">
            <v>0</v>
          </cell>
        </row>
        <row r="310">
          <cell r="DQ310">
            <v>2351</v>
          </cell>
          <cell r="DW310">
            <v>0</v>
          </cell>
          <cell r="EP310">
            <v>1060</v>
          </cell>
          <cell r="EV310">
            <v>0</v>
          </cell>
          <cell r="FU310">
            <v>0</v>
          </cell>
        </row>
        <row r="311">
          <cell r="DQ311">
            <v>2246</v>
          </cell>
          <cell r="DW311">
            <v>0</v>
          </cell>
          <cell r="EP311">
            <v>955</v>
          </cell>
          <cell r="EV311">
            <v>0</v>
          </cell>
          <cell r="FU311">
            <v>0</v>
          </cell>
        </row>
        <row r="312">
          <cell r="DQ312">
            <v>2141</v>
          </cell>
          <cell r="DW312">
            <v>0</v>
          </cell>
          <cell r="EP312">
            <v>850</v>
          </cell>
          <cell r="EV312">
            <v>0</v>
          </cell>
          <cell r="FU312">
            <v>0</v>
          </cell>
        </row>
        <row r="313">
          <cell r="DQ313">
            <v>2035</v>
          </cell>
          <cell r="DW313">
            <v>0</v>
          </cell>
          <cell r="EP313">
            <v>744</v>
          </cell>
          <cell r="EV313">
            <v>0</v>
          </cell>
          <cell r="FU313">
            <v>0</v>
          </cell>
        </row>
        <row r="314">
          <cell r="DQ314">
            <v>1930</v>
          </cell>
          <cell r="DW314">
            <v>0</v>
          </cell>
          <cell r="EP314">
            <v>639</v>
          </cell>
          <cell r="EV314">
            <v>0</v>
          </cell>
          <cell r="FU314">
            <v>0</v>
          </cell>
        </row>
        <row r="315">
          <cell r="DQ315">
            <v>1825</v>
          </cell>
          <cell r="DW315">
            <v>0</v>
          </cell>
          <cell r="EP315">
            <v>534</v>
          </cell>
          <cell r="EV315">
            <v>0</v>
          </cell>
          <cell r="FU315">
            <v>0</v>
          </cell>
        </row>
        <row r="316">
          <cell r="DQ316">
            <v>1719</v>
          </cell>
          <cell r="DW316">
            <v>0</v>
          </cell>
          <cell r="EP316">
            <v>429</v>
          </cell>
          <cell r="EV316">
            <v>0</v>
          </cell>
          <cell r="FU316">
            <v>0</v>
          </cell>
        </row>
        <row r="317">
          <cell r="DQ317">
            <v>1614</v>
          </cell>
          <cell r="DW317">
            <v>0</v>
          </cell>
          <cell r="EP317">
            <v>323</v>
          </cell>
          <cell r="EV317">
            <v>0</v>
          </cell>
          <cell r="FU317">
            <v>0</v>
          </cell>
        </row>
        <row r="318">
          <cell r="DQ318">
            <v>1509</v>
          </cell>
          <cell r="DW318">
            <v>0</v>
          </cell>
          <cell r="EP318">
            <v>218</v>
          </cell>
          <cell r="EV318">
            <v>0</v>
          </cell>
          <cell r="FU318">
            <v>0</v>
          </cell>
        </row>
        <row r="319">
          <cell r="DQ319">
            <v>1404</v>
          </cell>
          <cell r="DW319">
            <v>0</v>
          </cell>
          <cell r="EP319">
            <v>113</v>
          </cell>
          <cell r="EV319">
            <v>0</v>
          </cell>
          <cell r="FU319">
            <v>0</v>
          </cell>
        </row>
        <row r="320">
          <cell r="DQ320">
            <v>1298</v>
          </cell>
          <cell r="DW320">
            <v>0</v>
          </cell>
          <cell r="EP320">
            <v>7</v>
          </cell>
          <cell r="EV320">
            <v>0</v>
          </cell>
          <cell r="FU320">
            <v>0</v>
          </cell>
        </row>
        <row r="321">
          <cell r="DQ321">
            <v>1193</v>
          </cell>
          <cell r="DW321">
            <v>0</v>
          </cell>
          <cell r="EP321">
            <v>0</v>
          </cell>
          <cell r="EV321">
            <v>0</v>
          </cell>
          <cell r="FU321">
            <v>0</v>
          </cell>
        </row>
        <row r="322">
          <cell r="DQ322">
            <v>1088</v>
          </cell>
          <cell r="DW322">
            <v>0</v>
          </cell>
          <cell r="EP322">
            <v>0</v>
          </cell>
          <cell r="EV322">
            <v>0</v>
          </cell>
          <cell r="FU322">
            <v>0</v>
          </cell>
        </row>
        <row r="323">
          <cell r="DQ323">
            <v>982</v>
          </cell>
          <cell r="DW323">
            <v>0</v>
          </cell>
          <cell r="EP323">
            <v>0</v>
          </cell>
          <cell r="EV323">
            <v>0</v>
          </cell>
          <cell r="FU323">
            <v>0</v>
          </cell>
        </row>
        <row r="324">
          <cell r="DQ324">
            <v>877</v>
          </cell>
          <cell r="DW324">
            <v>0</v>
          </cell>
          <cell r="EP324">
            <v>0</v>
          </cell>
          <cell r="EV324">
            <v>0</v>
          </cell>
          <cell r="FU324">
            <v>0</v>
          </cell>
        </row>
        <row r="325">
          <cell r="DQ325">
            <v>772</v>
          </cell>
          <cell r="DW325">
            <v>0</v>
          </cell>
          <cell r="EP325">
            <v>0</v>
          </cell>
          <cell r="EV325">
            <v>0</v>
          </cell>
          <cell r="FU325">
            <v>0</v>
          </cell>
        </row>
        <row r="326">
          <cell r="DQ326">
            <v>666</v>
          </cell>
          <cell r="DW326">
            <v>0</v>
          </cell>
          <cell r="EP326">
            <v>0</v>
          </cell>
          <cell r="EV326">
            <v>0</v>
          </cell>
          <cell r="FU326">
            <v>0</v>
          </cell>
        </row>
        <row r="327">
          <cell r="DQ327">
            <v>561</v>
          </cell>
          <cell r="DW327">
            <v>0</v>
          </cell>
          <cell r="EP327">
            <v>0</v>
          </cell>
          <cell r="EV327">
            <v>0</v>
          </cell>
          <cell r="FU327">
            <v>0</v>
          </cell>
        </row>
        <row r="328">
          <cell r="DQ328">
            <v>456</v>
          </cell>
          <cell r="DW328">
            <v>0</v>
          </cell>
          <cell r="EP328">
            <v>0</v>
          </cell>
          <cell r="EV328">
            <v>0</v>
          </cell>
          <cell r="FU328">
            <v>0</v>
          </cell>
        </row>
        <row r="329">
          <cell r="DQ329">
            <v>351</v>
          </cell>
          <cell r="DW329">
            <v>0</v>
          </cell>
          <cell r="EP329">
            <v>0</v>
          </cell>
          <cell r="EV329">
            <v>0</v>
          </cell>
          <cell r="FU329">
            <v>0</v>
          </cell>
        </row>
        <row r="330">
          <cell r="DQ330">
            <v>245</v>
          </cell>
          <cell r="DW330">
            <v>0</v>
          </cell>
          <cell r="EP330">
            <v>0</v>
          </cell>
          <cell r="EV330">
            <v>0</v>
          </cell>
          <cell r="FU330">
            <v>0</v>
          </cell>
        </row>
        <row r="331">
          <cell r="DQ331">
            <v>140</v>
          </cell>
          <cell r="DW331">
            <v>0</v>
          </cell>
          <cell r="EP331">
            <v>0</v>
          </cell>
          <cell r="EV331">
            <v>0</v>
          </cell>
          <cell r="FU331">
            <v>0</v>
          </cell>
        </row>
        <row r="332">
          <cell r="DQ332">
            <v>35</v>
          </cell>
          <cell r="DW332">
            <v>0</v>
          </cell>
          <cell r="EP332">
            <v>0</v>
          </cell>
          <cell r="EV332">
            <v>0</v>
          </cell>
          <cell r="FU332">
            <v>0</v>
          </cell>
        </row>
        <row r="333">
          <cell r="DQ333">
            <v>0</v>
          </cell>
          <cell r="DW333">
            <v>0</v>
          </cell>
          <cell r="EP333">
            <v>0</v>
          </cell>
          <cell r="EV333">
            <v>0</v>
          </cell>
          <cell r="FU333">
            <v>0</v>
          </cell>
        </row>
        <row r="334">
          <cell r="DQ334">
            <v>0</v>
          </cell>
          <cell r="DW334">
            <v>0</v>
          </cell>
          <cell r="EP334">
            <v>0</v>
          </cell>
          <cell r="EV334">
            <v>0</v>
          </cell>
          <cell r="FU334">
            <v>0</v>
          </cell>
        </row>
        <row r="335">
          <cell r="DQ335">
            <v>0</v>
          </cell>
          <cell r="DW335">
            <v>0</v>
          </cell>
          <cell r="EP335">
            <v>0</v>
          </cell>
          <cell r="EV335">
            <v>0</v>
          </cell>
          <cell r="FU335">
            <v>0</v>
          </cell>
        </row>
        <row r="336">
          <cell r="DQ336">
            <v>0</v>
          </cell>
          <cell r="DW336">
            <v>0</v>
          </cell>
          <cell r="EP336">
            <v>0</v>
          </cell>
          <cell r="EV336">
            <v>0</v>
          </cell>
          <cell r="FU336">
            <v>0</v>
          </cell>
        </row>
        <row r="337">
          <cell r="DQ337">
            <v>0</v>
          </cell>
          <cell r="DW337">
            <v>0</v>
          </cell>
          <cell r="EP337">
            <v>0</v>
          </cell>
          <cell r="EV337">
            <v>0</v>
          </cell>
          <cell r="FU337">
            <v>0</v>
          </cell>
        </row>
        <row r="338">
          <cell r="DQ338">
            <v>0</v>
          </cell>
          <cell r="DW338">
            <v>0</v>
          </cell>
          <cell r="EP338">
            <v>0</v>
          </cell>
          <cell r="EV338">
            <v>0</v>
          </cell>
          <cell r="FU338">
            <v>0</v>
          </cell>
        </row>
        <row r="339">
          <cell r="DQ339">
            <v>0</v>
          </cell>
          <cell r="DW339">
            <v>0</v>
          </cell>
          <cell r="EP339">
            <v>0</v>
          </cell>
          <cell r="EV339">
            <v>0</v>
          </cell>
          <cell r="FU339">
            <v>0</v>
          </cell>
        </row>
        <row r="340">
          <cell r="DQ340">
            <v>0</v>
          </cell>
          <cell r="DW340">
            <v>0</v>
          </cell>
          <cell r="EP340">
            <v>0</v>
          </cell>
          <cell r="EV340">
            <v>0</v>
          </cell>
          <cell r="FU340">
            <v>0</v>
          </cell>
        </row>
        <row r="341">
          <cell r="DQ341">
            <v>0</v>
          </cell>
          <cell r="DW341">
            <v>0</v>
          </cell>
          <cell r="EP341">
            <v>0</v>
          </cell>
          <cell r="EV341">
            <v>0</v>
          </cell>
          <cell r="FU341">
            <v>0</v>
          </cell>
        </row>
        <row r="342">
          <cell r="DQ342">
            <v>0</v>
          </cell>
          <cell r="DW342">
            <v>0</v>
          </cell>
          <cell r="EP342">
            <v>0</v>
          </cell>
          <cell r="EV342">
            <v>0</v>
          </cell>
          <cell r="FU342">
            <v>0</v>
          </cell>
        </row>
        <row r="343">
          <cell r="DQ343">
            <v>0</v>
          </cell>
          <cell r="DW343">
            <v>0</v>
          </cell>
          <cell r="EP343">
            <v>0</v>
          </cell>
          <cell r="EV343">
            <v>0</v>
          </cell>
          <cell r="FU343">
            <v>0</v>
          </cell>
        </row>
        <row r="344">
          <cell r="DQ344">
            <v>0</v>
          </cell>
          <cell r="DW344">
            <v>0</v>
          </cell>
          <cell r="EP344">
            <v>0</v>
          </cell>
          <cell r="EV344">
            <v>0</v>
          </cell>
          <cell r="FU344">
            <v>0</v>
          </cell>
        </row>
        <row r="345">
          <cell r="DQ345">
            <v>0</v>
          </cell>
          <cell r="DW345">
            <v>0</v>
          </cell>
          <cell r="EP345">
            <v>0</v>
          </cell>
          <cell r="EV345">
            <v>0</v>
          </cell>
          <cell r="FU345">
            <v>0</v>
          </cell>
        </row>
        <row r="346">
          <cell r="DQ346">
            <v>0</v>
          </cell>
          <cell r="DW346">
            <v>0</v>
          </cell>
          <cell r="EP346">
            <v>0</v>
          </cell>
          <cell r="EV346">
            <v>0</v>
          </cell>
          <cell r="FU346">
            <v>0</v>
          </cell>
        </row>
        <row r="347">
          <cell r="DQ347">
            <v>0</v>
          </cell>
          <cell r="DW347">
            <v>0</v>
          </cell>
          <cell r="EP347">
            <v>0</v>
          </cell>
          <cell r="EV347">
            <v>0</v>
          </cell>
          <cell r="FU347">
            <v>0</v>
          </cell>
        </row>
        <row r="348">
          <cell r="DQ348">
            <v>0</v>
          </cell>
          <cell r="DW348">
            <v>0</v>
          </cell>
          <cell r="EP348">
            <v>0</v>
          </cell>
          <cell r="EV348">
            <v>0</v>
          </cell>
          <cell r="FU348">
            <v>0</v>
          </cell>
        </row>
        <row r="349">
          <cell r="DQ349">
            <v>0</v>
          </cell>
          <cell r="DW349">
            <v>0</v>
          </cell>
          <cell r="EP349">
            <v>0</v>
          </cell>
          <cell r="EV349">
            <v>0</v>
          </cell>
          <cell r="FU349">
            <v>0</v>
          </cell>
        </row>
        <row r="350">
          <cell r="DQ350">
            <v>0</v>
          </cell>
          <cell r="DW350">
            <v>0</v>
          </cell>
          <cell r="EP350">
            <v>0</v>
          </cell>
          <cell r="EV350">
            <v>0</v>
          </cell>
          <cell r="FU350">
            <v>0</v>
          </cell>
        </row>
        <row r="351">
          <cell r="DQ351">
            <v>0</v>
          </cell>
          <cell r="DW351">
            <v>0</v>
          </cell>
          <cell r="EP351">
            <v>0</v>
          </cell>
          <cell r="EV351">
            <v>0</v>
          </cell>
          <cell r="FU351">
            <v>0</v>
          </cell>
        </row>
        <row r="352">
          <cell r="DQ352">
            <v>0</v>
          </cell>
          <cell r="DW352">
            <v>0</v>
          </cell>
          <cell r="EP352">
            <v>0</v>
          </cell>
          <cell r="EV352">
            <v>0</v>
          </cell>
          <cell r="FU352">
            <v>0</v>
          </cell>
        </row>
        <row r="353">
          <cell r="DQ353">
            <v>0</v>
          </cell>
          <cell r="DW353">
            <v>0</v>
          </cell>
          <cell r="EP353">
            <v>0</v>
          </cell>
          <cell r="EV353">
            <v>0</v>
          </cell>
          <cell r="FU353">
            <v>0</v>
          </cell>
        </row>
        <row r="354">
          <cell r="DQ354">
            <v>0</v>
          </cell>
          <cell r="DW354">
            <v>0</v>
          </cell>
          <cell r="EP354">
            <v>0</v>
          </cell>
          <cell r="EV354">
            <v>0</v>
          </cell>
          <cell r="FU354">
            <v>0</v>
          </cell>
        </row>
        <row r="355">
          <cell r="DQ355">
            <v>0</v>
          </cell>
          <cell r="DW355">
            <v>0</v>
          </cell>
          <cell r="EP355">
            <v>0</v>
          </cell>
          <cell r="EV355">
            <v>0</v>
          </cell>
          <cell r="FU355">
            <v>0</v>
          </cell>
        </row>
        <row r="356">
          <cell r="DQ356">
            <v>0</v>
          </cell>
          <cell r="DW356">
            <v>0</v>
          </cell>
          <cell r="EP356">
            <v>0</v>
          </cell>
          <cell r="EV356">
            <v>0</v>
          </cell>
          <cell r="FU356">
            <v>0</v>
          </cell>
        </row>
        <row r="357">
          <cell r="DQ357">
            <v>0</v>
          </cell>
          <cell r="DW357">
            <v>0</v>
          </cell>
          <cell r="EP357">
            <v>0</v>
          </cell>
          <cell r="EV357">
            <v>0</v>
          </cell>
          <cell r="FU357">
            <v>0</v>
          </cell>
        </row>
        <row r="358">
          <cell r="DQ358">
            <v>0</v>
          </cell>
          <cell r="DW358">
            <v>0</v>
          </cell>
          <cell r="EP358">
            <v>0</v>
          </cell>
          <cell r="EV358">
            <v>0</v>
          </cell>
          <cell r="FU358">
            <v>0</v>
          </cell>
        </row>
        <row r="359">
          <cell r="DQ359">
            <v>0</v>
          </cell>
          <cell r="DW359">
            <v>0</v>
          </cell>
          <cell r="EP359">
            <v>0</v>
          </cell>
          <cell r="EV359">
            <v>0</v>
          </cell>
          <cell r="FU359">
            <v>0</v>
          </cell>
        </row>
        <row r="360">
          <cell r="DQ360">
            <v>0</v>
          </cell>
          <cell r="DW360">
            <v>0</v>
          </cell>
          <cell r="EP360">
            <v>0</v>
          </cell>
          <cell r="EV360">
            <v>0</v>
          </cell>
          <cell r="FU360">
            <v>0</v>
          </cell>
        </row>
        <row r="361">
          <cell r="DQ361">
            <v>0</v>
          </cell>
          <cell r="DW361">
            <v>0</v>
          </cell>
          <cell r="EP361">
            <v>0</v>
          </cell>
          <cell r="EV361">
            <v>0</v>
          </cell>
          <cell r="FU361">
            <v>0</v>
          </cell>
        </row>
        <row r="362">
          <cell r="DQ362">
            <v>0</v>
          </cell>
          <cell r="DW362">
            <v>0</v>
          </cell>
          <cell r="EP362">
            <v>0</v>
          </cell>
          <cell r="EV362">
            <v>0</v>
          </cell>
          <cell r="FU362">
            <v>0</v>
          </cell>
        </row>
        <row r="363">
          <cell r="DQ363">
            <v>0</v>
          </cell>
          <cell r="DW363">
            <v>0</v>
          </cell>
          <cell r="EP363">
            <v>0</v>
          </cell>
          <cell r="EV363">
            <v>0</v>
          </cell>
          <cell r="FU363">
            <v>0</v>
          </cell>
        </row>
        <row r="364">
          <cell r="DQ364">
            <v>0</v>
          </cell>
          <cell r="DW364">
            <v>0</v>
          </cell>
          <cell r="EP364">
            <v>0</v>
          </cell>
          <cell r="EV364">
            <v>0</v>
          </cell>
          <cell r="FU364">
            <v>0</v>
          </cell>
        </row>
        <row r="365">
          <cell r="DQ365">
            <v>0</v>
          </cell>
          <cell r="DW365">
            <v>0</v>
          </cell>
          <cell r="EP365">
            <v>0</v>
          </cell>
          <cell r="EV365">
            <v>0</v>
          </cell>
          <cell r="FU365">
            <v>0</v>
          </cell>
        </row>
        <row r="366">
          <cell r="DQ366">
            <v>0</v>
          </cell>
          <cell r="DW366">
            <v>0</v>
          </cell>
          <cell r="EP366">
            <v>0</v>
          </cell>
          <cell r="EV366">
            <v>0</v>
          </cell>
          <cell r="FU366">
            <v>0</v>
          </cell>
        </row>
        <row r="367">
          <cell r="DQ367">
            <v>0</v>
          </cell>
          <cell r="DW367">
            <v>0</v>
          </cell>
          <cell r="EP367">
            <v>0</v>
          </cell>
          <cell r="EV367">
            <v>0</v>
          </cell>
          <cell r="FU367">
            <v>0</v>
          </cell>
        </row>
        <row r="368">
          <cell r="DQ368">
            <v>0</v>
          </cell>
          <cell r="DW368">
            <v>0</v>
          </cell>
          <cell r="EP368">
            <v>0</v>
          </cell>
          <cell r="EV368">
            <v>0</v>
          </cell>
          <cell r="FU368">
            <v>0</v>
          </cell>
        </row>
        <row r="369">
          <cell r="DQ369">
            <v>0</v>
          </cell>
          <cell r="DW369">
            <v>0</v>
          </cell>
          <cell r="EP369">
            <v>0</v>
          </cell>
          <cell r="EV369">
            <v>0</v>
          </cell>
          <cell r="FU369">
            <v>0</v>
          </cell>
        </row>
        <row r="370">
          <cell r="DQ370">
            <v>0</v>
          </cell>
          <cell r="DW370">
            <v>0</v>
          </cell>
          <cell r="EP370">
            <v>0</v>
          </cell>
          <cell r="EV370">
            <v>0</v>
          </cell>
          <cell r="FU370">
            <v>0</v>
          </cell>
        </row>
        <row r="371">
          <cell r="DQ371">
            <v>0</v>
          </cell>
          <cell r="DW371">
            <v>0</v>
          </cell>
          <cell r="EP371">
            <v>0</v>
          </cell>
          <cell r="EV371">
            <v>0</v>
          </cell>
          <cell r="FU371">
            <v>0</v>
          </cell>
        </row>
        <row r="372">
          <cell r="DQ372">
            <v>0</v>
          </cell>
          <cell r="DW372">
            <v>0</v>
          </cell>
          <cell r="EP372">
            <v>0</v>
          </cell>
          <cell r="EV372">
            <v>0</v>
          </cell>
          <cell r="FU372">
            <v>0</v>
          </cell>
        </row>
        <row r="373">
          <cell r="DQ373">
            <v>0</v>
          </cell>
          <cell r="DW373">
            <v>0</v>
          </cell>
          <cell r="EP373">
            <v>0</v>
          </cell>
          <cell r="EV373">
            <v>0</v>
          </cell>
          <cell r="FU373">
            <v>0</v>
          </cell>
        </row>
        <row r="374">
          <cell r="DQ374">
            <v>0</v>
          </cell>
          <cell r="DW374">
            <v>0</v>
          </cell>
          <cell r="EP374">
            <v>0</v>
          </cell>
          <cell r="EV374">
            <v>0</v>
          </cell>
          <cell r="FU374">
            <v>0</v>
          </cell>
        </row>
        <row r="375">
          <cell r="DQ375">
            <v>0</v>
          </cell>
          <cell r="DW375">
            <v>0</v>
          </cell>
          <cell r="EP375">
            <v>0</v>
          </cell>
          <cell r="EV375">
            <v>0</v>
          </cell>
          <cell r="FU375">
            <v>0</v>
          </cell>
        </row>
        <row r="376">
          <cell r="DQ376">
            <v>0</v>
          </cell>
          <cell r="DW376">
            <v>0</v>
          </cell>
          <cell r="EP376">
            <v>0</v>
          </cell>
          <cell r="EV376">
            <v>0</v>
          </cell>
          <cell r="FU376">
            <v>0</v>
          </cell>
        </row>
        <row r="377">
          <cell r="DQ377">
            <v>0</v>
          </cell>
          <cell r="DW377">
            <v>0</v>
          </cell>
          <cell r="EP377">
            <v>0</v>
          </cell>
          <cell r="EV377">
            <v>0</v>
          </cell>
          <cell r="FU377">
            <v>0</v>
          </cell>
        </row>
        <row r="378">
          <cell r="DQ378">
            <v>0</v>
          </cell>
          <cell r="DW378">
            <v>0</v>
          </cell>
          <cell r="EP378">
            <v>0</v>
          </cell>
          <cell r="EV378">
            <v>0</v>
          </cell>
          <cell r="FU378">
            <v>0</v>
          </cell>
        </row>
        <row r="379">
          <cell r="DQ379">
            <v>0</v>
          </cell>
          <cell r="DW379">
            <v>0</v>
          </cell>
          <cell r="EP379">
            <v>0</v>
          </cell>
          <cell r="EV379">
            <v>0</v>
          </cell>
          <cell r="FU379">
            <v>0</v>
          </cell>
        </row>
        <row r="380">
          <cell r="DQ380">
            <v>0</v>
          </cell>
          <cell r="DW380">
            <v>0</v>
          </cell>
          <cell r="EP380">
            <v>0</v>
          </cell>
          <cell r="EV380">
            <v>0</v>
          </cell>
          <cell r="FU380">
            <v>0</v>
          </cell>
        </row>
        <row r="381">
          <cell r="DQ381">
            <v>0</v>
          </cell>
          <cell r="DW381">
            <v>0</v>
          </cell>
          <cell r="EP381">
            <v>0</v>
          </cell>
          <cell r="EV381">
            <v>0</v>
          </cell>
          <cell r="FU381">
            <v>0</v>
          </cell>
        </row>
        <row r="382">
          <cell r="DQ382">
            <v>0</v>
          </cell>
          <cell r="DW382">
            <v>0</v>
          </cell>
          <cell r="EP382">
            <v>0</v>
          </cell>
          <cell r="EV382">
            <v>0</v>
          </cell>
          <cell r="FU382">
            <v>0</v>
          </cell>
        </row>
        <row r="383">
          <cell r="DQ383">
            <v>0</v>
          </cell>
          <cell r="DW383">
            <v>0</v>
          </cell>
          <cell r="EP383">
            <v>0</v>
          </cell>
          <cell r="EV383">
            <v>0</v>
          </cell>
          <cell r="FU383">
            <v>0</v>
          </cell>
        </row>
        <row r="384">
          <cell r="DQ384">
            <v>0</v>
          </cell>
          <cell r="DW384">
            <v>0</v>
          </cell>
          <cell r="EP384">
            <v>0</v>
          </cell>
          <cell r="EV384">
            <v>0</v>
          </cell>
          <cell r="FU384">
            <v>0</v>
          </cell>
        </row>
        <row r="385">
          <cell r="DQ385">
            <v>0</v>
          </cell>
          <cell r="DW385">
            <v>0</v>
          </cell>
          <cell r="EP385">
            <v>0</v>
          </cell>
          <cell r="EV385">
            <v>0</v>
          </cell>
          <cell r="FU385">
            <v>0</v>
          </cell>
        </row>
        <row r="386">
          <cell r="DQ386">
            <v>0</v>
          </cell>
          <cell r="DW386">
            <v>0</v>
          </cell>
          <cell r="EP386">
            <v>0</v>
          </cell>
          <cell r="EV386">
            <v>0</v>
          </cell>
          <cell r="FU386">
            <v>0</v>
          </cell>
        </row>
        <row r="387">
          <cell r="DQ387">
            <v>0</v>
          </cell>
          <cell r="DW387">
            <v>0</v>
          </cell>
          <cell r="EP387">
            <v>0</v>
          </cell>
          <cell r="EV387">
            <v>0</v>
          </cell>
          <cell r="FU387">
            <v>0</v>
          </cell>
        </row>
        <row r="388">
          <cell r="DQ388">
            <v>0</v>
          </cell>
          <cell r="DW388">
            <v>0</v>
          </cell>
          <cell r="EP388">
            <v>0</v>
          </cell>
          <cell r="EV388">
            <v>0</v>
          </cell>
          <cell r="FU388">
            <v>0</v>
          </cell>
        </row>
        <row r="389">
          <cell r="DQ389">
            <v>0</v>
          </cell>
          <cell r="DW389">
            <v>0</v>
          </cell>
          <cell r="EP389">
            <v>0</v>
          </cell>
          <cell r="EV389">
            <v>0</v>
          </cell>
          <cell r="FU389">
            <v>0</v>
          </cell>
        </row>
        <row r="390">
          <cell r="DQ390">
            <v>0</v>
          </cell>
          <cell r="DW390">
            <v>0</v>
          </cell>
          <cell r="EP390">
            <v>0</v>
          </cell>
          <cell r="EV390">
            <v>0</v>
          </cell>
          <cell r="FU390">
            <v>0</v>
          </cell>
        </row>
        <row r="391">
          <cell r="DQ391">
            <v>0</v>
          </cell>
          <cell r="DW391">
            <v>0</v>
          </cell>
          <cell r="EP391">
            <v>0</v>
          </cell>
          <cell r="EV391">
            <v>0</v>
          </cell>
          <cell r="FU391">
            <v>0</v>
          </cell>
        </row>
        <row r="392">
          <cell r="DQ392">
            <v>0</v>
          </cell>
          <cell r="DW392">
            <v>0</v>
          </cell>
          <cell r="EP392">
            <v>0</v>
          </cell>
          <cell r="EV392">
            <v>0</v>
          </cell>
          <cell r="FU392">
            <v>0</v>
          </cell>
        </row>
        <row r="393">
          <cell r="DQ393">
            <v>0</v>
          </cell>
          <cell r="DW393">
            <v>0</v>
          </cell>
          <cell r="EP393">
            <v>0</v>
          </cell>
          <cell r="EV393">
            <v>0</v>
          </cell>
          <cell r="FU393">
            <v>0</v>
          </cell>
        </row>
        <row r="394">
          <cell r="DQ394">
            <v>0</v>
          </cell>
          <cell r="DW394">
            <v>0</v>
          </cell>
          <cell r="EP394">
            <v>0</v>
          </cell>
          <cell r="EV394">
            <v>0</v>
          </cell>
          <cell r="FU394">
            <v>0</v>
          </cell>
        </row>
        <row r="395">
          <cell r="DQ395">
            <v>0</v>
          </cell>
          <cell r="DW395">
            <v>0</v>
          </cell>
          <cell r="EP395">
            <v>0</v>
          </cell>
          <cell r="EV395">
            <v>0</v>
          </cell>
          <cell r="FU395">
            <v>0</v>
          </cell>
        </row>
        <row r="396">
          <cell r="DQ396">
            <v>0</v>
          </cell>
          <cell r="DW396">
            <v>0</v>
          </cell>
          <cell r="EP396">
            <v>0</v>
          </cell>
          <cell r="EV396">
            <v>0</v>
          </cell>
          <cell r="FU396">
            <v>0</v>
          </cell>
        </row>
        <row r="397">
          <cell r="DQ397">
            <v>0</v>
          </cell>
          <cell r="DW397">
            <v>0</v>
          </cell>
          <cell r="EP397">
            <v>0</v>
          </cell>
          <cell r="EV397">
            <v>0</v>
          </cell>
          <cell r="FU397">
            <v>0</v>
          </cell>
        </row>
        <row r="398">
          <cell r="DQ398">
            <v>0</v>
          </cell>
          <cell r="DW398">
            <v>0</v>
          </cell>
          <cell r="EP398">
            <v>0</v>
          </cell>
          <cell r="EV398">
            <v>0</v>
          </cell>
          <cell r="FU398">
            <v>0</v>
          </cell>
        </row>
        <row r="399">
          <cell r="DQ399">
            <v>0</v>
          </cell>
          <cell r="DW399">
            <v>0</v>
          </cell>
          <cell r="EP399">
            <v>0</v>
          </cell>
          <cell r="EV399">
            <v>0</v>
          </cell>
          <cell r="FU399">
            <v>0</v>
          </cell>
        </row>
        <row r="400">
          <cell r="DQ400">
            <v>0</v>
          </cell>
          <cell r="DW400">
            <v>0</v>
          </cell>
          <cell r="EP400">
            <v>0</v>
          </cell>
          <cell r="EV400">
            <v>0</v>
          </cell>
          <cell r="FU400">
            <v>0</v>
          </cell>
        </row>
        <row r="401">
          <cell r="DQ401">
            <v>0</v>
          </cell>
          <cell r="DW401">
            <v>0</v>
          </cell>
          <cell r="EP401">
            <v>0</v>
          </cell>
          <cell r="EV401">
            <v>0</v>
          </cell>
          <cell r="FU401">
            <v>0</v>
          </cell>
        </row>
        <row r="402">
          <cell r="DQ402">
            <v>0</v>
          </cell>
          <cell r="DW402">
            <v>0</v>
          </cell>
          <cell r="EP402">
            <v>0</v>
          </cell>
          <cell r="EV402">
            <v>0</v>
          </cell>
          <cell r="FU402">
            <v>0</v>
          </cell>
        </row>
        <row r="403">
          <cell r="DQ403">
            <v>0</v>
          </cell>
          <cell r="DW403">
            <v>0</v>
          </cell>
          <cell r="EP403">
            <v>0</v>
          </cell>
          <cell r="EV403">
            <v>0</v>
          </cell>
          <cell r="FU403">
            <v>0</v>
          </cell>
        </row>
        <row r="404">
          <cell r="DQ404">
            <v>0</v>
          </cell>
          <cell r="DW404">
            <v>0</v>
          </cell>
          <cell r="EP404">
            <v>0</v>
          </cell>
          <cell r="EV404">
            <v>0</v>
          </cell>
          <cell r="FU404">
            <v>0</v>
          </cell>
        </row>
        <row r="405">
          <cell r="DQ405">
            <v>0</v>
          </cell>
          <cell r="DW405">
            <v>0</v>
          </cell>
          <cell r="EP405">
            <v>0</v>
          </cell>
          <cell r="EV405">
            <v>0</v>
          </cell>
          <cell r="FU405">
            <v>0</v>
          </cell>
        </row>
        <row r="406">
          <cell r="DQ406">
            <v>0</v>
          </cell>
          <cell r="DW406">
            <v>0</v>
          </cell>
          <cell r="EP406">
            <v>0</v>
          </cell>
          <cell r="EV406">
            <v>0</v>
          </cell>
          <cell r="FU406">
            <v>0</v>
          </cell>
        </row>
        <row r="407">
          <cell r="DQ407">
            <v>0</v>
          </cell>
          <cell r="DW407">
            <v>0</v>
          </cell>
          <cell r="EP407">
            <v>0</v>
          </cell>
          <cell r="EV407">
            <v>0</v>
          </cell>
          <cell r="FU407">
            <v>0</v>
          </cell>
        </row>
        <row r="408">
          <cell r="DQ408">
            <v>0</v>
          </cell>
          <cell r="DW408">
            <v>0</v>
          </cell>
          <cell r="EP408">
            <v>0</v>
          </cell>
          <cell r="EV408">
            <v>0</v>
          </cell>
          <cell r="FU408">
            <v>0</v>
          </cell>
        </row>
        <row r="409">
          <cell r="DQ409">
            <v>0</v>
          </cell>
          <cell r="DW409">
            <v>0</v>
          </cell>
          <cell r="EP409">
            <v>0</v>
          </cell>
          <cell r="EV409">
            <v>0</v>
          </cell>
          <cell r="FU409">
            <v>0</v>
          </cell>
        </row>
        <row r="410">
          <cell r="DQ410">
            <v>0</v>
          </cell>
          <cell r="DW410">
            <v>0</v>
          </cell>
          <cell r="EP410">
            <v>0</v>
          </cell>
          <cell r="EV410">
            <v>0</v>
          </cell>
          <cell r="FU410">
            <v>0</v>
          </cell>
        </row>
        <row r="411">
          <cell r="DQ411">
            <v>0</v>
          </cell>
          <cell r="DW411">
            <v>0</v>
          </cell>
          <cell r="EP411">
            <v>0</v>
          </cell>
          <cell r="EV411">
            <v>0</v>
          </cell>
          <cell r="FU411">
            <v>0</v>
          </cell>
        </row>
        <row r="412">
          <cell r="DQ412">
            <v>0</v>
          </cell>
          <cell r="DW412">
            <v>0</v>
          </cell>
          <cell r="EP412">
            <v>0</v>
          </cell>
          <cell r="EV412">
            <v>0</v>
          </cell>
          <cell r="FU412">
            <v>0</v>
          </cell>
        </row>
        <row r="413">
          <cell r="DQ413">
            <v>0</v>
          </cell>
          <cell r="DW413">
            <v>0</v>
          </cell>
          <cell r="EP413">
            <v>0</v>
          </cell>
          <cell r="EV413">
            <v>0</v>
          </cell>
          <cell r="FU413">
            <v>0</v>
          </cell>
        </row>
        <row r="414">
          <cell r="DQ414">
            <v>0</v>
          </cell>
          <cell r="DW414">
            <v>0</v>
          </cell>
          <cell r="EP414">
            <v>0</v>
          </cell>
          <cell r="EV414">
            <v>0</v>
          </cell>
          <cell r="FU414">
            <v>0</v>
          </cell>
        </row>
      </sheetData>
      <sheetData sheetId="10" refreshError="1"/>
      <sheetData sheetId="11">
        <row r="6">
          <cell r="A6">
            <v>0</v>
          </cell>
        </row>
      </sheetData>
      <sheetData sheetId="12">
        <row r="5">
          <cell r="C5">
            <v>2024</v>
          </cell>
        </row>
        <row r="6">
          <cell r="C6" t="str">
            <v>Texas</v>
          </cell>
        </row>
        <row r="7">
          <cell r="C7" t="str">
            <v>Statewide Average</v>
          </cell>
        </row>
        <row r="8">
          <cell r="C8" t="str">
            <v>Natural Gas</v>
          </cell>
        </row>
        <row r="11">
          <cell r="B11" t="str">
            <v>Mother</v>
          </cell>
          <cell r="E11">
            <v>30</v>
          </cell>
          <cell r="G11" t="str">
            <v>No</v>
          </cell>
          <cell r="H11" t="str">
            <v>No</v>
          </cell>
          <cell r="J11" t="str">
            <v>No</v>
          </cell>
          <cell r="K11" t="str">
            <v>Soc Sec Ret</v>
          </cell>
          <cell r="L11">
            <v>943</v>
          </cell>
        </row>
        <row r="18">
          <cell r="C18" t="str">
            <v>Yes</v>
          </cell>
          <cell r="D18">
            <v>6</v>
          </cell>
          <cell r="E18" t="str">
            <v>Female</v>
          </cell>
          <cell r="H18" t="str">
            <v>No</v>
          </cell>
          <cell r="I18" t="str">
            <v>No</v>
          </cell>
          <cell r="J18" t="str">
            <v>Licensed Center</v>
          </cell>
          <cell r="M18" t="str">
            <v>Regular</v>
          </cell>
        </row>
        <row r="19">
          <cell r="C19" t="str">
            <v>Yes</v>
          </cell>
          <cell r="D19">
            <v>3</v>
          </cell>
          <cell r="E19" t="str">
            <v>Male</v>
          </cell>
          <cell r="H19" t="str">
            <v>No</v>
          </cell>
          <cell r="I19" t="str">
            <v>No</v>
          </cell>
          <cell r="J19" t="str">
            <v>Licensed Center</v>
          </cell>
          <cell r="M19" t="str">
            <v>Regular</v>
          </cell>
        </row>
        <row r="26">
          <cell r="D26" t="b">
            <v>1</v>
          </cell>
        </row>
        <row r="27">
          <cell r="D27" t="b">
            <v>1</v>
          </cell>
        </row>
        <row r="28">
          <cell r="D28" t="b">
            <v>1</v>
          </cell>
        </row>
        <row r="29">
          <cell r="D29" t="b">
            <v>1</v>
          </cell>
        </row>
        <row r="30">
          <cell r="D30" t="b">
            <v>1</v>
          </cell>
        </row>
        <row r="31">
          <cell r="D31" t="b">
            <v>1</v>
          </cell>
        </row>
        <row r="32">
          <cell r="D32" t="b">
            <v>1</v>
          </cell>
        </row>
        <row r="33">
          <cell r="D33" t="b">
            <v>1</v>
          </cell>
        </row>
        <row r="34">
          <cell r="D34" t="b">
            <v>1</v>
          </cell>
        </row>
        <row r="35">
          <cell r="D35" t="b">
            <v>1</v>
          </cell>
        </row>
        <row r="36">
          <cell r="D36" t="b">
            <v>1</v>
          </cell>
        </row>
        <row r="37">
          <cell r="D37" t="b">
            <v>1</v>
          </cell>
        </row>
        <row r="38">
          <cell r="D38" t="b">
            <v>1</v>
          </cell>
        </row>
        <row r="39">
          <cell r="D39" t="b">
            <v>1</v>
          </cell>
        </row>
        <row r="40">
          <cell r="D40" t="b">
            <v>1</v>
          </cell>
        </row>
        <row r="41">
          <cell r="D41" t="b">
            <v>1</v>
          </cell>
        </row>
        <row r="42">
          <cell r="D42" t="b">
            <v>1</v>
          </cell>
        </row>
        <row r="43">
          <cell r="D43" t="b">
            <v>1</v>
          </cell>
        </row>
        <row r="44">
          <cell r="D44" t="b">
            <v>1</v>
          </cell>
        </row>
      </sheetData>
      <sheetData sheetId="13">
        <row r="2">
          <cell r="R2">
            <v>1</v>
          </cell>
          <cell r="S2">
            <v>2</v>
          </cell>
          <cell r="T2">
            <v>3</v>
          </cell>
          <cell r="U2">
            <v>4</v>
          </cell>
          <cell r="V2">
            <v>5</v>
          </cell>
          <cell r="W2">
            <v>6</v>
          </cell>
          <cell r="X2">
            <v>7</v>
          </cell>
          <cell r="Y2">
            <v>8</v>
          </cell>
          <cell r="Z2">
            <v>9</v>
          </cell>
          <cell r="AA2">
            <v>10</v>
          </cell>
          <cell r="AB2">
            <v>11</v>
          </cell>
          <cell r="AC2">
            <v>12</v>
          </cell>
          <cell r="AD2">
            <v>13</v>
          </cell>
          <cell r="AE2">
            <v>14</v>
          </cell>
          <cell r="AF2">
            <v>15</v>
          </cell>
          <cell r="AG2">
            <v>16</v>
          </cell>
          <cell r="AH2">
            <v>17</v>
          </cell>
          <cell r="AI2">
            <v>18</v>
          </cell>
          <cell r="AJ2">
            <v>19</v>
          </cell>
          <cell r="AK2">
            <v>20</v>
          </cell>
          <cell r="AL2">
            <v>21</v>
          </cell>
          <cell r="AM2">
            <v>22</v>
          </cell>
          <cell r="AN2">
            <v>23</v>
          </cell>
          <cell r="AO2">
            <v>24</v>
          </cell>
          <cell r="AP2">
            <v>25</v>
          </cell>
          <cell r="AQ2">
            <v>26</v>
          </cell>
          <cell r="AR2">
            <v>27</v>
          </cell>
          <cell r="AS2">
            <v>28</v>
          </cell>
          <cell r="AT2">
            <v>29</v>
          </cell>
          <cell r="AU2">
            <v>30</v>
          </cell>
          <cell r="AV2">
            <v>31</v>
          </cell>
          <cell r="AW2">
            <v>32</v>
          </cell>
          <cell r="AX2">
            <v>33</v>
          </cell>
          <cell r="AY2">
            <v>34</v>
          </cell>
          <cell r="AZ2">
            <v>35</v>
          </cell>
          <cell r="BA2">
            <v>36</v>
          </cell>
          <cell r="BB2">
            <v>37</v>
          </cell>
          <cell r="BC2">
            <v>38</v>
          </cell>
          <cell r="BD2">
            <v>39</v>
          </cell>
          <cell r="BE2">
            <v>40</v>
          </cell>
          <cell r="BF2">
            <v>41</v>
          </cell>
          <cell r="BG2">
            <v>42</v>
          </cell>
          <cell r="BH2">
            <v>43</v>
          </cell>
          <cell r="BI2">
            <v>44</v>
          </cell>
          <cell r="BJ2">
            <v>45</v>
          </cell>
          <cell r="BK2">
            <v>46</v>
          </cell>
          <cell r="BL2">
            <v>47</v>
          </cell>
          <cell r="BM2">
            <v>48</v>
          </cell>
          <cell r="BN2">
            <v>49</v>
          </cell>
          <cell r="BO2">
            <v>50</v>
          </cell>
          <cell r="BP2">
            <v>51</v>
          </cell>
          <cell r="BQ2">
            <v>52</v>
          </cell>
          <cell r="BR2">
            <v>53</v>
          </cell>
          <cell r="BS2">
            <v>54</v>
          </cell>
          <cell r="BT2">
            <v>55</v>
          </cell>
          <cell r="BU2">
            <v>56</v>
          </cell>
          <cell r="BV2">
            <v>57</v>
          </cell>
          <cell r="BW2">
            <v>58</v>
          </cell>
          <cell r="BX2">
            <v>59</v>
          </cell>
          <cell r="BY2">
            <v>60</v>
          </cell>
          <cell r="BZ2">
            <v>61</v>
          </cell>
          <cell r="CA2">
            <v>62</v>
          </cell>
          <cell r="CB2">
            <v>63</v>
          </cell>
          <cell r="CC2">
            <v>64</v>
          </cell>
          <cell r="CD2">
            <v>65</v>
          </cell>
          <cell r="CE2">
            <v>66</v>
          </cell>
          <cell r="CF2">
            <v>67</v>
          </cell>
          <cell r="CG2">
            <v>68</v>
          </cell>
          <cell r="CH2">
            <v>69</v>
          </cell>
          <cell r="CI2">
            <v>70</v>
          </cell>
          <cell r="CJ2">
            <v>71</v>
          </cell>
          <cell r="CK2">
            <v>72</v>
          </cell>
          <cell r="CL2">
            <v>73</v>
          </cell>
          <cell r="CM2">
            <v>74</v>
          </cell>
          <cell r="CN2">
            <v>75</v>
          </cell>
          <cell r="CO2">
            <v>76</v>
          </cell>
          <cell r="CP2">
            <v>77</v>
          </cell>
          <cell r="CQ2">
            <v>78</v>
          </cell>
          <cell r="CR2">
            <v>79</v>
          </cell>
          <cell r="CS2">
            <v>80</v>
          </cell>
          <cell r="CT2">
            <v>81</v>
          </cell>
          <cell r="CU2">
            <v>82</v>
          </cell>
          <cell r="CV2">
            <v>83</v>
          </cell>
          <cell r="CW2">
            <v>84</v>
          </cell>
          <cell r="CX2">
            <v>85</v>
          </cell>
          <cell r="CY2">
            <v>86</v>
          </cell>
          <cell r="CZ2">
            <v>87</v>
          </cell>
          <cell r="DA2">
            <v>88</v>
          </cell>
          <cell r="DB2">
            <v>89</v>
          </cell>
          <cell r="DC2">
            <v>90</v>
          </cell>
          <cell r="DD2">
            <v>91</v>
          </cell>
          <cell r="DE2">
            <v>92</v>
          </cell>
          <cell r="DF2">
            <v>93</v>
          </cell>
          <cell r="DG2">
            <v>94</v>
          </cell>
          <cell r="DH2">
            <v>95</v>
          </cell>
          <cell r="DI2">
            <v>96</v>
          </cell>
          <cell r="DJ2">
            <v>97</v>
          </cell>
          <cell r="DK2">
            <v>98</v>
          </cell>
          <cell r="DL2">
            <v>99</v>
          </cell>
          <cell r="DM2">
            <v>100</v>
          </cell>
          <cell r="DN2">
            <v>101</v>
          </cell>
          <cell r="DO2">
            <v>102</v>
          </cell>
          <cell r="DP2">
            <v>103</v>
          </cell>
          <cell r="DQ2">
            <v>104</v>
          </cell>
          <cell r="DR2">
            <v>105</v>
          </cell>
          <cell r="DS2">
            <v>106</v>
          </cell>
          <cell r="DT2">
            <v>107</v>
          </cell>
          <cell r="DU2">
            <v>108</v>
          </cell>
          <cell r="DV2">
            <v>109</v>
          </cell>
          <cell r="DW2">
            <v>110</v>
          </cell>
          <cell r="DX2">
            <v>111</v>
          </cell>
          <cell r="DY2">
            <v>112</v>
          </cell>
          <cell r="DZ2">
            <v>113</v>
          </cell>
          <cell r="EA2">
            <v>114</v>
          </cell>
          <cell r="EB2">
            <v>115</v>
          </cell>
          <cell r="EC2">
            <v>116</v>
          </cell>
          <cell r="ED2">
            <v>117</v>
          </cell>
          <cell r="EE2">
            <v>118</v>
          </cell>
          <cell r="EF2">
            <v>119</v>
          </cell>
          <cell r="EG2">
            <v>120</v>
          </cell>
          <cell r="EH2">
            <v>121</v>
          </cell>
          <cell r="EI2">
            <v>122</v>
          </cell>
          <cell r="EJ2">
            <v>123</v>
          </cell>
          <cell r="EK2">
            <v>124</v>
          </cell>
          <cell r="EL2">
            <v>125</v>
          </cell>
          <cell r="EM2">
            <v>126</v>
          </cell>
          <cell r="EN2">
            <v>127</v>
          </cell>
          <cell r="EO2">
            <v>128</v>
          </cell>
          <cell r="EP2">
            <v>129</v>
          </cell>
          <cell r="EQ2">
            <v>130</v>
          </cell>
          <cell r="ER2">
            <v>131</v>
          </cell>
          <cell r="ES2">
            <v>132</v>
          </cell>
          <cell r="ET2">
            <v>133</v>
          </cell>
          <cell r="EU2">
            <v>134</v>
          </cell>
          <cell r="EV2">
            <v>135</v>
          </cell>
          <cell r="EW2">
            <v>136</v>
          </cell>
          <cell r="EX2">
            <v>137</v>
          </cell>
          <cell r="EY2">
            <v>138</v>
          </cell>
          <cell r="EZ2">
            <v>139</v>
          </cell>
          <cell r="FA2">
            <v>140</v>
          </cell>
          <cell r="FB2">
            <v>141</v>
          </cell>
          <cell r="FC2">
            <v>142</v>
          </cell>
          <cell r="FD2">
            <v>143</v>
          </cell>
          <cell r="FE2">
            <v>144</v>
          </cell>
          <cell r="FF2">
            <v>145</v>
          </cell>
          <cell r="FG2">
            <v>146</v>
          </cell>
          <cell r="FH2">
            <v>147</v>
          </cell>
          <cell r="FI2">
            <v>148</v>
          </cell>
          <cell r="FJ2">
            <v>149</v>
          </cell>
          <cell r="FK2">
            <v>150</v>
          </cell>
          <cell r="FL2">
            <v>151</v>
          </cell>
          <cell r="FM2">
            <v>152</v>
          </cell>
          <cell r="FN2">
            <v>153</v>
          </cell>
          <cell r="FO2">
            <v>154</v>
          </cell>
          <cell r="FP2">
            <v>155</v>
          </cell>
          <cell r="FQ2">
            <v>156</v>
          </cell>
          <cell r="FR2">
            <v>157</v>
          </cell>
          <cell r="FS2">
            <v>158</v>
          </cell>
          <cell r="FT2">
            <v>159</v>
          </cell>
          <cell r="FU2">
            <v>160</v>
          </cell>
          <cell r="FV2">
            <v>161</v>
          </cell>
          <cell r="FW2">
            <v>162</v>
          </cell>
          <cell r="FX2">
            <v>163</v>
          </cell>
          <cell r="FY2">
            <v>164</v>
          </cell>
          <cell r="FZ2">
            <v>165</v>
          </cell>
          <cell r="GA2">
            <v>166</v>
          </cell>
          <cell r="GB2">
            <v>167</v>
          </cell>
          <cell r="GC2">
            <v>168</v>
          </cell>
          <cell r="GD2">
            <v>169</v>
          </cell>
          <cell r="GE2">
            <v>170</v>
          </cell>
          <cell r="GF2">
            <v>171</v>
          </cell>
          <cell r="GG2">
            <v>172</v>
          </cell>
          <cell r="GH2">
            <v>173</v>
          </cell>
          <cell r="GI2">
            <v>174</v>
          </cell>
          <cell r="GJ2">
            <v>175</v>
          </cell>
          <cell r="GK2">
            <v>176</v>
          </cell>
          <cell r="GL2">
            <v>177</v>
          </cell>
          <cell r="GM2">
            <v>178</v>
          </cell>
          <cell r="GN2">
            <v>179</v>
          </cell>
          <cell r="GO2">
            <v>180</v>
          </cell>
          <cell r="GP2">
            <v>181</v>
          </cell>
          <cell r="GQ2">
            <v>182</v>
          </cell>
          <cell r="GR2">
            <v>183</v>
          </cell>
          <cell r="GS2">
            <v>184</v>
          </cell>
          <cell r="GT2">
            <v>185</v>
          </cell>
          <cell r="GU2">
            <v>186</v>
          </cell>
          <cell r="GV2">
            <v>187</v>
          </cell>
          <cell r="GW2">
            <v>188</v>
          </cell>
          <cell r="GX2">
            <v>189</v>
          </cell>
          <cell r="GY2">
            <v>190</v>
          </cell>
          <cell r="GZ2">
            <v>191</v>
          </cell>
          <cell r="HA2">
            <v>192</v>
          </cell>
          <cell r="HB2">
            <v>193</v>
          </cell>
          <cell r="HC2">
            <v>194</v>
          </cell>
          <cell r="HD2">
            <v>195</v>
          </cell>
          <cell r="HE2">
            <v>196</v>
          </cell>
          <cell r="HF2">
            <v>197</v>
          </cell>
          <cell r="HG2">
            <v>198</v>
          </cell>
          <cell r="HH2">
            <v>199</v>
          </cell>
          <cell r="HI2">
            <v>200</v>
          </cell>
          <cell r="HJ2">
            <v>201</v>
          </cell>
        </row>
        <row r="3">
          <cell r="D3" t="str">
            <v>Texas</v>
          </cell>
        </row>
        <row r="4">
          <cell r="R4">
            <v>0</v>
          </cell>
          <cell r="S4">
            <v>1.3</v>
          </cell>
          <cell r="T4">
            <v>2.6</v>
          </cell>
          <cell r="U4">
            <v>4</v>
          </cell>
          <cell r="V4">
            <v>5.3</v>
          </cell>
          <cell r="W4">
            <v>6.6</v>
          </cell>
          <cell r="X4">
            <v>7.9</v>
          </cell>
          <cell r="Y4">
            <v>9.3000000000000007</v>
          </cell>
          <cell r="Z4">
            <v>10.6</v>
          </cell>
          <cell r="AA4">
            <v>11.9</v>
          </cell>
          <cell r="AB4">
            <v>13.2</v>
          </cell>
          <cell r="AC4">
            <v>14.5</v>
          </cell>
          <cell r="AD4">
            <v>15.9</v>
          </cell>
          <cell r="AE4">
            <v>17.2</v>
          </cell>
          <cell r="AF4">
            <v>18.5</v>
          </cell>
          <cell r="AG4">
            <v>19.8</v>
          </cell>
          <cell r="AH4">
            <v>21.1</v>
          </cell>
          <cell r="AI4">
            <v>22.5</v>
          </cell>
          <cell r="AJ4">
            <v>23.8</v>
          </cell>
          <cell r="AK4">
            <v>25.1</v>
          </cell>
          <cell r="AL4">
            <v>26.4</v>
          </cell>
          <cell r="AM4">
            <v>27.8</v>
          </cell>
          <cell r="AN4">
            <v>29.1</v>
          </cell>
          <cell r="AO4">
            <v>30.4</v>
          </cell>
          <cell r="AP4">
            <v>31.7</v>
          </cell>
          <cell r="AQ4">
            <v>33</v>
          </cell>
          <cell r="AR4">
            <v>34.4</v>
          </cell>
          <cell r="AS4">
            <v>35.700000000000003</v>
          </cell>
          <cell r="AT4">
            <v>37</v>
          </cell>
          <cell r="AU4">
            <v>38.299999999999997</v>
          </cell>
          <cell r="AV4">
            <v>39.700000000000003</v>
          </cell>
          <cell r="AW4">
            <v>40</v>
          </cell>
          <cell r="AX4">
            <v>40</v>
          </cell>
          <cell r="AY4">
            <v>40</v>
          </cell>
          <cell r="AZ4">
            <v>40</v>
          </cell>
          <cell r="BA4">
            <v>40</v>
          </cell>
          <cell r="BB4">
            <v>40</v>
          </cell>
          <cell r="BC4">
            <v>40</v>
          </cell>
          <cell r="BD4">
            <v>40</v>
          </cell>
          <cell r="BE4">
            <v>40</v>
          </cell>
          <cell r="BF4">
            <v>40</v>
          </cell>
          <cell r="BG4">
            <v>40</v>
          </cell>
          <cell r="BH4">
            <v>40</v>
          </cell>
          <cell r="BI4">
            <v>40</v>
          </cell>
          <cell r="BJ4">
            <v>40</v>
          </cell>
          <cell r="BK4">
            <v>40</v>
          </cell>
          <cell r="BL4">
            <v>40</v>
          </cell>
          <cell r="BM4">
            <v>40</v>
          </cell>
          <cell r="BN4">
            <v>40</v>
          </cell>
          <cell r="BO4">
            <v>40</v>
          </cell>
          <cell r="BP4">
            <v>40</v>
          </cell>
          <cell r="BQ4">
            <v>40</v>
          </cell>
          <cell r="BR4">
            <v>40</v>
          </cell>
          <cell r="BS4">
            <v>40</v>
          </cell>
          <cell r="BT4">
            <v>40</v>
          </cell>
          <cell r="BU4">
            <v>40</v>
          </cell>
          <cell r="BV4">
            <v>40</v>
          </cell>
          <cell r="BW4">
            <v>40</v>
          </cell>
          <cell r="BX4">
            <v>40</v>
          </cell>
          <cell r="BY4">
            <v>40</v>
          </cell>
          <cell r="BZ4">
            <v>40</v>
          </cell>
          <cell r="CA4">
            <v>40</v>
          </cell>
          <cell r="CB4">
            <v>40</v>
          </cell>
          <cell r="CC4">
            <v>40</v>
          </cell>
          <cell r="CD4">
            <v>40</v>
          </cell>
          <cell r="CE4">
            <v>40</v>
          </cell>
          <cell r="CF4">
            <v>40</v>
          </cell>
          <cell r="CG4">
            <v>40</v>
          </cell>
          <cell r="CH4">
            <v>40</v>
          </cell>
          <cell r="CI4">
            <v>40</v>
          </cell>
          <cell r="CJ4">
            <v>40</v>
          </cell>
          <cell r="CK4">
            <v>40</v>
          </cell>
          <cell r="CL4">
            <v>40</v>
          </cell>
          <cell r="CM4">
            <v>40</v>
          </cell>
          <cell r="CN4">
            <v>40</v>
          </cell>
          <cell r="CO4">
            <v>40</v>
          </cell>
          <cell r="CP4">
            <v>40</v>
          </cell>
          <cell r="CQ4">
            <v>40</v>
          </cell>
          <cell r="CR4">
            <v>40</v>
          </cell>
          <cell r="CS4">
            <v>40</v>
          </cell>
          <cell r="CT4">
            <v>40</v>
          </cell>
          <cell r="CU4">
            <v>40</v>
          </cell>
          <cell r="CV4">
            <v>40</v>
          </cell>
          <cell r="CW4">
            <v>40</v>
          </cell>
          <cell r="CX4">
            <v>40</v>
          </cell>
          <cell r="CY4">
            <v>40</v>
          </cell>
          <cell r="CZ4">
            <v>40</v>
          </cell>
          <cell r="DA4">
            <v>40</v>
          </cell>
          <cell r="DB4">
            <v>40</v>
          </cell>
          <cell r="DC4">
            <v>40</v>
          </cell>
          <cell r="DD4">
            <v>40</v>
          </cell>
          <cell r="DE4">
            <v>40</v>
          </cell>
          <cell r="DF4">
            <v>40</v>
          </cell>
          <cell r="DG4">
            <v>40</v>
          </cell>
          <cell r="DH4">
            <v>40</v>
          </cell>
          <cell r="DI4">
            <v>40</v>
          </cell>
          <cell r="DJ4">
            <v>40</v>
          </cell>
          <cell r="DK4">
            <v>40</v>
          </cell>
          <cell r="DL4">
            <v>40</v>
          </cell>
          <cell r="DM4">
            <v>40</v>
          </cell>
          <cell r="DN4">
            <v>40</v>
          </cell>
          <cell r="DO4">
            <v>40</v>
          </cell>
          <cell r="DP4">
            <v>40</v>
          </cell>
          <cell r="DQ4">
            <v>40</v>
          </cell>
          <cell r="DR4">
            <v>40</v>
          </cell>
          <cell r="DS4">
            <v>40</v>
          </cell>
          <cell r="DT4">
            <v>40</v>
          </cell>
          <cell r="DU4">
            <v>40</v>
          </cell>
          <cell r="DV4">
            <v>40</v>
          </cell>
          <cell r="DW4">
            <v>40</v>
          </cell>
          <cell r="DX4">
            <v>40</v>
          </cell>
          <cell r="DY4">
            <v>40</v>
          </cell>
          <cell r="DZ4">
            <v>40</v>
          </cell>
          <cell r="EA4">
            <v>40</v>
          </cell>
          <cell r="EB4">
            <v>40</v>
          </cell>
          <cell r="EC4">
            <v>40</v>
          </cell>
          <cell r="ED4">
            <v>40</v>
          </cell>
          <cell r="EE4">
            <v>40</v>
          </cell>
          <cell r="EF4">
            <v>40</v>
          </cell>
          <cell r="EG4">
            <v>40</v>
          </cell>
          <cell r="EH4">
            <v>40</v>
          </cell>
          <cell r="EI4">
            <v>40</v>
          </cell>
          <cell r="EJ4">
            <v>40</v>
          </cell>
          <cell r="EK4">
            <v>40</v>
          </cell>
          <cell r="EL4">
            <v>40</v>
          </cell>
          <cell r="EM4">
            <v>40</v>
          </cell>
          <cell r="EN4">
            <v>40</v>
          </cell>
          <cell r="EO4">
            <v>40</v>
          </cell>
          <cell r="EP4">
            <v>40</v>
          </cell>
          <cell r="EQ4">
            <v>40</v>
          </cell>
          <cell r="ER4">
            <v>40</v>
          </cell>
          <cell r="ES4">
            <v>40</v>
          </cell>
          <cell r="ET4">
            <v>40</v>
          </cell>
          <cell r="EU4">
            <v>40</v>
          </cell>
          <cell r="EV4">
            <v>40</v>
          </cell>
          <cell r="EW4">
            <v>40</v>
          </cell>
          <cell r="EX4">
            <v>40</v>
          </cell>
          <cell r="EY4">
            <v>40</v>
          </cell>
          <cell r="EZ4">
            <v>40</v>
          </cell>
          <cell r="FA4">
            <v>40</v>
          </cell>
          <cell r="FB4">
            <v>40</v>
          </cell>
          <cell r="FC4">
            <v>40</v>
          </cell>
          <cell r="FD4">
            <v>40</v>
          </cell>
          <cell r="FE4">
            <v>40</v>
          </cell>
          <cell r="FF4">
            <v>40</v>
          </cell>
          <cell r="FG4">
            <v>40</v>
          </cell>
          <cell r="FH4">
            <v>40</v>
          </cell>
          <cell r="FI4">
            <v>40</v>
          </cell>
          <cell r="FJ4">
            <v>40</v>
          </cell>
          <cell r="FK4">
            <v>40</v>
          </cell>
          <cell r="FL4">
            <v>40</v>
          </cell>
          <cell r="FM4">
            <v>40</v>
          </cell>
          <cell r="FN4">
            <v>40</v>
          </cell>
          <cell r="FO4">
            <v>40</v>
          </cell>
          <cell r="FP4">
            <v>40</v>
          </cell>
          <cell r="FQ4">
            <v>40</v>
          </cell>
          <cell r="FR4">
            <v>40</v>
          </cell>
          <cell r="FS4">
            <v>40</v>
          </cell>
          <cell r="FT4">
            <v>40</v>
          </cell>
          <cell r="FU4">
            <v>40</v>
          </cell>
          <cell r="FV4">
            <v>40</v>
          </cell>
          <cell r="FW4">
            <v>40</v>
          </cell>
          <cell r="FX4">
            <v>40</v>
          </cell>
          <cell r="FY4">
            <v>40</v>
          </cell>
          <cell r="FZ4">
            <v>40</v>
          </cell>
          <cell r="GA4">
            <v>40</v>
          </cell>
          <cell r="GB4">
            <v>40</v>
          </cell>
          <cell r="GC4">
            <v>40</v>
          </cell>
          <cell r="GD4">
            <v>40</v>
          </cell>
          <cell r="GE4">
            <v>40</v>
          </cell>
          <cell r="GF4">
            <v>40</v>
          </cell>
          <cell r="GG4">
            <v>40</v>
          </cell>
          <cell r="GH4">
            <v>40</v>
          </cell>
          <cell r="GI4">
            <v>40</v>
          </cell>
          <cell r="GJ4">
            <v>40</v>
          </cell>
          <cell r="GK4">
            <v>40</v>
          </cell>
          <cell r="GL4">
            <v>40</v>
          </cell>
          <cell r="GM4">
            <v>40</v>
          </cell>
          <cell r="GN4">
            <v>40</v>
          </cell>
          <cell r="GO4">
            <v>40</v>
          </cell>
          <cell r="GP4">
            <v>40</v>
          </cell>
          <cell r="GQ4">
            <v>40</v>
          </cell>
          <cell r="GR4">
            <v>40</v>
          </cell>
          <cell r="GS4">
            <v>40</v>
          </cell>
          <cell r="GT4">
            <v>40</v>
          </cell>
          <cell r="GU4">
            <v>40</v>
          </cell>
          <cell r="GV4">
            <v>40</v>
          </cell>
          <cell r="GW4">
            <v>40</v>
          </cell>
          <cell r="GX4">
            <v>40</v>
          </cell>
          <cell r="GY4">
            <v>40</v>
          </cell>
          <cell r="GZ4">
            <v>40</v>
          </cell>
          <cell r="HA4">
            <v>40</v>
          </cell>
          <cell r="HB4">
            <v>40</v>
          </cell>
          <cell r="HC4">
            <v>40</v>
          </cell>
          <cell r="HD4">
            <v>40</v>
          </cell>
          <cell r="HE4">
            <v>40</v>
          </cell>
          <cell r="HF4">
            <v>40</v>
          </cell>
          <cell r="HG4">
            <v>40</v>
          </cell>
          <cell r="HH4">
            <v>40</v>
          </cell>
          <cell r="HI4">
            <v>40</v>
          </cell>
          <cell r="HJ4">
            <v>40</v>
          </cell>
        </row>
        <row r="9">
          <cell r="R9">
            <v>0</v>
          </cell>
          <cell r="S9">
            <v>7.25</v>
          </cell>
          <cell r="T9">
            <v>7.25</v>
          </cell>
          <cell r="U9">
            <v>7.25</v>
          </cell>
          <cell r="V9">
            <v>7.25</v>
          </cell>
          <cell r="W9">
            <v>7.25</v>
          </cell>
          <cell r="X9">
            <v>7.25</v>
          </cell>
          <cell r="Y9">
            <v>7.25</v>
          </cell>
          <cell r="Z9">
            <v>7.25</v>
          </cell>
          <cell r="AA9">
            <v>7.25</v>
          </cell>
          <cell r="AB9">
            <v>7.25</v>
          </cell>
          <cell r="AC9">
            <v>7.25</v>
          </cell>
          <cell r="AD9">
            <v>7.25</v>
          </cell>
          <cell r="AE9">
            <v>7.25</v>
          </cell>
          <cell r="AF9">
            <v>7.25</v>
          </cell>
          <cell r="AG9">
            <v>7.25</v>
          </cell>
          <cell r="AH9">
            <v>7.25</v>
          </cell>
          <cell r="AI9">
            <v>7.25</v>
          </cell>
          <cell r="AJ9">
            <v>7.25</v>
          </cell>
          <cell r="AK9">
            <v>7.25</v>
          </cell>
          <cell r="AL9">
            <v>7.25</v>
          </cell>
          <cell r="AM9">
            <v>7.25</v>
          </cell>
          <cell r="AN9">
            <v>7.25</v>
          </cell>
          <cell r="AO9">
            <v>7.25</v>
          </cell>
          <cell r="AP9">
            <v>7.25</v>
          </cell>
          <cell r="AQ9">
            <v>7.25</v>
          </cell>
          <cell r="AR9">
            <v>7.25</v>
          </cell>
          <cell r="AS9">
            <v>7.25</v>
          </cell>
          <cell r="AT9">
            <v>7.25</v>
          </cell>
          <cell r="AU9">
            <v>7.25</v>
          </cell>
          <cell r="AV9">
            <v>7.25</v>
          </cell>
          <cell r="AW9">
            <v>7.43</v>
          </cell>
          <cell r="AX9">
            <v>7.67</v>
          </cell>
          <cell r="AY9">
            <v>7.91</v>
          </cell>
          <cell r="AZ9">
            <v>8.15</v>
          </cell>
          <cell r="BA9">
            <v>8.3800000000000008</v>
          </cell>
          <cell r="BB9">
            <v>8.6199999999999992</v>
          </cell>
          <cell r="BC9">
            <v>8.86</v>
          </cell>
          <cell r="BD9">
            <v>9.1</v>
          </cell>
          <cell r="BE9">
            <v>9.34</v>
          </cell>
          <cell r="BF9">
            <v>9.58</v>
          </cell>
          <cell r="BG9">
            <v>9.82</v>
          </cell>
          <cell r="BH9">
            <v>10.06</v>
          </cell>
          <cell r="BI9">
            <v>10.3</v>
          </cell>
          <cell r="BJ9">
            <v>10.54</v>
          </cell>
          <cell r="BK9">
            <v>10.78</v>
          </cell>
          <cell r="BL9">
            <v>11.02</v>
          </cell>
          <cell r="BM9">
            <v>11.26</v>
          </cell>
          <cell r="BN9">
            <v>11.5</v>
          </cell>
          <cell r="BO9">
            <v>11.74</v>
          </cell>
          <cell r="BP9">
            <v>11.98</v>
          </cell>
          <cell r="BQ9">
            <v>12.22</v>
          </cell>
          <cell r="BR9">
            <v>12.46</v>
          </cell>
          <cell r="BS9">
            <v>12.7</v>
          </cell>
          <cell r="BT9">
            <v>12.94</v>
          </cell>
          <cell r="BU9">
            <v>13.18</v>
          </cell>
          <cell r="BV9">
            <v>13.42</v>
          </cell>
          <cell r="BW9">
            <v>13.66</v>
          </cell>
          <cell r="BX9">
            <v>13.89</v>
          </cell>
          <cell r="BY9">
            <v>14.13</v>
          </cell>
          <cell r="BZ9">
            <v>14.37</v>
          </cell>
          <cell r="CA9">
            <v>14.61</v>
          </cell>
          <cell r="CB9">
            <v>14.85</v>
          </cell>
          <cell r="CC9">
            <v>15.09</v>
          </cell>
          <cell r="CD9">
            <v>15.33</v>
          </cell>
          <cell r="CE9">
            <v>15.57</v>
          </cell>
          <cell r="CF9">
            <v>15.81</v>
          </cell>
          <cell r="CG9">
            <v>16.05</v>
          </cell>
          <cell r="CH9">
            <v>16.29</v>
          </cell>
          <cell r="CI9">
            <v>16.53</v>
          </cell>
          <cell r="CJ9">
            <v>16.77</v>
          </cell>
          <cell r="CK9">
            <v>17.010000000000002</v>
          </cell>
          <cell r="CL9">
            <v>17.25</v>
          </cell>
          <cell r="CM9">
            <v>17.489999999999998</v>
          </cell>
          <cell r="CN9">
            <v>17.73</v>
          </cell>
          <cell r="CO9">
            <v>17.97</v>
          </cell>
          <cell r="CP9">
            <v>18.21</v>
          </cell>
          <cell r="CQ9">
            <v>18.45</v>
          </cell>
          <cell r="CR9">
            <v>18.690000000000001</v>
          </cell>
          <cell r="CS9">
            <v>18.93</v>
          </cell>
          <cell r="CT9">
            <v>19.16</v>
          </cell>
          <cell r="CU9">
            <v>19.399999999999999</v>
          </cell>
          <cell r="CV9">
            <v>19.64</v>
          </cell>
          <cell r="CW9">
            <v>19.88</v>
          </cell>
          <cell r="CX9">
            <v>20.12</v>
          </cell>
          <cell r="CY9">
            <v>20.36</v>
          </cell>
          <cell r="CZ9">
            <v>20.6</v>
          </cell>
          <cell r="DA9">
            <v>20.84</v>
          </cell>
          <cell r="DB9">
            <v>21.08</v>
          </cell>
          <cell r="DC9">
            <v>21.32</v>
          </cell>
          <cell r="DD9">
            <v>21.56</v>
          </cell>
          <cell r="DE9">
            <v>21.8</v>
          </cell>
          <cell r="DF9">
            <v>22.04</v>
          </cell>
          <cell r="DG9">
            <v>22.28</v>
          </cell>
          <cell r="DH9">
            <v>22.52</v>
          </cell>
          <cell r="DI9">
            <v>22.76</v>
          </cell>
          <cell r="DJ9">
            <v>23</v>
          </cell>
          <cell r="DK9">
            <v>23.24</v>
          </cell>
          <cell r="DL9">
            <v>23.48</v>
          </cell>
          <cell r="DM9">
            <v>23.72</v>
          </cell>
          <cell r="DN9">
            <v>23.96</v>
          </cell>
          <cell r="DO9">
            <v>24.2</v>
          </cell>
          <cell r="DP9">
            <v>24.44</v>
          </cell>
          <cell r="DQ9">
            <v>24.67</v>
          </cell>
          <cell r="DR9">
            <v>24.91</v>
          </cell>
          <cell r="DS9">
            <v>25.15</v>
          </cell>
          <cell r="DT9">
            <v>25.39</v>
          </cell>
          <cell r="DU9">
            <v>25.63</v>
          </cell>
          <cell r="DV9">
            <v>25.87</v>
          </cell>
          <cell r="DW9">
            <v>26.11</v>
          </cell>
          <cell r="DX9">
            <v>26.35</v>
          </cell>
          <cell r="DY9">
            <v>26.59</v>
          </cell>
          <cell r="DZ9">
            <v>26.83</v>
          </cell>
          <cell r="EA9">
            <v>27.07</v>
          </cell>
          <cell r="EB9">
            <v>27.31</v>
          </cell>
          <cell r="EC9">
            <v>27.55</v>
          </cell>
          <cell r="ED9">
            <v>27.79</v>
          </cell>
          <cell r="EE9">
            <v>28.03</v>
          </cell>
          <cell r="EF9">
            <v>28.27</v>
          </cell>
          <cell r="EG9">
            <v>28.51</v>
          </cell>
          <cell r="EH9">
            <v>28.75</v>
          </cell>
          <cell r="EI9">
            <v>28.99</v>
          </cell>
          <cell r="EJ9">
            <v>29.23</v>
          </cell>
          <cell r="EK9">
            <v>29.47</v>
          </cell>
          <cell r="EL9">
            <v>29.71</v>
          </cell>
          <cell r="EM9">
            <v>29.95</v>
          </cell>
          <cell r="EN9">
            <v>30.18</v>
          </cell>
          <cell r="EO9">
            <v>30.42</v>
          </cell>
          <cell r="EP9">
            <v>30.66</v>
          </cell>
          <cell r="EQ9">
            <v>30.9</v>
          </cell>
          <cell r="ER9">
            <v>31.14</v>
          </cell>
          <cell r="ES9">
            <v>31.38</v>
          </cell>
          <cell r="ET9">
            <v>31.62</v>
          </cell>
          <cell r="EU9">
            <v>31.86</v>
          </cell>
          <cell r="EV9">
            <v>32.1</v>
          </cell>
          <cell r="EW9">
            <v>32.340000000000003</v>
          </cell>
          <cell r="EX9">
            <v>32.58</v>
          </cell>
          <cell r="EY9">
            <v>32.82</v>
          </cell>
          <cell r="EZ9">
            <v>33.06</v>
          </cell>
          <cell r="FA9">
            <v>33.299999999999997</v>
          </cell>
          <cell r="FB9">
            <v>33.54</v>
          </cell>
          <cell r="FC9">
            <v>33.78</v>
          </cell>
          <cell r="FD9">
            <v>34.020000000000003</v>
          </cell>
          <cell r="FE9">
            <v>34.26</v>
          </cell>
          <cell r="FF9">
            <v>34.5</v>
          </cell>
          <cell r="FG9">
            <v>34.74</v>
          </cell>
          <cell r="FH9">
            <v>34.979999999999997</v>
          </cell>
          <cell r="FI9">
            <v>35.22</v>
          </cell>
          <cell r="FJ9">
            <v>35.46</v>
          </cell>
          <cell r="FK9">
            <v>35.69</v>
          </cell>
          <cell r="FL9">
            <v>35.93</v>
          </cell>
          <cell r="FM9">
            <v>36.17</v>
          </cell>
          <cell r="FN9">
            <v>36.409999999999997</v>
          </cell>
          <cell r="FO9">
            <v>36.65</v>
          </cell>
          <cell r="FP9">
            <v>36.89</v>
          </cell>
          <cell r="FQ9">
            <v>37.130000000000003</v>
          </cell>
          <cell r="FR9">
            <v>37.369999999999997</v>
          </cell>
          <cell r="FS9">
            <v>37.61</v>
          </cell>
          <cell r="FT9">
            <v>37.85</v>
          </cell>
          <cell r="FU9">
            <v>38.090000000000003</v>
          </cell>
          <cell r="FV9">
            <v>38.33</v>
          </cell>
          <cell r="FW9">
            <v>38.57</v>
          </cell>
          <cell r="FX9">
            <v>38.81</v>
          </cell>
          <cell r="FY9">
            <v>39.049999999999997</v>
          </cell>
          <cell r="FZ9">
            <v>39.29</v>
          </cell>
          <cell r="GA9">
            <v>39.53</v>
          </cell>
          <cell r="GB9">
            <v>39.770000000000003</v>
          </cell>
          <cell r="GC9">
            <v>40.01</v>
          </cell>
          <cell r="GD9">
            <v>40.25</v>
          </cell>
          <cell r="GE9">
            <v>40.49</v>
          </cell>
          <cell r="GF9">
            <v>40.729999999999997</v>
          </cell>
          <cell r="GG9">
            <v>40.97</v>
          </cell>
          <cell r="GH9">
            <v>41.2</v>
          </cell>
          <cell r="GI9">
            <v>41.44</v>
          </cell>
          <cell r="GJ9">
            <v>41.68</v>
          </cell>
          <cell r="GK9">
            <v>41.92</v>
          </cell>
          <cell r="GL9">
            <v>42.16</v>
          </cell>
          <cell r="GM9">
            <v>42.4</v>
          </cell>
          <cell r="GN9">
            <v>42.64</v>
          </cell>
          <cell r="GO9">
            <v>42.88</v>
          </cell>
          <cell r="GP9">
            <v>43.12</v>
          </cell>
          <cell r="GQ9">
            <v>43.36</v>
          </cell>
          <cell r="GR9">
            <v>43.6</v>
          </cell>
          <cell r="GS9">
            <v>43.84</v>
          </cell>
          <cell r="GT9">
            <v>44.08</v>
          </cell>
          <cell r="GU9">
            <v>44.32</v>
          </cell>
          <cell r="GV9">
            <v>44.56</v>
          </cell>
          <cell r="GW9">
            <v>44.8</v>
          </cell>
          <cell r="GX9">
            <v>45.04</v>
          </cell>
          <cell r="GY9">
            <v>45.28</v>
          </cell>
          <cell r="GZ9">
            <v>45.52</v>
          </cell>
          <cell r="HA9">
            <v>45.76</v>
          </cell>
          <cell r="HB9">
            <v>46</v>
          </cell>
          <cell r="HC9">
            <v>46.24</v>
          </cell>
          <cell r="HD9">
            <v>46.48</v>
          </cell>
          <cell r="HE9">
            <v>46.71</v>
          </cell>
          <cell r="HF9">
            <v>46.95</v>
          </cell>
          <cell r="HG9">
            <v>47.19</v>
          </cell>
          <cell r="HH9">
            <v>47.43</v>
          </cell>
          <cell r="HI9">
            <v>47.67</v>
          </cell>
          <cell r="HJ9">
            <v>47.91</v>
          </cell>
        </row>
        <row r="10">
          <cell r="R10">
            <v>0</v>
          </cell>
          <cell r="S10">
            <v>41.666666666666664</v>
          </cell>
          <cell r="T10">
            <v>83.333333333333329</v>
          </cell>
          <cell r="U10">
            <v>125</v>
          </cell>
          <cell r="V10">
            <v>166.66666666666666</v>
          </cell>
          <cell r="W10">
            <v>208.33333333333331</v>
          </cell>
          <cell r="X10">
            <v>249.99999999999997</v>
          </cell>
          <cell r="Y10">
            <v>291.66666666666663</v>
          </cell>
          <cell r="Z10">
            <v>333.33333333333331</v>
          </cell>
          <cell r="AA10">
            <v>375</v>
          </cell>
          <cell r="AB10">
            <v>416.66666666666669</v>
          </cell>
          <cell r="AC10">
            <v>458.33333333333337</v>
          </cell>
          <cell r="AD10">
            <v>500.00000000000006</v>
          </cell>
          <cell r="AE10">
            <v>541.66666666666674</v>
          </cell>
          <cell r="AF10">
            <v>583.33333333333337</v>
          </cell>
          <cell r="AG10">
            <v>625</v>
          </cell>
          <cell r="AH10">
            <v>666.66666666666663</v>
          </cell>
          <cell r="AI10">
            <v>708.33333333333326</v>
          </cell>
          <cell r="AJ10">
            <v>749.99999999999989</v>
          </cell>
          <cell r="AK10">
            <v>791.66666666666652</v>
          </cell>
          <cell r="AL10">
            <v>833.33333333333314</v>
          </cell>
          <cell r="AM10">
            <v>874.99999999999977</v>
          </cell>
          <cell r="AN10">
            <v>916.6666666666664</v>
          </cell>
          <cell r="AO10">
            <v>958.33333333333303</v>
          </cell>
          <cell r="AP10">
            <v>999.99999999999966</v>
          </cell>
          <cell r="AQ10">
            <v>1041.6666666666663</v>
          </cell>
          <cell r="AR10">
            <v>1083.333333333333</v>
          </cell>
          <cell r="AS10">
            <v>1124.9999999999998</v>
          </cell>
          <cell r="AT10">
            <v>1166.6666666666665</v>
          </cell>
          <cell r="AU10">
            <v>1208.3333333333333</v>
          </cell>
          <cell r="AV10">
            <v>1250</v>
          </cell>
          <cell r="AW10">
            <v>1291.6666666666667</v>
          </cell>
          <cell r="AX10">
            <v>1333.3333333333335</v>
          </cell>
          <cell r="AY10">
            <v>1375.0000000000002</v>
          </cell>
          <cell r="AZ10">
            <v>1416.666666666667</v>
          </cell>
          <cell r="BA10">
            <v>1458.3333333333337</v>
          </cell>
          <cell r="BB10">
            <v>1500.0000000000005</v>
          </cell>
          <cell r="BC10">
            <v>1541.6666666666672</v>
          </cell>
          <cell r="BD10">
            <v>1583.3333333333339</v>
          </cell>
          <cell r="BE10">
            <v>1625.0000000000007</v>
          </cell>
          <cell r="BF10">
            <v>1666.6666666666674</v>
          </cell>
          <cell r="BG10">
            <v>1708.3333333333342</v>
          </cell>
          <cell r="BH10">
            <v>1750.0000000000009</v>
          </cell>
          <cell r="BI10">
            <v>1791.6666666666677</v>
          </cell>
          <cell r="BJ10">
            <v>1833.3333333333344</v>
          </cell>
          <cell r="BK10">
            <v>1875.0000000000011</v>
          </cell>
          <cell r="BL10">
            <v>1916.6666666666679</v>
          </cell>
          <cell r="BM10">
            <v>1958.3333333333346</v>
          </cell>
          <cell r="BN10">
            <v>2000.0000000000014</v>
          </cell>
          <cell r="BO10">
            <v>2041.6666666666681</v>
          </cell>
          <cell r="BP10">
            <v>2083.3333333333348</v>
          </cell>
          <cell r="BQ10">
            <v>2125.0000000000014</v>
          </cell>
          <cell r="BR10">
            <v>2166.6666666666679</v>
          </cell>
          <cell r="BS10">
            <v>2208.3333333333344</v>
          </cell>
          <cell r="BT10">
            <v>2250.0000000000009</v>
          </cell>
          <cell r="BU10">
            <v>2291.6666666666674</v>
          </cell>
          <cell r="BV10">
            <v>2333.3333333333339</v>
          </cell>
          <cell r="BW10">
            <v>2375.0000000000005</v>
          </cell>
          <cell r="BX10">
            <v>2416.666666666667</v>
          </cell>
          <cell r="BY10">
            <v>2458.3333333333335</v>
          </cell>
          <cell r="BZ10">
            <v>2500</v>
          </cell>
          <cell r="CA10">
            <v>2541.6666666666665</v>
          </cell>
          <cell r="CB10">
            <v>2583.333333333333</v>
          </cell>
          <cell r="CC10">
            <v>2624.9999999999995</v>
          </cell>
          <cell r="CD10">
            <v>2666.6666666666661</v>
          </cell>
          <cell r="CE10">
            <v>2708.3333333333326</v>
          </cell>
          <cell r="CF10">
            <v>2749.9999999999991</v>
          </cell>
          <cell r="CG10">
            <v>2791.6666666666656</v>
          </cell>
          <cell r="CH10">
            <v>2833.3333333333321</v>
          </cell>
          <cell r="CI10">
            <v>2874.9999999999986</v>
          </cell>
          <cell r="CJ10">
            <v>2916.6666666666652</v>
          </cell>
          <cell r="CK10">
            <v>2958.3333333333317</v>
          </cell>
          <cell r="CL10">
            <v>2999.9999999999982</v>
          </cell>
          <cell r="CM10">
            <v>3041.6666666666647</v>
          </cell>
          <cell r="CN10">
            <v>3083.3333333333312</v>
          </cell>
          <cell r="CO10">
            <v>3124.9999999999977</v>
          </cell>
          <cell r="CP10">
            <v>3166.6666666666642</v>
          </cell>
          <cell r="CQ10">
            <v>3208.3333333333308</v>
          </cell>
          <cell r="CR10">
            <v>3249.9999999999973</v>
          </cell>
          <cell r="CS10">
            <v>3291.6666666666638</v>
          </cell>
          <cell r="CT10">
            <v>3333.3333333333303</v>
          </cell>
          <cell r="CU10">
            <v>3374.9999999999968</v>
          </cell>
          <cell r="CV10">
            <v>3416.6666666666633</v>
          </cell>
          <cell r="CW10">
            <v>3458.3333333333298</v>
          </cell>
          <cell r="CX10">
            <v>3499.9999999999964</v>
          </cell>
          <cell r="CY10">
            <v>3541.6666666666629</v>
          </cell>
          <cell r="CZ10">
            <v>3583.3333333333294</v>
          </cell>
          <cell r="DA10">
            <v>3624.9999999999959</v>
          </cell>
          <cell r="DB10">
            <v>3666.6666666666624</v>
          </cell>
          <cell r="DC10">
            <v>3708.3333333333289</v>
          </cell>
          <cell r="DD10">
            <v>3749.9999999999955</v>
          </cell>
          <cell r="DE10">
            <v>3791.666666666662</v>
          </cell>
          <cell r="DF10">
            <v>3833.3333333333285</v>
          </cell>
          <cell r="DG10">
            <v>3874.999999999995</v>
          </cell>
          <cell r="DH10">
            <v>3916.6666666666615</v>
          </cell>
          <cell r="DI10">
            <v>3958.333333333328</v>
          </cell>
          <cell r="DJ10">
            <v>3999.9999999999945</v>
          </cell>
          <cell r="DK10">
            <v>4041.6666666666611</v>
          </cell>
          <cell r="DL10">
            <v>4083.3333333333276</v>
          </cell>
          <cell r="DM10">
            <v>4124.9999999999945</v>
          </cell>
          <cell r="DN10">
            <v>4166.6666666666615</v>
          </cell>
          <cell r="DO10">
            <v>4208.3333333333285</v>
          </cell>
          <cell r="DP10">
            <v>4249.9999999999955</v>
          </cell>
          <cell r="DQ10">
            <v>4291.6666666666624</v>
          </cell>
          <cell r="DR10">
            <v>4333.3333333333294</v>
          </cell>
          <cell r="DS10">
            <v>4374.9999999999964</v>
          </cell>
          <cell r="DT10">
            <v>4416.6666666666633</v>
          </cell>
          <cell r="DU10">
            <v>4458.3333333333303</v>
          </cell>
          <cell r="DV10">
            <v>4499.9999999999973</v>
          </cell>
          <cell r="DW10">
            <v>4541.6666666666642</v>
          </cell>
          <cell r="DX10">
            <v>4583.3333333333312</v>
          </cell>
          <cell r="DY10">
            <v>4624.9999999999982</v>
          </cell>
          <cell r="DZ10">
            <v>4666.6666666666652</v>
          </cell>
          <cell r="EA10">
            <v>4708.3333333333321</v>
          </cell>
          <cell r="EB10">
            <v>4749.9999999999991</v>
          </cell>
          <cell r="EC10">
            <v>4791.6666666666661</v>
          </cell>
          <cell r="ED10">
            <v>4833.333333333333</v>
          </cell>
          <cell r="EE10">
            <v>4875</v>
          </cell>
          <cell r="EF10">
            <v>4916.666666666667</v>
          </cell>
          <cell r="EG10">
            <v>4958.3333333333339</v>
          </cell>
          <cell r="EH10">
            <v>5000.0000000000009</v>
          </cell>
          <cell r="EI10">
            <v>5041.6666666666679</v>
          </cell>
          <cell r="EJ10">
            <v>5083.3333333333348</v>
          </cell>
          <cell r="EK10">
            <v>5125.0000000000018</v>
          </cell>
          <cell r="EL10">
            <v>5166.6666666666688</v>
          </cell>
          <cell r="EM10">
            <v>5208.3333333333358</v>
          </cell>
          <cell r="EN10">
            <v>5250.0000000000027</v>
          </cell>
          <cell r="EO10">
            <v>5291.6666666666697</v>
          </cell>
          <cell r="EP10">
            <v>5333.3333333333367</v>
          </cell>
          <cell r="EQ10">
            <v>5375.0000000000036</v>
          </cell>
          <cell r="ER10">
            <v>5416.6666666666706</v>
          </cell>
          <cell r="ES10">
            <v>5458.3333333333376</v>
          </cell>
          <cell r="ET10">
            <v>5500.0000000000045</v>
          </cell>
          <cell r="EU10">
            <v>5541.6666666666715</v>
          </cell>
          <cell r="EV10">
            <v>5583.3333333333385</v>
          </cell>
          <cell r="EW10">
            <v>5625.0000000000055</v>
          </cell>
          <cell r="EX10">
            <v>5666.6666666666724</v>
          </cell>
          <cell r="EY10">
            <v>5708.3333333333394</v>
          </cell>
          <cell r="EZ10">
            <v>5750.0000000000064</v>
          </cell>
          <cell r="FA10">
            <v>5791.6666666666733</v>
          </cell>
          <cell r="FB10">
            <v>5833.3333333333403</v>
          </cell>
          <cell r="FC10">
            <v>5875.0000000000073</v>
          </cell>
          <cell r="FD10">
            <v>5916.6666666666742</v>
          </cell>
          <cell r="FE10">
            <v>5958.3333333333412</v>
          </cell>
          <cell r="FF10">
            <v>6000.0000000000082</v>
          </cell>
          <cell r="FG10">
            <v>6041.6666666666752</v>
          </cell>
          <cell r="FH10">
            <v>6083.3333333333421</v>
          </cell>
          <cell r="FI10">
            <v>6125.0000000000091</v>
          </cell>
          <cell r="FJ10">
            <v>6166.6666666666761</v>
          </cell>
          <cell r="FK10">
            <v>6208.333333333343</v>
          </cell>
          <cell r="FL10">
            <v>6250.00000000001</v>
          </cell>
          <cell r="FM10">
            <v>6291.666666666677</v>
          </cell>
          <cell r="FN10">
            <v>6333.3333333333439</v>
          </cell>
          <cell r="FO10">
            <v>6375.0000000000109</v>
          </cell>
          <cell r="FP10">
            <v>6416.6666666666779</v>
          </cell>
          <cell r="FQ10">
            <v>6458.3333333333449</v>
          </cell>
          <cell r="FR10">
            <v>6500.0000000000118</v>
          </cell>
          <cell r="FS10">
            <v>6541.6666666666788</v>
          </cell>
          <cell r="FT10">
            <v>6583.3333333333458</v>
          </cell>
          <cell r="FU10">
            <v>6625.0000000000127</v>
          </cell>
          <cell r="FV10">
            <v>6666.6666666666797</v>
          </cell>
          <cell r="FW10">
            <v>6708.3333333333467</v>
          </cell>
          <cell r="FX10">
            <v>6750.0000000000136</v>
          </cell>
          <cell r="FY10">
            <v>6791.6666666666806</v>
          </cell>
          <cell r="FZ10">
            <v>6833.3333333333476</v>
          </cell>
          <cell r="GA10">
            <v>6875.0000000000146</v>
          </cell>
          <cell r="GB10">
            <v>6916.6666666666815</v>
          </cell>
          <cell r="GC10">
            <v>6958.3333333333485</v>
          </cell>
          <cell r="GD10">
            <v>7000.0000000000155</v>
          </cell>
          <cell r="GE10">
            <v>7041.6666666666824</v>
          </cell>
          <cell r="GF10">
            <v>7083.3333333333494</v>
          </cell>
          <cell r="GG10">
            <v>7125.0000000000164</v>
          </cell>
          <cell r="GH10">
            <v>7166.6666666666833</v>
          </cell>
          <cell r="GI10">
            <v>7208.3333333333503</v>
          </cell>
          <cell r="GJ10">
            <v>7250.0000000000173</v>
          </cell>
          <cell r="GK10">
            <v>7291.6666666666843</v>
          </cell>
          <cell r="GL10">
            <v>7333.3333333333512</v>
          </cell>
          <cell r="GM10">
            <v>7375.0000000000182</v>
          </cell>
          <cell r="GN10">
            <v>7416.6666666666852</v>
          </cell>
          <cell r="GO10">
            <v>7458.3333333333521</v>
          </cell>
          <cell r="GP10">
            <v>7500.0000000000191</v>
          </cell>
          <cell r="GQ10">
            <v>7541.6666666666861</v>
          </cell>
          <cell r="GR10">
            <v>7583.333333333353</v>
          </cell>
          <cell r="GS10">
            <v>7625.00000000002</v>
          </cell>
          <cell r="GT10">
            <v>7666.666666666687</v>
          </cell>
          <cell r="GU10">
            <v>7708.3333333333539</v>
          </cell>
          <cell r="GV10">
            <v>7750.0000000000209</v>
          </cell>
          <cell r="GW10">
            <v>7791.6666666666879</v>
          </cell>
          <cell r="GX10">
            <v>7833.3333333333549</v>
          </cell>
          <cell r="GY10">
            <v>7875.0000000000218</v>
          </cell>
          <cell r="GZ10">
            <v>7916.6666666666888</v>
          </cell>
          <cell r="HA10">
            <v>7958.3333333333558</v>
          </cell>
          <cell r="HB10">
            <v>8000.0000000000227</v>
          </cell>
          <cell r="HC10">
            <v>8041.6666666666897</v>
          </cell>
          <cell r="HD10">
            <v>8083.3333333333567</v>
          </cell>
          <cell r="HE10">
            <v>8125.0000000000236</v>
          </cell>
          <cell r="HF10">
            <v>8166.6666666666906</v>
          </cell>
          <cell r="HG10">
            <v>8208.3333333333576</v>
          </cell>
          <cell r="HH10">
            <v>8250.0000000000236</v>
          </cell>
          <cell r="HI10">
            <v>8291.6666666666897</v>
          </cell>
          <cell r="HJ10">
            <v>8333.3333333333558</v>
          </cell>
        </row>
        <row r="11">
          <cell r="R11">
            <v>0</v>
          </cell>
          <cell r="S11">
            <v>500</v>
          </cell>
          <cell r="T11">
            <v>1000</v>
          </cell>
          <cell r="U11">
            <v>1500</v>
          </cell>
          <cell r="V11">
            <v>2000</v>
          </cell>
          <cell r="W11">
            <v>2500</v>
          </cell>
          <cell r="X11">
            <v>3000</v>
          </cell>
          <cell r="Y11">
            <v>3500</v>
          </cell>
          <cell r="Z11">
            <v>4000</v>
          </cell>
          <cell r="AA11">
            <v>4500</v>
          </cell>
          <cell r="AB11">
            <v>5000</v>
          </cell>
          <cell r="AC11">
            <v>5500</v>
          </cell>
          <cell r="AD11">
            <v>6000</v>
          </cell>
          <cell r="AE11">
            <v>6500</v>
          </cell>
          <cell r="AF11">
            <v>7000</v>
          </cell>
          <cell r="AG11">
            <v>7500</v>
          </cell>
          <cell r="AH11">
            <v>8000</v>
          </cell>
          <cell r="AI11">
            <v>8500</v>
          </cell>
          <cell r="AJ11">
            <v>9000</v>
          </cell>
          <cell r="AK11">
            <v>9500</v>
          </cell>
          <cell r="AL11">
            <v>10000</v>
          </cell>
          <cell r="AM11">
            <v>10500</v>
          </cell>
          <cell r="AN11">
            <v>11000</v>
          </cell>
          <cell r="AO11">
            <v>11500</v>
          </cell>
          <cell r="AP11">
            <v>12000</v>
          </cell>
          <cell r="AQ11">
            <v>12500</v>
          </cell>
          <cell r="AR11">
            <v>13000</v>
          </cell>
          <cell r="AS11">
            <v>13500</v>
          </cell>
          <cell r="AT11">
            <v>14000</v>
          </cell>
          <cell r="AU11">
            <v>14500</v>
          </cell>
          <cell r="AV11">
            <v>15000</v>
          </cell>
          <cell r="AW11">
            <v>15500</v>
          </cell>
          <cell r="AX11">
            <v>16000</v>
          </cell>
          <cell r="AY11">
            <v>16500</v>
          </cell>
          <cell r="AZ11">
            <v>17000</v>
          </cell>
          <cell r="BA11">
            <v>17500</v>
          </cell>
          <cell r="BB11">
            <v>18000</v>
          </cell>
          <cell r="BC11">
            <v>18500</v>
          </cell>
          <cell r="BD11">
            <v>19000</v>
          </cell>
          <cell r="BE11">
            <v>19500</v>
          </cell>
          <cell r="BF11">
            <v>20000</v>
          </cell>
          <cell r="BG11">
            <v>20500</v>
          </cell>
          <cell r="BH11">
            <v>21000</v>
          </cell>
          <cell r="BI11">
            <v>21500</v>
          </cell>
          <cell r="BJ11">
            <v>22000</v>
          </cell>
          <cell r="BK11">
            <v>22500</v>
          </cell>
          <cell r="BL11">
            <v>23000</v>
          </cell>
          <cell r="BM11">
            <v>23500</v>
          </cell>
          <cell r="BN11">
            <v>24000</v>
          </cell>
          <cell r="BO11">
            <v>24500</v>
          </cell>
          <cell r="BP11">
            <v>25000</v>
          </cell>
          <cell r="BQ11">
            <v>25500</v>
          </cell>
          <cell r="BR11">
            <v>26000</v>
          </cell>
          <cell r="BS11">
            <v>26500</v>
          </cell>
          <cell r="BT11">
            <v>27000</v>
          </cell>
          <cell r="BU11">
            <v>27500</v>
          </cell>
          <cell r="BV11">
            <v>28000</v>
          </cell>
          <cell r="BW11">
            <v>28500</v>
          </cell>
          <cell r="BX11">
            <v>29000</v>
          </cell>
          <cell r="BY11">
            <v>29500</v>
          </cell>
          <cell r="BZ11">
            <v>30000</v>
          </cell>
          <cell r="CA11">
            <v>30500</v>
          </cell>
          <cell r="CB11">
            <v>31000</v>
          </cell>
          <cell r="CC11">
            <v>31500</v>
          </cell>
          <cell r="CD11">
            <v>32000</v>
          </cell>
          <cell r="CE11">
            <v>32500</v>
          </cell>
          <cell r="CF11">
            <v>33000</v>
          </cell>
          <cell r="CG11">
            <v>33500</v>
          </cell>
          <cell r="CH11">
            <v>34000</v>
          </cell>
          <cell r="CI11">
            <v>34500</v>
          </cell>
          <cell r="CJ11">
            <v>35000</v>
          </cell>
          <cell r="CK11">
            <v>35500</v>
          </cell>
          <cell r="CL11">
            <v>36000</v>
          </cell>
          <cell r="CM11">
            <v>36500</v>
          </cell>
          <cell r="CN11">
            <v>37000</v>
          </cell>
          <cell r="CO11">
            <v>37500</v>
          </cell>
          <cell r="CP11">
            <v>38000</v>
          </cell>
          <cell r="CQ11">
            <v>38500</v>
          </cell>
          <cell r="CR11">
            <v>39000</v>
          </cell>
          <cell r="CS11">
            <v>39500</v>
          </cell>
          <cell r="CT11">
            <v>40000</v>
          </cell>
          <cell r="CU11">
            <v>40500</v>
          </cell>
          <cell r="CV11">
            <v>41000</v>
          </cell>
          <cell r="CW11">
            <v>41500</v>
          </cell>
          <cell r="CX11">
            <v>42000</v>
          </cell>
          <cell r="CY11">
            <v>42500</v>
          </cell>
          <cell r="CZ11">
            <v>43000</v>
          </cell>
          <cell r="DA11">
            <v>43500</v>
          </cell>
          <cell r="DB11">
            <v>44000</v>
          </cell>
          <cell r="DC11">
            <v>44500</v>
          </cell>
          <cell r="DD11">
            <v>45000</v>
          </cell>
          <cell r="DE11">
            <v>45500</v>
          </cell>
          <cell r="DF11">
            <v>46000</v>
          </cell>
          <cell r="DG11">
            <v>46500</v>
          </cell>
          <cell r="DH11">
            <v>47000</v>
          </cell>
          <cell r="DI11">
            <v>47500</v>
          </cell>
          <cell r="DJ11">
            <v>48000</v>
          </cell>
          <cell r="DK11">
            <v>48500</v>
          </cell>
          <cell r="DL11">
            <v>49000</v>
          </cell>
          <cell r="DM11">
            <v>49500</v>
          </cell>
          <cell r="DN11">
            <v>50000</v>
          </cell>
          <cell r="DO11">
            <v>50500</v>
          </cell>
          <cell r="DP11">
            <v>51000</v>
          </cell>
          <cell r="DQ11">
            <v>51500</v>
          </cell>
          <cell r="DR11">
            <v>52000</v>
          </cell>
          <cell r="DS11">
            <v>52500</v>
          </cell>
          <cell r="DT11">
            <v>53000</v>
          </cell>
          <cell r="DU11">
            <v>53500</v>
          </cell>
          <cell r="DV11">
            <v>54000</v>
          </cell>
          <cell r="DW11">
            <v>54500</v>
          </cell>
          <cell r="DX11">
            <v>55000</v>
          </cell>
          <cell r="DY11">
            <v>55500</v>
          </cell>
          <cell r="DZ11">
            <v>56000</v>
          </cell>
          <cell r="EA11">
            <v>56500</v>
          </cell>
          <cell r="EB11">
            <v>57000</v>
          </cell>
          <cell r="EC11">
            <v>57500</v>
          </cell>
          <cell r="ED11">
            <v>58000</v>
          </cell>
          <cell r="EE11">
            <v>58500</v>
          </cell>
          <cell r="EF11">
            <v>59000</v>
          </cell>
          <cell r="EG11">
            <v>59500</v>
          </cell>
          <cell r="EH11">
            <v>60000</v>
          </cell>
          <cell r="EI11">
            <v>60500</v>
          </cell>
          <cell r="EJ11">
            <v>61000</v>
          </cell>
          <cell r="EK11">
            <v>61500</v>
          </cell>
          <cell r="EL11">
            <v>62000</v>
          </cell>
          <cell r="EM11">
            <v>62500</v>
          </cell>
          <cell r="EN11">
            <v>63000</v>
          </cell>
          <cell r="EO11">
            <v>63500</v>
          </cell>
          <cell r="EP11">
            <v>64000</v>
          </cell>
          <cell r="EQ11">
            <v>64500</v>
          </cell>
          <cell r="ER11">
            <v>65000</v>
          </cell>
          <cell r="ES11">
            <v>65500</v>
          </cell>
          <cell r="ET11">
            <v>66000</v>
          </cell>
          <cell r="EU11">
            <v>66500</v>
          </cell>
          <cell r="EV11">
            <v>67000</v>
          </cell>
          <cell r="EW11">
            <v>67500</v>
          </cell>
          <cell r="EX11">
            <v>68000</v>
          </cell>
          <cell r="EY11">
            <v>68500</v>
          </cell>
          <cell r="EZ11">
            <v>69000</v>
          </cell>
          <cell r="FA11">
            <v>69500</v>
          </cell>
          <cell r="FB11">
            <v>70000</v>
          </cell>
          <cell r="FC11">
            <v>70500</v>
          </cell>
          <cell r="FD11">
            <v>71000</v>
          </cell>
          <cell r="FE11">
            <v>71500</v>
          </cell>
          <cell r="FF11">
            <v>72000</v>
          </cell>
          <cell r="FG11">
            <v>72500</v>
          </cell>
          <cell r="FH11">
            <v>73000</v>
          </cell>
          <cell r="FI11">
            <v>73500</v>
          </cell>
          <cell r="FJ11">
            <v>74000</v>
          </cell>
          <cell r="FK11">
            <v>74500</v>
          </cell>
          <cell r="FL11">
            <v>75000</v>
          </cell>
          <cell r="FM11">
            <v>75500</v>
          </cell>
          <cell r="FN11">
            <v>76000</v>
          </cell>
          <cell r="FO11">
            <v>76500</v>
          </cell>
          <cell r="FP11">
            <v>77000</v>
          </cell>
          <cell r="FQ11">
            <v>77500</v>
          </cell>
          <cell r="FR11">
            <v>78000</v>
          </cell>
          <cell r="FS11">
            <v>78500</v>
          </cell>
          <cell r="FT11">
            <v>79000</v>
          </cell>
          <cell r="FU11">
            <v>79500</v>
          </cell>
          <cell r="FV11">
            <v>80000</v>
          </cell>
          <cell r="FW11">
            <v>80500</v>
          </cell>
          <cell r="FX11">
            <v>81000</v>
          </cell>
          <cell r="FY11">
            <v>81500</v>
          </cell>
          <cell r="FZ11">
            <v>82000</v>
          </cell>
          <cell r="GA11">
            <v>82500</v>
          </cell>
          <cell r="GB11">
            <v>83000</v>
          </cell>
          <cell r="GC11">
            <v>83500</v>
          </cell>
          <cell r="GD11">
            <v>84000</v>
          </cell>
          <cell r="GE11">
            <v>84500</v>
          </cell>
          <cell r="GF11">
            <v>85000</v>
          </cell>
          <cell r="GG11">
            <v>85500</v>
          </cell>
          <cell r="GH11">
            <v>86000</v>
          </cell>
          <cell r="GI11">
            <v>86500</v>
          </cell>
          <cell r="GJ11">
            <v>87000</v>
          </cell>
          <cell r="GK11">
            <v>87500</v>
          </cell>
          <cell r="GL11">
            <v>88000</v>
          </cell>
          <cell r="GM11">
            <v>88500</v>
          </cell>
          <cell r="GN11">
            <v>89000</v>
          </cell>
          <cell r="GO11">
            <v>89500</v>
          </cell>
          <cell r="GP11">
            <v>90000</v>
          </cell>
          <cell r="GQ11">
            <v>90500</v>
          </cell>
          <cell r="GR11">
            <v>91000</v>
          </cell>
          <cell r="GS11">
            <v>91500</v>
          </cell>
          <cell r="GT11">
            <v>92000</v>
          </cell>
          <cell r="GU11">
            <v>92500</v>
          </cell>
          <cell r="GV11">
            <v>93000</v>
          </cell>
          <cell r="GW11">
            <v>93500</v>
          </cell>
          <cell r="GX11">
            <v>94000</v>
          </cell>
          <cell r="GY11">
            <v>94500</v>
          </cell>
          <cell r="GZ11">
            <v>95000</v>
          </cell>
          <cell r="HA11">
            <v>95500</v>
          </cell>
          <cell r="HB11">
            <v>96000</v>
          </cell>
          <cell r="HC11">
            <v>96500</v>
          </cell>
          <cell r="HD11">
            <v>97000</v>
          </cell>
          <cell r="HE11">
            <v>97500</v>
          </cell>
          <cell r="HF11">
            <v>98000</v>
          </cell>
          <cell r="HG11">
            <v>98500</v>
          </cell>
          <cell r="HH11">
            <v>99000</v>
          </cell>
          <cell r="HI11">
            <v>99500</v>
          </cell>
          <cell r="HJ11">
            <v>100000</v>
          </cell>
          <cell r="HL11">
            <v>0</v>
          </cell>
          <cell r="HM11">
            <v>0</v>
          </cell>
        </row>
        <row r="40">
          <cell r="R40">
            <v>943</v>
          </cell>
          <cell r="S40">
            <v>943</v>
          </cell>
          <cell r="T40">
            <v>943</v>
          </cell>
          <cell r="U40">
            <v>943</v>
          </cell>
          <cell r="V40">
            <v>943</v>
          </cell>
          <cell r="W40">
            <v>943</v>
          </cell>
          <cell r="X40">
            <v>943</v>
          </cell>
          <cell r="Y40">
            <v>943</v>
          </cell>
          <cell r="Z40">
            <v>943</v>
          </cell>
          <cell r="AA40">
            <v>943</v>
          </cell>
          <cell r="AB40">
            <v>943</v>
          </cell>
          <cell r="AC40">
            <v>943</v>
          </cell>
          <cell r="AD40">
            <v>943</v>
          </cell>
          <cell r="AE40">
            <v>943</v>
          </cell>
          <cell r="AF40">
            <v>943</v>
          </cell>
          <cell r="AG40">
            <v>943</v>
          </cell>
          <cell r="AH40">
            <v>943</v>
          </cell>
          <cell r="AI40">
            <v>943</v>
          </cell>
          <cell r="AJ40">
            <v>943</v>
          </cell>
          <cell r="AK40">
            <v>943</v>
          </cell>
          <cell r="AL40">
            <v>943</v>
          </cell>
          <cell r="AM40">
            <v>943</v>
          </cell>
          <cell r="AN40">
            <v>943</v>
          </cell>
          <cell r="AO40">
            <v>943</v>
          </cell>
          <cell r="AP40">
            <v>943</v>
          </cell>
          <cell r="AQ40">
            <v>943</v>
          </cell>
          <cell r="AR40">
            <v>943</v>
          </cell>
          <cell r="AS40">
            <v>943</v>
          </cell>
          <cell r="AT40">
            <v>943</v>
          </cell>
          <cell r="AU40">
            <v>943</v>
          </cell>
          <cell r="AV40">
            <v>943</v>
          </cell>
          <cell r="AW40">
            <v>943</v>
          </cell>
          <cell r="AX40">
            <v>943</v>
          </cell>
          <cell r="AY40">
            <v>943</v>
          </cell>
          <cell r="AZ40">
            <v>943</v>
          </cell>
          <cell r="BA40">
            <v>943</v>
          </cell>
          <cell r="BB40">
            <v>943</v>
          </cell>
          <cell r="BC40">
            <v>943</v>
          </cell>
          <cell r="BD40">
            <v>943</v>
          </cell>
          <cell r="BE40">
            <v>943</v>
          </cell>
          <cell r="BF40">
            <v>943</v>
          </cell>
          <cell r="BG40">
            <v>943</v>
          </cell>
          <cell r="BH40">
            <v>943</v>
          </cell>
          <cell r="BI40">
            <v>943</v>
          </cell>
          <cell r="BJ40">
            <v>943</v>
          </cell>
          <cell r="BK40">
            <v>943</v>
          </cell>
          <cell r="BL40">
            <v>943</v>
          </cell>
          <cell r="BM40">
            <v>943</v>
          </cell>
          <cell r="BN40">
            <v>943</v>
          </cell>
          <cell r="BO40">
            <v>943</v>
          </cell>
          <cell r="BP40">
            <v>943</v>
          </cell>
          <cell r="BQ40">
            <v>943</v>
          </cell>
          <cell r="BR40">
            <v>943</v>
          </cell>
          <cell r="BS40">
            <v>943</v>
          </cell>
          <cell r="BT40">
            <v>943</v>
          </cell>
          <cell r="BU40">
            <v>943</v>
          </cell>
          <cell r="BV40">
            <v>943</v>
          </cell>
          <cell r="BW40">
            <v>943</v>
          </cell>
          <cell r="BX40">
            <v>943</v>
          </cell>
          <cell r="BY40">
            <v>943</v>
          </cell>
          <cell r="BZ40">
            <v>943</v>
          </cell>
          <cell r="CA40">
            <v>943</v>
          </cell>
          <cell r="CB40">
            <v>943</v>
          </cell>
          <cell r="CC40">
            <v>943</v>
          </cell>
          <cell r="CD40">
            <v>943</v>
          </cell>
          <cell r="CE40">
            <v>943</v>
          </cell>
          <cell r="CF40">
            <v>943</v>
          </cell>
          <cell r="CG40">
            <v>943</v>
          </cell>
          <cell r="CH40">
            <v>943</v>
          </cell>
          <cell r="CI40">
            <v>943</v>
          </cell>
          <cell r="CJ40">
            <v>943</v>
          </cell>
          <cell r="CK40">
            <v>943</v>
          </cell>
          <cell r="CL40">
            <v>943</v>
          </cell>
          <cell r="CM40">
            <v>943</v>
          </cell>
          <cell r="CN40">
            <v>943</v>
          </cell>
          <cell r="CO40">
            <v>943</v>
          </cell>
          <cell r="CP40">
            <v>943</v>
          </cell>
          <cell r="CQ40">
            <v>943</v>
          </cell>
          <cell r="CR40">
            <v>943</v>
          </cell>
          <cell r="CS40">
            <v>943</v>
          </cell>
          <cell r="CT40">
            <v>943</v>
          </cell>
          <cell r="CU40">
            <v>943</v>
          </cell>
          <cell r="CV40">
            <v>943</v>
          </cell>
          <cell r="CW40">
            <v>943</v>
          </cell>
          <cell r="CX40">
            <v>943</v>
          </cell>
          <cell r="CY40">
            <v>943</v>
          </cell>
          <cell r="CZ40">
            <v>943</v>
          </cell>
          <cell r="DA40">
            <v>943</v>
          </cell>
          <cell r="DB40">
            <v>943</v>
          </cell>
          <cell r="DC40">
            <v>943</v>
          </cell>
          <cell r="DD40">
            <v>943</v>
          </cell>
          <cell r="DE40">
            <v>943</v>
          </cell>
          <cell r="DF40">
            <v>943</v>
          </cell>
          <cell r="DG40">
            <v>943</v>
          </cell>
          <cell r="DH40">
            <v>943</v>
          </cell>
          <cell r="DI40">
            <v>943</v>
          </cell>
          <cell r="DJ40">
            <v>943</v>
          </cell>
          <cell r="DK40">
            <v>943</v>
          </cell>
          <cell r="DL40">
            <v>943</v>
          </cell>
          <cell r="DM40">
            <v>943</v>
          </cell>
          <cell r="DN40">
            <v>943</v>
          </cell>
          <cell r="DO40">
            <v>943</v>
          </cell>
          <cell r="DP40">
            <v>943</v>
          </cell>
          <cell r="DQ40">
            <v>943</v>
          </cell>
          <cell r="DR40">
            <v>943</v>
          </cell>
          <cell r="DS40">
            <v>943</v>
          </cell>
          <cell r="DT40">
            <v>943</v>
          </cell>
          <cell r="DU40">
            <v>943</v>
          </cell>
          <cell r="DV40">
            <v>943</v>
          </cell>
          <cell r="DW40">
            <v>943</v>
          </cell>
          <cell r="DX40">
            <v>943</v>
          </cell>
          <cell r="DY40">
            <v>943</v>
          </cell>
          <cell r="DZ40">
            <v>943</v>
          </cell>
          <cell r="EA40">
            <v>943</v>
          </cell>
          <cell r="EB40">
            <v>943</v>
          </cell>
          <cell r="EC40">
            <v>943</v>
          </cell>
          <cell r="ED40">
            <v>943</v>
          </cell>
          <cell r="EE40">
            <v>943</v>
          </cell>
          <cell r="EF40">
            <v>943</v>
          </cell>
          <cell r="EG40">
            <v>943</v>
          </cell>
          <cell r="EH40">
            <v>943</v>
          </cell>
          <cell r="EI40">
            <v>943</v>
          </cell>
          <cell r="EJ40">
            <v>943</v>
          </cell>
          <cell r="EK40">
            <v>943</v>
          </cell>
          <cell r="EL40">
            <v>943</v>
          </cell>
          <cell r="EM40">
            <v>943</v>
          </cell>
          <cell r="EN40">
            <v>943</v>
          </cell>
          <cell r="EO40">
            <v>943</v>
          </cell>
          <cell r="EP40">
            <v>943</v>
          </cell>
          <cell r="EQ40">
            <v>943</v>
          </cell>
          <cell r="ER40">
            <v>943</v>
          </cell>
          <cell r="ES40">
            <v>943</v>
          </cell>
          <cell r="ET40">
            <v>943</v>
          </cell>
          <cell r="EU40">
            <v>943</v>
          </cell>
          <cell r="EV40">
            <v>943</v>
          </cell>
          <cell r="EW40">
            <v>943</v>
          </cell>
          <cell r="EX40">
            <v>943</v>
          </cell>
          <cell r="EY40">
            <v>943</v>
          </cell>
          <cell r="EZ40">
            <v>943</v>
          </cell>
          <cell r="FA40">
            <v>943</v>
          </cell>
          <cell r="FB40">
            <v>943</v>
          </cell>
          <cell r="FC40">
            <v>943</v>
          </cell>
          <cell r="FD40">
            <v>943</v>
          </cell>
          <cell r="FE40">
            <v>943</v>
          </cell>
          <cell r="FF40">
            <v>943</v>
          </cell>
          <cell r="FG40">
            <v>943</v>
          </cell>
          <cell r="FH40">
            <v>943</v>
          </cell>
          <cell r="FI40">
            <v>943</v>
          </cell>
          <cell r="FJ40">
            <v>943</v>
          </cell>
          <cell r="FK40">
            <v>943</v>
          </cell>
          <cell r="FL40">
            <v>943</v>
          </cell>
          <cell r="FM40">
            <v>943</v>
          </cell>
          <cell r="FN40">
            <v>943</v>
          </cell>
          <cell r="FO40">
            <v>943</v>
          </cell>
          <cell r="FP40">
            <v>943</v>
          </cell>
          <cell r="FQ40">
            <v>943</v>
          </cell>
          <cell r="FR40">
            <v>943</v>
          </cell>
          <cell r="FS40">
            <v>943</v>
          </cell>
          <cell r="FT40">
            <v>943</v>
          </cell>
          <cell r="FU40">
            <v>943</v>
          </cell>
          <cell r="FV40">
            <v>943</v>
          </cell>
          <cell r="FW40">
            <v>943</v>
          </cell>
          <cell r="FX40">
            <v>943</v>
          </cell>
          <cell r="FY40">
            <v>943</v>
          </cell>
          <cell r="FZ40">
            <v>943</v>
          </cell>
          <cell r="GA40">
            <v>943</v>
          </cell>
          <cell r="GB40">
            <v>943</v>
          </cell>
          <cell r="GC40">
            <v>943</v>
          </cell>
          <cell r="GD40">
            <v>943</v>
          </cell>
          <cell r="GE40">
            <v>943</v>
          </cell>
          <cell r="GF40">
            <v>943</v>
          </cell>
          <cell r="GG40">
            <v>943</v>
          </cell>
          <cell r="GH40">
            <v>943</v>
          </cell>
          <cell r="GI40">
            <v>943</v>
          </cell>
          <cell r="GJ40">
            <v>943</v>
          </cell>
          <cell r="GK40">
            <v>943</v>
          </cell>
          <cell r="GL40">
            <v>943</v>
          </cell>
          <cell r="GM40">
            <v>943</v>
          </cell>
          <cell r="GN40">
            <v>943</v>
          </cell>
          <cell r="GO40">
            <v>943</v>
          </cell>
          <cell r="GP40">
            <v>943</v>
          </cell>
          <cell r="GQ40">
            <v>943</v>
          </cell>
          <cell r="GR40">
            <v>943</v>
          </cell>
          <cell r="GS40">
            <v>943</v>
          </cell>
          <cell r="GT40">
            <v>943</v>
          </cell>
          <cell r="GU40">
            <v>943</v>
          </cell>
          <cell r="GV40">
            <v>943</v>
          </cell>
          <cell r="GW40">
            <v>943</v>
          </cell>
          <cell r="GX40">
            <v>943</v>
          </cell>
          <cell r="GY40">
            <v>943</v>
          </cell>
          <cell r="GZ40">
            <v>943</v>
          </cell>
          <cell r="HA40">
            <v>943</v>
          </cell>
          <cell r="HB40">
            <v>943</v>
          </cell>
          <cell r="HC40">
            <v>943</v>
          </cell>
          <cell r="HD40">
            <v>943</v>
          </cell>
          <cell r="HE40">
            <v>943</v>
          </cell>
          <cell r="HF40">
            <v>943</v>
          </cell>
          <cell r="HG40">
            <v>943</v>
          </cell>
          <cell r="HH40">
            <v>943</v>
          </cell>
          <cell r="HI40">
            <v>943</v>
          </cell>
          <cell r="HJ40">
            <v>943</v>
          </cell>
        </row>
        <row r="41">
          <cell r="R41">
            <v>11316</v>
          </cell>
          <cell r="S41">
            <v>11316</v>
          </cell>
          <cell r="T41">
            <v>11316</v>
          </cell>
          <cell r="U41">
            <v>11316</v>
          </cell>
          <cell r="V41">
            <v>11316</v>
          </cell>
          <cell r="W41">
            <v>11316</v>
          </cell>
          <cell r="X41">
            <v>11316</v>
          </cell>
          <cell r="Y41">
            <v>11316</v>
          </cell>
          <cell r="Z41">
            <v>11316</v>
          </cell>
          <cell r="AA41">
            <v>11316</v>
          </cell>
          <cell r="AB41">
            <v>11316</v>
          </cell>
          <cell r="AC41">
            <v>11316</v>
          </cell>
          <cell r="AD41">
            <v>11316</v>
          </cell>
          <cell r="AE41">
            <v>11316</v>
          </cell>
          <cell r="AF41">
            <v>11316</v>
          </cell>
          <cell r="AG41">
            <v>11316</v>
          </cell>
          <cell r="AH41">
            <v>11316</v>
          </cell>
          <cell r="AI41">
            <v>11316</v>
          </cell>
          <cell r="AJ41">
            <v>11316</v>
          </cell>
          <cell r="AK41">
            <v>11316</v>
          </cell>
          <cell r="AL41">
            <v>11316</v>
          </cell>
          <cell r="AM41">
            <v>11316</v>
          </cell>
          <cell r="AN41">
            <v>11316</v>
          </cell>
          <cell r="AO41">
            <v>11316</v>
          </cell>
          <cell r="AP41">
            <v>11316</v>
          </cell>
          <cell r="AQ41">
            <v>11316</v>
          </cell>
          <cell r="AR41">
            <v>11316</v>
          </cell>
          <cell r="AS41">
            <v>11316</v>
          </cell>
          <cell r="AT41">
            <v>11316</v>
          </cell>
          <cell r="AU41">
            <v>11316</v>
          </cell>
          <cell r="AV41">
            <v>11316</v>
          </cell>
          <cell r="AW41">
            <v>11316</v>
          </cell>
          <cell r="AX41">
            <v>11316</v>
          </cell>
          <cell r="AY41">
            <v>11316</v>
          </cell>
          <cell r="AZ41">
            <v>11316</v>
          </cell>
          <cell r="BA41">
            <v>11316</v>
          </cell>
          <cell r="BB41">
            <v>11316</v>
          </cell>
          <cell r="BC41">
            <v>11316</v>
          </cell>
          <cell r="BD41">
            <v>11316</v>
          </cell>
          <cell r="BE41">
            <v>11316</v>
          </cell>
          <cell r="BF41">
            <v>11316</v>
          </cell>
          <cell r="BG41">
            <v>11316</v>
          </cell>
          <cell r="BH41">
            <v>11316</v>
          </cell>
          <cell r="BI41">
            <v>11316</v>
          </cell>
          <cell r="BJ41">
            <v>11316</v>
          </cell>
          <cell r="BK41">
            <v>11316</v>
          </cell>
          <cell r="BL41">
            <v>11316</v>
          </cell>
          <cell r="BM41">
            <v>11316</v>
          </cell>
          <cell r="BN41">
            <v>11316</v>
          </cell>
          <cell r="BO41">
            <v>11316</v>
          </cell>
          <cell r="BP41">
            <v>11316</v>
          </cell>
          <cell r="BQ41">
            <v>11316</v>
          </cell>
          <cell r="BR41">
            <v>11316</v>
          </cell>
          <cell r="BS41">
            <v>11316</v>
          </cell>
          <cell r="BT41">
            <v>11316</v>
          </cell>
          <cell r="BU41">
            <v>11316</v>
          </cell>
          <cell r="BV41">
            <v>11316</v>
          </cell>
          <cell r="BW41">
            <v>11316</v>
          </cell>
          <cell r="BX41">
            <v>11316</v>
          </cell>
          <cell r="BY41">
            <v>11316</v>
          </cell>
          <cell r="BZ41">
            <v>11316</v>
          </cell>
          <cell r="CA41">
            <v>11316</v>
          </cell>
          <cell r="CB41">
            <v>11316</v>
          </cell>
          <cell r="CC41">
            <v>11316</v>
          </cell>
          <cell r="CD41">
            <v>11316</v>
          </cell>
          <cell r="CE41">
            <v>11316</v>
          </cell>
          <cell r="CF41">
            <v>11316</v>
          </cell>
          <cell r="CG41">
            <v>11316</v>
          </cell>
          <cell r="CH41">
            <v>11316</v>
          </cell>
          <cell r="CI41">
            <v>11316</v>
          </cell>
          <cell r="CJ41">
            <v>11316</v>
          </cell>
          <cell r="CK41">
            <v>11316</v>
          </cell>
          <cell r="CL41">
            <v>11316</v>
          </cell>
          <cell r="CM41">
            <v>11316</v>
          </cell>
          <cell r="CN41">
            <v>11316</v>
          </cell>
          <cell r="CO41">
            <v>11316</v>
          </cell>
          <cell r="CP41">
            <v>11316</v>
          </cell>
          <cell r="CQ41">
            <v>11316</v>
          </cell>
          <cell r="CR41">
            <v>11316</v>
          </cell>
          <cell r="CS41">
            <v>11316</v>
          </cell>
          <cell r="CT41">
            <v>11316</v>
          </cell>
          <cell r="CU41">
            <v>11316</v>
          </cell>
          <cell r="CV41">
            <v>11316</v>
          </cell>
          <cell r="CW41">
            <v>11316</v>
          </cell>
          <cell r="CX41">
            <v>11316</v>
          </cell>
          <cell r="CY41">
            <v>11316</v>
          </cell>
          <cell r="CZ41">
            <v>11316</v>
          </cell>
          <cell r="DA41">
            <v>11316</v>
          </cell>
          <cell r="DB41">
            <v>11316</v>
          </cell>
          <cell r="DC41">
            <v>11316</v>
          </cell>
          <cell r="DD41">
            <v>11316</v>
          </cell>
          <cell r="DE41">
            <v>11316</v>
          </cell>
          <cell r="DF41">
            <v>11316</v>
          </cell>
          <cell r="DG41">
            <v>11316</v>
          </cell>
          <cell r="DH41">
            <v>11316</v>
          </cell>
          <cell r="DI41">
            <v>11316</v>
          </cell>
          <cell r="DJ41">
            <v>11316</v>
          </cell>
          <cell r="DK41">
            <v>11316</v>
          </cell>
          <cell r="DL41">
            <v>11316</v>
          </cell>
          <cell r="DM41">
            <v>11316</v>
          </cell>
          <cell r="DN41">
            <v>11316</v>
          </cell>
          <cell r="DO41">
            <v>11316</v>
          </cell>
          <cell r="DP41">
            <v>11316</v>
          </cell>
          <cell r="DQ41">
            <v>11316</v>
          </cell>
          <cell r="DR41">
            <v>11316</v>
          </cell>
          <cell r="DS41">
            <v>11316</v>
          </cell>
          <cell r="DT41">
            <v>11316</v>
          </cell>
          <cell r="DU41">
            <v>11316</v>
          </cell>
          <cell r="DV41">
            <v>11316</v>
          </cell>
          <cell r="DW41">
            <v>11316</v>
          </cell>
          <cell r="DX41">
            <v>11316</v>
          </cell>
          <cell r="DY41">
            <v>11316</v>
          </cell>
          <cell r="DZ41">
            <v>11316</v>
          </cell>
          <cell r="EA41">
            <v>11316</v>
          </cell>
          <cell r="EB41">
            <v>11316</v>
          </cell>
          <cell r="EC41">
            <v>11316</v>
          </cell>
          <cell r="ED41">
            <v>11316</v>
          </cell>
          <cell r="EE41">
            <v>11316</v>
          </cell>
          <cell r="EF41">
            <v>11316</v>
          </cell>
          <cell r="EG41">
            <v>11316</v>
          </cell>
          <cell r="EH41">
            <v>11316</v>
          </cell>
          <cell r="EI41">
            <v>11316</v>
          </cell>
          <cell r="EJ41">
            <v>11316</v>
          </cell>
          <cell r="EK41">
            <v>11316</v>
          </cell>
          <cell r="EL41">
            <v>11316</v>
          </cell>
          <cell r="EM41">
            <v>11316</v>
          </cell>
          <cell r="EN41">
            <v>11316</v>
          </cell>
          <cell r="EO41">
            <v>11316</v>
          </cell>
          <cell r="EP41">
            <v>11316</v>
          </cell>
          <cell r="EQ41">
            <v>11316</v>
          </cell>
          <cell r="ER41">
            <v>11316</v>
          </cell>
          <cell r="ES41">
            <v>11316</v>
          </cell>
          <cell r="ET41">
            <v>11316</v>
          </cell>
          <cell r="EU41">
            <v>11316</v>
          </cell>
          <cell r="EV41">
            <v>11316</v>
          </cell>
          <cell r="EW41">
            <v>11316</v>
          </cell>
          <cell r="EX41">
            <v>11316</v>
          </cell>
          <cell r="EY41">
            <v>11316</v>
          </cell>
          <cell r="EZ41">
            <v>11316</v>
          </cell>
          <cell r="FA41">
            <v>11316</v>
          </cell>
          <cell r="FB41">
            <v>11316</v>
          </cell>
          <cell r="FC41">
            <v>11316</v>
          </cell>
          <cell r="FD41">
            <v>11316</v>
          </cell>
          <cell r="FE41">
            <v>11316</v>
          </cell>
          <cell r="FF41">
            <v>11316</v>
          </cell>
          <cell r="FG41">
            <v>11316</v>
          </cell>
          <cell r="FH41">
            <v>11316</v>
          </cell>
          <cell r="FI41">
            <v>11316</v>
          </cell>
          <cell r="FJ41">
            <v>11316</v>
          </cell>
          <cell r="FK41">
            <v>11316</v>
          </cell>
          <cell r="FL41">
            <v>11316</v>
          </cell>
          <cell r="FM41">
            <v>11316</v>
          </cell>
          <cell r="FN41">
            <v>11316</v>
          </cell>
          <cell r="FO41">
            <v>11316</v>
          </cell>
          <cell r="FP41">
            <v>11316</v>
          </cell>
          <cell r="FQ41">
            <v>11316</v>
          </cell>
          <cell r="FR41">
            <v>11316</v>
          </cell>
          <cell r="FS41">
            <v>11316</v>
          </cell>
          <cell r="FT41">
            <v>11316</v>
          </cell>
          <cell r="FU41">
            <v>11316</v>
          </cell>
          <cell r="FV41">
            <v>11316</v>
          </cell>
          <cell r="FW41">
            <v>11316</v>
          </cell>
          <cell r="FX41">
            <v>11316</v>
          </cell>
          <cell r="FY41">
            <v>11316</v>
          </cell>
          <cell r="FZ41">
            <v>11316</v>
          </cell>
          <cell r="GA41">
            <v>11316</v>
          </cell>
          <cell r="GB41">
            <v>11316</v>
          </cell>
          <cell r="GC41">
            <v>11316</v>
          </cell>
          <cell r="GD41">
            <v>11316</v>
          </cell>
          <cell r="GE41">
            <v>11316</v>
          </cell>
          <cell r="GF41">
            <v>11316</v>
          </cell>
          <cell r="GG41">
            <v>11316</v>
          </cell>
          <cell r="GH41">
            <v>11316</v>
          </cell>
          <cell r="GI41">
            <v>11316</v>
          </cell>
          <cell r="GJ41">
            <v>11316</v>
          </cell>
          <cell r="GK41">
            <v>11316</v>
          </cell>
          <cell r="GL41">
            <v>11316</v>
          </cell>
          <cell r="GM41">
            <v>11316</v>
          </cell>
          <cell r="GN41">
            <v>11316</v>
          </cell>
          <cell r="GO41">
            <v>11316</v>
          </cell>
          <cell r="GP41">
            <v>11316</v>
          </cell>
          <cell r="GQ41">
            <v>11316</v>
          </cell>
          <cell r="GR41">
            <v>11316</v>
          </cell>
          <cell r="GS41">
            <v>11316</v>
          </cell>
          <cell r="GT41">
            <v>11316</v>
          </cell>
          <cell r="GU41">
            <v>11316</v>
          </cell>
          <cell r="GV41">
            <v>11316</v>
          </cell>
          <cell r="GW41">
            <v>11316</v>
          </cell>
          <cell r="GX41">
            <v>11316</v>
          </cell>
          <cell r="GY41">
            <v>11316</v>
          </cell>
          <cell r="GZ41">
            <v>11316</v>
          </cell>
          <cell r="HA41">
            <v>11316</v>
          </cell>
          <cell r="HB41">
            <v>11316</v>
          </cell>
          <cell r="HC41">
            <v>11316</v>
          </cell>
          <cell r="HD41">
            <v>11316</v>
          </cell>
          <cell r="HE41">
            <v>11316</v>
          </cell>
          <cell r="HF41">
            <v>11316</v>
          </cell>
          <cell r="HG41">
            <v>11316</v>
          </cell>
          <cell r="HH41">
            <v>11316</v>
          </cell>
          <cell r="HI41">
            <v>11316</v>
          </cell>
          <cell r="HJ41">
            <v>11316</v>
          </cell>
        </row>
        <row r="44">
          <cell r="R44">
            <v>943</v>
          </cell>
          <cell r="S44">
            <v>984.66666666666663</v>
          </cell>
          <cell r="T44">
            <v>1026.3333333333333</v>
          </cell>
          <cell r="U44">
            <v>1068</v>
          </cell>
          <cell r="V44">
            <v>1109.6666666666667</v>
          </cell>
          <cell r="W44">
            <v>1151.3333333333333</v>
          </cell>
          <cell r="X44">
            <v>1193</v>
          </cell>
          <cell r="Y44">
            <v>1234.6666666666665</v>
          </cell>
          <cell r="Z44">
            <v>1276.3333333333333</v>
          </cell>
          <cell r="AA44">
            <v>1318</v>
          </cell>
          <cell r="AB44">
            <v>1359.6666666666667</v>
          </cell>
          <cell r="AC44">
            <v>1401.3333333333335</v>
          </cell>
          <cell r="AD44">
            <v>1443</v>
          </cell>
          <cell r="AE44">
            <v>1484.6666666666667</v>
          </cell>
          <cell r="AF44">
            <v>1526.3333333333335</v>
          </cell>
          <cell r="AG44">
            <v>1568</v>
          </cell>
          <cell r="AH44">
            <v>1609.6666666666665</v>
          </cell>
          <cell r="AI44">
            <v>1651.3333333333333</v>
          </cell>
          <cell r="AJ44">
            <v>1693</v>
          </cell>
          <cell r="AK44">
            <v>1734.6666666666665</v>
          </cell>
          <cell r="AL44">
            <v>1776.333333333333</v>
          </cell>
          <cell r="AM44">
            <v>1817.9999999999998</v>
          </cell>
          <cell r="AN44">
            <v>1859.6666666666665</v>
          </cell>
          <cell r="AO44">
            <v>1901.333333333333</v>
          </cell>
          <cell r="AP44">
            <v>1942.9999999999995</v>
          </cell>
          <cell r="AQ44">
            <v>1984.6666666666663</v>
          </cell>
          <cell r="AR44">
            <v>2026.333333333333</v>
          </cell>
          <cell r="AS44">
            <v>2068</v>
          </cell>
          <cell r="AT44">
            <v>2109.6666666666665</v>
          </cell>
          <cell r="AU44">
            <v>2151.333333333333</v>
          </cell>
          <cell r="AV44">
            <v>2193</v>
          </cell>
          <cell r="AW44">
            <v>2234.666666666667</v>
          </cell>
          <cell r="AX44">
            <v>2276.3333333333335</v>
          </cell>
          <cell r="AY44">
            <v>2318</v>
          </cell>
          <cell r="AZ44">
            <v>2359.666666666667</v>
          </cell>
          <cell r="BA44">
            <v>2401.3333333333339</v>
          </cell>
          <cell r="BB44">
            <v>2443.0000000000005</v>
          </cell>
          <cell r="BC44">
            <v>2484.666666666667</v>
          </cell>
          <cell r="BD44">
            <v>2526.3333333333339</v>
          </cell>
          <cell r="BE44">
            <v>2568.0000000000009</v>
          </cell>
          <cell r="BF44">
            <v>2609.6666666666674</v>
          </cell>
          <cell r="BG44">
            <v>2651.3333333333339</v>
          </cell>
          <cell r="BH44">
            <v>2693.0000000000009</v>
          </cell>
          <cell r="BI44">
            <v>2734.6666666666679</v>
          </cell>
          <cell r="BJ44">
            <v>2776.3333333333344</v>
          </cell>
          <cell r="BK44">
            <v>2818.0000000000009</v>
          </cell>
          <cell r="BL44">
            <v>2859.6666666666679</v>
          </cell>
          <cell r="BM44">
            <v>2901.3333333333348</v>
          </cell>
          <cell r="BN44">
            <v>2943.0000000000014</v>
          </cell>
          <cell r="BO44">
            <v>2984.6666666666679</v>
          </cell>
          <cell r="BP44">
            <v>3026.3333333333348</v>
          </cell>
          <cell r="BQ44">
            <v>3068.0000000000014</v>
          </cell>
          <cell r="BR44">
            <v>3109.6666666666679</v>
          </cell>
          <cell r="BS44">
            <v>3151.3333333333344</v>
          </cell>
          <cell r="BT44">
            <v>3193.0000000000009</v>
          </cell>
          <cell r="BU44">
            <v>3234.6666666666674</v>
          </cell>
          <cell r="BV44">
            <v>3276.3333333333339</v>
          </cell>
          <cell r="BW44">
            <v>3318.0000000000005</v>
          </cell>
          <cell r="BX44">
            <v>3359.666666666667</v>
          </cell>
          <cell r="BY44">
            <v>3401.3333333333335</v>
          </cell>
          <cell r="BZ44">
            <v>3443</v>
          </cell>
          <cell r="CA44">
            <v>3484.6666666666665</v>
          </cell>
          <cell r="CB44">
            <v>3526.333333333333</v>
          </cell>
          <cell r="CC44">
            <v>3567.9999999999995</v>
          </cell>
          <cell r="CD44">
            <v>3609.6666666666661</v>
          </cell>
          <cell r="CE44">
            <v>3651.3333333333326</v>
          </cell>
          <cell r="CF44">
            <v>3692.9999999999991</v>
          </cell>
          <cell r="CG44">
            <v>3734.6666666666656</v>
          </cell>
          <cell r="CH44">
            <v>3776.3333333333321</v>
          </cell>
          <cell r="CI44">
            <v>3817.9999999999986</v>
          </cell>
          <cell r="CJ44">
            <v>3859.6666666666652</v>
          </cell>
          <cell r="CK44">
            <v>3901.3333333333317</v>
          </cell>
          <cell r="CL44">
            <v>3942.9999999999982</v>
          </cell>
          <cell r="CM44">
            <v>3984.6666666666647</v>
          </cell>
          <cell r="CN44">
            <v>4026.3333333333312</v>
          </cell>
          <cell r="CO44">
            <v>4067.9999999999977</v>
          </cell>
          <cell r="CP44">
            <v>4109.6666666666642</v>
          </cell>
          <cell r="CQ44">
            <v>4151.3333333333303</v>
          </cell>
          <cell r="CR44">
            <v>4192.9999999999973</v>
          </cell>
          <cell r="CS44">
            <v>4234.6666666666642</v>
          </cell>
          <cell r="CT44">
            <v>4276.3333333333303</v>
          </cell>
          <cell r="CU44">
            <v>4317.9999999999964</v>
          </cell>
          <cell r="CV44">
            <v>4359.6666666666633</v>
          </cell>
          <cell r="CW44">
            <v>4401.3333333333303</v>
          </cell>
          <cell r="CX44">
            <v>4442.9999999999964</v>
          </cell>
          <cell r="CY44">
            <v>4484.6666666666624</v>
          </cell>
          <cell r="CZ44">
            <v>4526.3333333333294</v>
          </cell>
          <cell r="DA44">
            <v>4567.9999999999964</v>
          </cell>
          <cell r="DB44">
            <v>4609.6666666666624</v>
          </cell>
          <cell r="DC44">
            <v>4651.3333333333285</v>
          </cell>
          <cell r="DD44">
            <v>4692.9999999999955</v>
          </cell>
          <cell r="DE44">
            <v>4734.6666666666624</v>
          </cell>
          <cell r="DF44">
            <v>4776.3333333333285</v>
          </cell>
          <cell r="DG44">
            <v>4817.9999999999945</v>
          </cell>
          <cell r="DH44">
            <v>4859.6666666666615</v>
          </cell>
          <cell r="DI44">
            <v>4901.3333333333285</v>
          </cell>
          <cell r="DJ44">
            <v>4942.9999999999945</v>
          </cell>
          <cell r="DK44">
            <v>4984.6666666666606</v>
          </cell>
          <cell r="DL44">
            <v>5026.3333333333276</v>
          </cell>
          <cell r="DM44">
            <v>5067.9999999999945</v>
          </cell>
          <cell r="DN44">
            <v>5109.6666666666615</v>
          </cell>
          <cell r="DO44">
            <v>5151.3333333333285</v>
          </cell>
          <cell r="DP44">
            <v>5192.9999999999955</v>
          </cell>
          <cell r="DQ44">
            <v>5234.6666666666624</v>
          </cell>
          <cell r="DR44">
            <v>5276.3333333333294</v>
          </cell>
          <cell r="DS44">
            <v>5317.9999999999964</v>
          </cell>
          <cell r="DT44">
            <v>5359.6666666666633</v>
          </cell>
          <cell r="DU44">
            <v>5401.3333333333303</v>
          </cell>
          <cell r="DV44">
            <v>5442.9999999999973</v>
          </cell>
          <cell r="DW44">
            <v>5484.6666666666642</v>
          </cell>
          <cell r="DX44">
            <v>5526.3333333333312</v>
          </cell>
          <cell r="DY44">
            <v>5567.9999999999982</v>
          </cell>
          <cell r="DZ44">
            <v>5609.6666666666652</v>
          </cell>
          <cell r="EA44">
            <v>5651.3333333333321</v>
          </cell>
          <cell r="EB44">
            <v>5692.9999999999991</v>
          </cell>
          <cell r="EC44">
            <v>5734.6666666666661</v>
          </cell>
          <cell r="ED44">
            <v>5776.333333333333</v>
          </cell>
          <cell r="EE44">
            <v>5818</v>
          </cell>
          <cell r="EF44">
            <v>5859.666666666667</v>
          </cell>
          <cell r="EG44">
            <v>5901.3333333333339</v>
          </cell>
          <cell r="EH44">
            <v>5943.0000000000009</v>
          </cell>
          <cell r="EI44">
            <v>5984.6666666666679</v>
          </cell>
          <cell r="EJ44">
            <v>6026.3333333333348</v>
          </cell>
          <cell r="EK44">
            <v>6068.0000000000018</v>
          </cell>
          <cell r="EL44">
            <v>6109.6666666666688</v>
          </cell>
          <cell r="EM44">
            <v>6151.3333333333358</v>
          </cell>
          <cell r="EN44">
            <v>6193.0000000000027</v>
          </cell>
          <cell r="EO44">
            <v>6234.6666666666697</v>
          </cell>
          <cell r="EP44">
            <v>6276.3333333333367</v>
          </cell>
          <cell r="EQ44">
            <v>6318.0000000000036</v>
          </cell>
          <cell r="ER44">
            <v>6359.6666666666706</v>
          </cell>
          <cell r="ES44">
            <v>6401.3333333333376</v>
          </cell>
          <cell r="ET44">
            <v>6443.0000000000045</v>
          </cell>
          <cell r="EU44">
            <v>6484.6666666666715</v>
          </cell>
          <cell r="EV44">
            <v>6526.3333333333385</v>
          </cell>
          <cell r="EW44">
            <v>6568.0000000000055</v>
          </cell>
          <cell r="EX44">
            <v>6609.6666666666724</v>
          </cell>
          <cell r="EY44">
            <v>6651.3333333333394</v>
          </cell>
          <cell r="EZ44">
            <v>6693.0000000000064</v>
          </cell>
          <cell r="FA44">
            <v>6734.6666666666733</v>
          </cell>
          <cell r="FB44">
            <v>6776.3333333333403</v>
          </cell>
          <cell r="FC44">
            <v>6818.0000000000073</v>
          </cell>
          <cell r="FD44">
            <v>6859.6666666666742</v>
          </cell>
          <cell r="FE44">
            <v>6901.3333333333412</v>
          </cell>
          <cell r="FF44">
            <v>6943.0000000000082</v>
          </cell>
          <cell r="FG44">
            <v>6984.6666666666752</v>
          </cell>
          <cell r="FH44">
            <v>7026.3333333333421</v>
          </cell>
          <cell r="FI44">
            <v>7068.0000000000091</v>
          </cell>
          <cell r="FJ44">
            <v>7109.6666666666761</v>
          </cell>
          <cell r="FK44">
            <v>7151.333333333343</v>
          </cell>
          <cell r="FL44">
            <v>7193.00000000001</v>
          </cell>
          <cell r="FM44">
            <v>7234.666666666677</v>
          </cell>
          <cell r="FN44">
            <v>7276.3333333333439</v>
          </cell>
          <cell r="FO44">
            <v>7318.0000000000109</v>
          </cell>
          <cell r="FP44">
            <v>7359.6666666666779</v>
          </cell>
          <cell r="FQ44">
            <v>7401.3333333333449</v>
          </cell>
          <cell r="FR44">
            <v>7443.0000000000118</v>
          </cell>
          <cell r="FS44">
            <v>7484.6666666666788</v>
          </cell>
          <cell r="FT44">
            <v>7526.3333333333458</v>
          </cell>
          <cell r="FU44">
            <v>7568.0000000000127</v>
          </cell>
          <cell r="FV44">
            <v>7609.6666666666797</v>
          </cell>
          <cell r="FW44">
            <v>7651.3333333333467</v>
          </cell>
          <cell r="FX44">
            <v>7693.0000000000136</v>
          </cell>
          <cell r="FY44">
            <v>7734.6666666666806</v>
          </cell>
          <cell r="FZ44">
            <v>7776.3333333333476</v>
          </cell>
          <cell r="GA44">
            <v>7818.0000000000146</v>
          </cell>
          <cell r="GB44">
            <v>7859.6666666666815</v>
          </cell>
          <cell r="GC44">
            <v>7901.3333333333485</v>
          </cell>
          <cell r="GD44">
            <v>7943.0000000000155</v>
          </cell>
          <cell r="GE44">
            <v>7984.6666666666824</v>
          </cell>
          <cell r="GF44">
            <v>8026.3333333333494</v>
          </cell>
          <cell r="GG44">
            <v>8068.0000000000164</v>
          </cell>
          <cell r="GH44">
            <v>8109.6666666666833</v>
          </cell>
          <cell r="GI44">
            <v>8151.3333333333503</v>
          </cell>
          <cell r="GJ44">
            <v>8193.0000000000182</v>
          </cell>
          <cell r="GK44">
            <v>8234.6666666666843</v>
          </cell>
          <cell r="GL44">
            <v>8276.3333333333503</v>
          </cell>
          <cell r="GM44">
            <v>8318.0000000000182</v>
          </cell>
          <cell r="GN44">
            <v>8359.6666666666861</v>
          </cell>
          <cell r="GO44">
            <v>8401.3333333333521</v>
          </cell>
          <cell r="GP44">
            <v>8443.0000000000182</v>
          </cell>
          <cell r="GQ44">
            <v>8484.6666666666861</v>
          </cell>
          <cell r="GR44">
            <v>8526.3333333333539</v>
          </cell>
          <cell r="GS44">
            <v>8568.00000000002</v>
          </cell>
          <cell r="GT44">
            <v>8609.6666666666861</v>
          </cell>
          <cell r="GU44">
            <v>8651.3333333333539</v>
          </cell>
          <cell r="GV44">
            <v>8693.0000000000218</v>
          </cell>
          <cell r="GW44">
            <v>8734.6666666666879</v>
          </cell>
          <cell r="GX44">
            <v>8776.3333333333539</v>
          </cell>
          <cell r="GY44">
            <v>8818.0000000000218</v>
          </cell>
          <cell r="GZ44">
            <v>8859.6666666666897</v>
          </cell>
          <cell r="HA44">
            <v>8901.3333333333558</v>
          </cell>
          <cell r="HB44">
            <v>8943.0000000000218</v>
          </cell>
          <cell r="HC44">
            <v>8984.6666666666897</v>
          </cell>
          <cell r="HD44">
            <v>9026.3333333333576</v>
          </cell>
          <cell r="HE44">
            <v>9068.0000000000236</v>
          </cell>
          <cell r="HF44">
            <v>9109.6666666666897</v>
          </cell>
          <cell r="HG44">
            <v>9151.3333333333576</v>
          </cell>
          <cell r="HH44">
            <v>9193.0000000000236</v>
          </cell>
          <cell r="HI44">
            <v>9234.6666666666897</v>
          </cell>
          <cell r="HJ44">
            <v>9276.3333333333558</v>
          </cell>
        </row>
        <row r="45">
          <cell r="R45">
            <v>11316</v>
          </cell>
          <cell r="S45">
            <v>11816</v>
          </cell>
          <cell r="T45">
            <v>12316</v>
          </cell>
          <cell r="U45">
            <v>12816</v>
          </cell>
          <cell r="V45">
            <v>13316</v>
          </cell>
          <cell r="W45">
            <v>13816</v>
          </cell>
          <cell r="X45">
            <v>14316</v>
          </cell>
          <cell r="Y45">
            <v>14816</v>
          </cell>
          <cell r="Z45">
            <v>15316</v>
          </cell>
          <cell r="AA45">
            <v>15816</v>
          </cell>
          <cell r="AB45">
            <v>16316</v>
          </cell>
          <cell r="AC45">
            <v>16816</v>
          </cell>
          <cell r="AD45">
            <v>17316</v>
          </cell>
          <cell r="AE45">
            <v>17816</v>
          </cell>
          <cell r="AF45">
            <v>18316</v>
          </cell>
          <cell r="AG45">
            <v>18816</v>
          </cell>
          <cell r="AH45">
            <v>19316</v>
          </cell>
          <cell r="AI45">
            <v>19816</v>
          </cell>
          <cell r="AJ45">
            <v>20316</v>
          </cell>
          <cell r="AK45">
            <v>20816</v>
          </cell>
          <cell r="AL45">
            <v>21316</v>
          </cell>
          <cell r="AM45">
            <v>21816</v>
          </cell>
          <cell r="AN45">
            <v>22316</v>
          </cell>
          <cell r="AO45">
            <v>22816</v>
          </cell>
          <cell r="AP45">
            <v>23316</v>
          </cell>
          <cell r="AQ45">
            <v>23816</v>
          </cell>
          <cell r="AR45">
            <v>24316</v>
          </cell>
          <cell r="AS45">
            <v>24816</v>
          </cell>
          <cell r="AT45">
            <v>25316</v>
          </cell>
          <cell r="AU45">
            <v>25816</v>
          </cell>
          <cell r="AV45">
            <v>26316</v>
          </cell>
          <cell r="AW45">
            <v>26816</v>
          </cell>
          <cell r="AX45">
            <v>27316</v>
          </cell>
          <cell r="AY45">
            <v>27816</v>
          </cell>
          <cell r="AZ45">
            <v>28316</v>
          </cell>
          <cell r="BA45">
            <v>28816</v>
          </cell>
          <cell r="BB45">
            <v>29316</v>
          </cell>
          <cell r="BC45">
            <v>29816</v>
          </cell>
          <cell r="BD45">
            <v>30316</v>
          </cell>
          <cell r="BE45">
            <v>30816</v>
          </cell>
          <cell r="BF45">
            <v>31316</v>
          </cell>
          <cell r="BG45">
            <v>31816</v>
          </cell>
          <cell r="BH45">
            <v>32316</v>
          </cell>
          <cell r="BI45">
            <v>32816</v>
          </cell>
          <cell r="BJ45">
            <v>33316</v>
          </cell>
          <cell r="BK45">
            <v>33816</v>
          </cell>
          <cell r="BL45">
            <v>34316</v>
          </cell>
          <cell r="BM45">
            <v>34816</v>
          </cell>
          <cell r="BN45">
            <v>35316</v>
          </cell>
          <cell r="BO45">
            <v>35816</v>
          </cell>
          <cell r="BP45">
            <v>36316</v>
          </cell>
          <cell r="BQ45">
            <v>36816</v>
          </cell>
          <cell r="BR45">
            <v>37316</v>
          </cell>
          <cell r="BS45">
            <v>37816</v>
          </cell>
          <cell r="BT45">
            <v>38316</v>
          </cell>
          <cell r="BU45">
            <v>38816</v>
          </cell>
          <cell r="BV45">
            <v>39316</v>
          </cell>
          <cell r="BW45">
            <v>39816</v>
          </cell>
          <cell r="BX45">
            <v>40316</v>
          </cell>
          <cell r="BY45">
            <v>40816</v>
          </cell>
          <cell r="BZ45">
            <v>41316</v>
          </cell>
          <cell r="CA45">
            <v>41816</v>
          </cell>
          <cell r="CB45">
            <v>42316</v>
          </cell>
          <cell r="CC45">
            <v>42816</v>
          </cell>
          <cell r="CD45">
            <v>43316</v>
          </cell>
          <cell r="CE45">
            <v>43816</v>
          </cell>
          <cell r="CF45">
            <v>44316</v>
          </cell>
          <cell r="CG45">
            <v>44816</v>
          </cell>
          <cell r="CH45">
            <v>45316</v>
          </cell>
          <cell r="CI45">
            <v>45816</v>
          </cell>
          <cell r="CJ45">
            <v>46316</v>
          </cell>
          <cell r="CK45">
            <v>46816</v>
          </cell>
          <cell r="CL45">
            <v>47316</v>
          </cell>
          <cell r="CM45">
            <v>47816</v>
          </cell>
          <cell r="CN45">
            <v>48316</v>
          </cell>
          <cell r="CO45">
            <v>48816</v>
          </cell>
          <cell r="CP45">
            <v>49316</v>
          </cell>
          <cell r="CQ45">
            <v>49816</v>
          </cell>
          <cell r="CR45">
            <v>50316</v>
          </cell>
          <cell r="CS45">
            <v>50816</v>
          </cell>
          <cell r="CT45">
            <v>51316</v>
          </cell>
          <cell r="CU45">
            <v>51816</v>
          </cell>
          <cell r="CV45">
            <v>52316</v>
          </cell>
          <cell r="CW45">
            <v>52816</v>
          </cell>
          <cell r="CX45">
            <v>53316</v>
          </cell>
          <cell r="CY45">
            <v>53816</v>
          </cell>
          <cell r="CZ45">
            <v>54316</v>
          </cell>
          <cell r="DA45">
            <v>54816</v>
          </cell>
          <cell r="DB45">
            <v>55316</v>
          </cell>
          <cell r="DC45">
            <v>55816</v>
          </cell>
          <cell r="DD45">
            <v>56316</v>
          </cell>
          <cell r="DE45">
            <v>56816</v>
          </cell>
          <cell r="DF45">
            <v>57316</v>
          </cell>
          <cell r="DG45">
            <v>57816</v>
          </cell>
          <cell r="DH45">
            <v>58316</v>
          </cell>
          <cell r="DI45">
            <v>58816</v>
          </cell>
          <cell r="DJ45">
            <v>59316</v>
          </cell>
          <cell r="DK45">
            <v>59816</v>
          </cell>
          <cell r="DL45">
            <v>60316</v>
          </cell>
          <cell r="DM45">
            <v>60816</v>
          </cell>
          <cell r="DN45">
            <v>61316</v>
          </cell>
          <cell r="DO45">
            <v>61816</v>
          </cell>
          <cell r="DP45">
            <v>62316</v>
          </cell>
          <cell r="DQ45">
            <v>62816</v>
          </cell>
          <cell r="DR45">
            <v>63316</v>
          </cell>
          <cell r="DS45">
            <v>63816</v>
          </cell>
          <cell r="DT45">
            <v>64316</v>
          </cell>
          <cell r="DU45">
            <v>64816</v>
          </cell>
          <cell r="DV45">
            <v>65316</v>
          </cell>
          <cell r="DW45">
            <v>65816</v>
          </cell>
          <cell r="DX45">
            <v>66316</v>
          </cell>
          <cell r="DY45">
            <v>66816</v>
          </cell>
          <cell r="DZ45">
            <v>67316</v>
          </cell>
          <cell r="EA45">
            <v>67816</v>
          </cell>
          <cell r="EB45">
            <v>68316</v>
          </cell>
          <cell r="EC45">
            <v>68816</v>
          </cell>
          <cell r="ED45">
            <v>69316</v>
          </cell>
          <cell r="EE45">
            <v>69816</v>
          </cell>
          <cell r="EF45">
            <v>70316</v>
          </cell>
          <cell r="EG45">
            <v>70816</v>
          </cell>
          <cell r="EH45">
            <v>71316</v>
          </cell>
          <cell r="EI45">
            <v>71816</v>
          </cell>
          <cell r="EJ45">
            <v>72316</v>
          </cell>
          <cell r="EK45">
            <v>72816</v>
          </cell>
          <cell r="EL45">
            <v>73316</v>
          </cell>
          <cell r="EM45">
            <v>73816</v>
          </cell>
          <cell r="EN45">
            <v>74316</v>
          </cell>
          <cell r="EO45">
            <v>74816</v>
          </cell>
          <cell r="EP45">
            <v>75316</v>
          </cell>
          <cell r="EQ45">
            <v>75816</v>
          </cell>
          <cell r="ER45">
            <v>76316</v>
          </cell>
          <cell r="ES45">
            <v>76816</v>
          </cell>
          <cell r="ET45">
            <v>77316</v>
          </cell>
          <cell r="EU45">
            <v>77816</v>
          </cell>
          <cell r="EV45">
            <v>78316</v>
          </cell>
          <cell r="EW45">
            <v>78816</v>
          </cell>
          <cell r="EX45">
            <v>79316</v>
          </cell>
          <cell r="EY45">
            <v>79816</v>
          </cell>
          <cell r="EZ45">
            <v>80316</v>
          </cell>
          <cell r="FA45">
            <v>80816</v>
          </cell>
          <cell r="FB45">
            <v>81316</v>
          </cell>
          <cell r="FC45">
            <v>81816</v>
          </cell>
          <cell r="FD45">
            <v>82316</v>
          </cell>
          <cell r="FE45">
            <v>82816</v>
          </cell>
          <cell r="FF45">
            <v>83316</v>
          </cell>
          <cell r="FG45">
            <v>83816</v>
          </cell>
          <cell r="FH45">
            <v>84316</v>
          </cell>
          <cell r="FI45">
            <v>84816</v>
          </cell>
          <cell r="FJ45">
            <v>85316</v>
          </cell>
          <cell r="FK45">
            <v>85816</v>
          </cell>
          <cell r="FL45">
            <v>86316</v>
          </cell>
          <cell r="FM45">
            <v>86816</v>
          </cell>
          <cell r="FN45">
            <v>87316</v>
          </cell>
          <cell r="FO45">
            <v>87816</v>
          </cell>
          <cell r="FP45">
            <v>88316</v>
          </cell>
          <cell r="FQ45">
            <v>88816</v>
          </cell>
          <cell r="FR45">
            <v>89316</v>
          </cell>
          <cell r="FS45">
            <v>89816</v>
          </cell>
          <cell r="FT45">
            <v>90316</v>
          </cell>
          <cell r="FU45">
            <v>90816</v>
          </cell>
          <cell r="FV45">
            <v>91316</v>
          </cell>
          <cell r="FW45">
            <v>91816</v>
          </cell>
          <cell r="FX45">
            <v>92316</v>
          </cell>
          <cell r="FY45">
            <v>92816</v>
          </cell>
          <cell r="FZ45">
            <v>93316</v>
          </cell>
          <cell r="GA45">
            <v>93816</v>
          </cell>
          <cell r="GB45">
            <v>94316</v>
          </cell>
          <cell r="GC45">
            <v>94816</v>
          </cell>
          <cell r="GD45">
            <v>95316</v>
          </cell>
          <cell r="GE45">
            <v>95816</v>
          </cell>
          <cell r="GF45">
            <v>96316</v>
          </cell>
          <cell r="GG45">
            <v>96816</v>
          </cell>
          <cell r="GH45">
            <v>97316</v>
          </cell>
          <cell r="GI45">
            <v>97816</v>
          </cell>
          <cell r="GJ45">
            <v>98316</v>
          </cell>
          <cell r="GK45">
            <v>98816</v>
          </cell>
          <cell r="GL45">
            <v>99316</v>
          </cell>
          <cell r="GM45">
            <v>99816</v>
          </cell>
          <cell r="GN45">
            <v>100316</v>
          </cell>
          <cell r="GO45">
            <v>100816</v>
          </cell>
          <cell r="GP45">
            <v>101316</v>
          </cell>
          <cell r="GQ45">
            <v>101816</v>
          </cell>
          <cell r="GR45">
            <v>102316</v>
          </cell>
          <cell r="GS45">
            <v>102816</v>
          </cell>
          <cell r="GT45">
            <v>103316</v>
          </cell>
          <cell r="GU45">
            <v>103816</v>
          </cell>
          <cell r="GV45">
            <v>104316</v>
          </cell>
          <cell r="GW45">
            <v>104816</v>
          </cell>
          <cell r="GX45">
            <v>105316</v>
          </cell>
          <cell r="GY45">
            <v>105816</v>
          </cell>
          <cell r="GZ45">
            <v>106316</v>
          </cell>
          <cell r="HA45">
            <v>106816</v>
          </cell>
          <cell r="HB45">
            <v>107316</v>
          </cell>
          <cell r="HC45">
            <v>107816</v>
          </cell>
          <cell r="HD45">
            <v>108316</v>
          </cell>
          <cell r="HE45">
            <v>108816</v>
          </cell>
          <cell r="HF45">
            <v>109316</v>
          </cell>
          <cell r="HG45">
            <v>109816</v>
          </cell>
          <cell r="HH45">
            <v>110316</v>
          </cell>
          <cell r="HI45">
            <v>110816</v>
          </cell>
          <cell r="HJ45">
            <v>111316</v>
          </cell>
        </row>
        <row r="49">
          <cell r="R49">
            <v>0</v>
          </cell>
          <cell r="S49">
            <v>38</v>
          </cell>
          <cell r="T49">
            <v>77</v>
          </cell>
          <cell r="U49">
            <v>115</v>
          </cell>
          <cell r="V49">
            <v>153</v>
          </cell>
          <cell r="W49">
            <v>191</v>
          </cell>
          <cell r="X49">
            <v>230</v>
          </cell>
          <cell r="Y49">
            <v>268</v>
          </cell>
          <cell r="Z49">
            <v>306</v>
          </cell>
          <cell r="AA49">
            <v>344</v>
          </cell>
          <cell r="AB49">
            <v>383</v>
          </cell>
          <cell r="AC49">
            <v>421</v>
          </cell>
          <cell r="AD49">
            <v>459</v>
          </cell>
          <cell r="AE49">
            <v>497</v>
          </cell>
          <cell r="AF49">
            <v>536</v>
          </cell>
          <cell r="AG49">
            <v>574</v>
          </cell>
          <cell r="AH49">
            <v>612</v>
          </cell>
          <cell r="AI49">
            <v>650</v>
          </cell>
          <cell r="AJ49">
            <v>689</v>
          </cell>
          <cell r="AK49">
            <v>727</v>
          </cell>
          <cell r="AL49">
            <v>765</v>
          </cell>
          <cell r="AM49">
            <v>803</v>
          </cell>
          <cell r="AN49">
            <v>842</v>
          </cell>
          <cell r="AO49">
            <v>880</v>
          </cell>
          <cell r="AP49">
            <v>918</v>
          </cell>
          <cell r="AQ49">
            <v>956</v>
          </cell>
          <cell r="AR49">
            <v>995</v>
          </cell>
          <cell r="AS49">
            <v>1033</v>
          </cell>
          <cell r="AT49">
            <v>1071</v>
          </cell>
          <cell r="AU49">
            <v>1109</v>
          </cell>
          <cell r="AV49">
            <v>1148</v>
          </cell>
          <cell r="AW49">
            <v>1186</v>
          </cell>
          <cell r="AX49">
            <v>1224</v>
          </cell>
          <cell r="AY49">
            <v>1262</v>
          </cell>
          <cell r="AZ49">
            <v>1301</v>
          </cell>
          <cell r="BA49">
            <v>1339</v>
          </cell>
          <cell r="BB49">
            <v>1377</v>
          </cell>
          <cell r="BC49">
            <v>1415</v>
          </cell>
          <cell r="BD49">
            <v>1454</v>
          </cell>
          <cell r="BE49">
            <v>1492</v>
          </cell>
          <cell r="BF49">
            <v>1530</v>
          </cell>
          <cell r="BG49">
            <v>1568</v>
          </cell>
          <cell r="BH49">
            <v>1607</v>
          </cell>
          <cell r="BI49">
            <v>1645</v>
          </cell>
          <cell r="BJ49">
            <v>1683</v>
          </cell>
          <cell r="BK49">
            <v>1721</v>
          </cell>
          <cell r="BL49">
            <v>1760</v>
          </cell>
          <cell r="BM49">
            <v>1798</v>
          </cell>
          <cell r="BN49">
            <v>1836</v>
          </cell>
          <cell r="BO49">
            <v>1874</v>
          </cell>
          <cell r="BP49">
            <v>1913</v>
          </cell>
          <cell r="BQ49">
            <v>1951</v>
          </cell>
          <cell r="BR49">
            <v>1989</v>
          </cell>
          <cell r="BS49">
            <v>2027</v>
          </cell>
          <cell r="BT49">
            <v>2066</v>
          </cell>
          <cell r="BU49">
            <v>2104</v>
          </cell>
          <cell r="BV49">
            <v>2142</v>
          </cell>
          <cell r="BW49">
            <v>2180</v>
          </cell>
          <cell r="BX49">
            <v>2219</v>
          </cell>
          <cell r="BY49">
            <v>2257</v>
          </cell>
          <cell r="BZ49">
            <v>2295</v>
          </cell>
          <cell r="CA49">
            <v>2333</v>
          </cell>
          <cell r="CB49">
            <v>2372</v>
          </cell>
          <cell r="CC49">
            <v>2410</v>
          </cell>
          <cell r="CD49">
            <v>2448</v>
          </cell>
          <cell r="CE49">
            <v>2486</v>
          </cell>
          <cell r="CF49">
            <v>2525</v>
          </cell>
          <cell r="CG49">
            <v>2563</v>
          </cell>
          <cell r="CH49">
            <v>2601</v>
          </cell>
          <cell r="CI49">
            <v>2639</v>
          </cell>
          <cell r="CJ49">
            <v>2678</v>
          </cell>
          <cell r="CK49">
            <v>2716</v>
          </cell>
          <cell r="CL49">
            <v>2754</v>
          </cell>
          <cell r="CM49">
            <v>2792</v>
          </cell>
          <cell r="CN49">
            <v>2831</v>
          </cell>
          <cell r="CO49">
            <v>2869</v>
          </cell>
          <cell r="CP49">
            <v>2907</v>
          </cell>
          <cell r="CQ49">
            <v>2945</v>
          </cell>
          <cell r="CR49">
            <v>2984</v>
          </cell>
          <cell r="CS49">
            <v>3022</v>
          </cell>
          <cell r="CT49">
            <v>3060</v>
          </cell>
          <cell r="CU49">
            <v>3098</v>
          </cell>
          <cell r="CV49">
            <v>3137</v>
          </cell>
          <cell r="CW49">
            <v>3175</v>
          </cell>
          <cell r="CX49">
            <v>3213</v>
          </cell>
          <cell r="CY49">
            <v>3251</v>
          </cell>
          <cell r="CZ49">
            <v>3290</v>
          </cell>
          <cell r="DA49">
            <v>3328</v>
          </cell>
          <cell r="DB49">
            <v>3366</v>
          </cell>
          <cell r="DC49">
            <v>3404</v>
          </cell>
          <cell r="DD49">
            <v>3443</v>
          </cell>
          <cell r="DE49">
            <v>3481</v>
          </cell>
          <cell r="DF49">
            <v>3519</v>
          </cell>
          <cell r="DG49">
            <v>3557</v>
          </cell>
          <cell r="DH49">
            <v>3596</v>
          </cell>
          <cell r="DI49">
            <v>3634</v>
          </cell>
          <cell r="DJ49">
            <v>3672</v>
          </cell>
          <cell r="DK49">
            <v>3710</v>
          </cell>
          <cell r="DL49">
            <v>3748</v>
          </cell>
          <cell r="DM49">
            <v>3787</v>
          </cell>
          <cell r="DN49">
            <v>3825</v>
          </cell>
          <cell r="DO49">
            <v>3863</v>
          </cell>
          <cell r="DP49">
            <v>3902</v>
          </cell>
          <cell r="DQ49">
            <v>3940</v>
          </cell>
          <cell r="DR49">
            <v>3978</v>
          </cell>
          <cell r="DS49">
            <v>4016</v>
          </cell>
          <cell r="DT49">
            <v>4055</v>
          </cell>
          <cell r="DU49">
            <v>4093</v>
          </cell>
          <cell r="DV49">
            <v>4131</v>
          </cell>
          <cell r="DW49">
            <v>4169</v>
          </cell>
          <cell r="DX49">
            <v>4208</v>
          </cell>
          <cell r="DY49">
            <v>4246</v>
          </cell>
          <cell r="DZ49">
            <v>4284</v>
          </cell>
          <cell r="EA49">
            <v>4322</v>
          </cell>
          <cell r="EB49">
            <v>4361</v>
          </cell>
          <cell r="EC49">
            <v>4399</v>
          </cell>
          <cell r="ED49">
            <v>4437</v>
          </cell>
          <cell r="EE49">
            <v>4475</v>
          </cell>
          <cell r="EF49">
            <v>4514</v>
          </cell>
          <cell r="EG49">
            <v>4552</v>
          </cell>
          <cell r="EH49">
            <v>4590</v>
          </cell>
          <cell r="EI49">
            <v>4628</v>
          </cell>
          <cell r="EJ49">
            <v>4667</v>
          </cell>
          <cell r="EK49">
            <v>4705</v>
          </cell>
          <cell r="EL49">
            <v>4743</v>
          </cell>
          <cell r="EM49">
            <v>4781</v>
          </cell>
          <cell r="EN49">
            <v>4820</v>
          </cell>
          <cell r="EO49">
            <v>4858</v>
          </cell>
          <cell r="EP49">
            <v>4896</v>
          </cell>
          <cell r="EQ49">
            <v>4934</v>
          </cell>
          <cell r="ER49">
            <v>4973</v>
          </cell>
          <cell r="ES49">
            <v>5011</v>
          </cell>
          <cell r="ET49">
            <v>5049</v>
          </cell>
          <cell r="EU49">
            <v>5087</v>
          </cell>
          <cell r="EV49">
            <v>5126</v>
          </cell>
          <cell r="EW49">
            <v>5164</v>
          </cell>
          <cell r="EX49">
            <v>5202</v>
          </cell>
          <cell r="EY49">
            <v>5240</v>
          </cell>
          <cell r="EZ49">
            <v>5279</v>
          </cell>
          <cell r="FA49">
            <v>5317</v>
          </cell>
          <cell r="FB49">
            <v>5355</v>
          </cell>
          <cell r="FC49">
            <v>5393</v>
          </cell>
          <cell r="FD49">
            <v>5432</v>
          </cell>
          <cell r="FE49">
            <v>5470</v>
          </cell>
          <cell r="FF49">
            <v>5508</v>
          </cell>
          <cell r="FG49">
            <v>5546</v>
          </cell>
          <cell r="FH49">
            <v>5585</v>
          </cell>
          <cell r="FI49">
            <v>5623</v>
          </cell>
          <cell r="FJ49">
            <v>5661</v>
          </cell>
          <cell r="FK49">
            <v>5699</v>
          </cell>
          <cell r="FL49">
            <v>5738</v>
          </cell>
          <cell r="FM49">
            <v>5776</v>
          </cell>
          <cell r="FN49">
            <v>5814</v>
          </cell>
          <cell r="FO49">
            <v>5852</v>
          </cell>
          <cell r="FP49">
            <v>5891</v>
          </cell>
          <cell r="FQ49">
            <v>5929</v>
          </cell>
          <cell r="FR49">
            <v>5967</v>
          </cell>
          <cell r="FS49">
            <v>6005</v>
          </cell>
          <cell r="FT49">
            <v>6044</v>
          </cell>
          <cell r="FU49">
            <v>6082</v>
          </cell>
          <cell r="FV49">
            <v>6120</v>
          </cell>
          <cell r="FW49">
            <v>6158</v>
          </cell>
          <cell r="FX49">
            <v>6197</v>
          </cell>
          <cell r="FY49">
            <v>6235</v>
          </cell>
          <cell r="FZ49">
            <v>6273</v>
          </cell>
          <cell r="GA49">
            <v>6311</v>
          </cell>
          <cell r="GB49">
            <v>6350</v>
          </cell>
          <cell r="GC49">
            <v>6388</v>
          </cell>
          <cell r="GD49">
            <v>6426</v>
          </cell>
          <cell r="GE49">
            <v>6464</v>
          </cell>
          <cell r="GF49">
            <v>6503</v>
          </cell>
          <cell r="GG49">
            <v>6541</v>
          </cell>
          <cell r="GH49">
            <v>6579</v>
          </cell>
          <cell r="GI49">
            <v>6617</v>
          </cell>
          <cell r="GJ49">
            <v>6656</v>
          </cell>
          <cell r="GK49">
            <v>6694</v>
          </cell>
          <cell r="GL49">
            <v>6732</v>
          </cell>
          <cell r="GM49">
            <v>6770</v>
          </cell>
          <cell r="GN49">
            <v>6809</v>
          </cell>
          <cell r="GO49">
            <v>6847</v>
          </cell>
          <cell r="GP49">
            <v>6885</v>
          </cell>
          <cell r="GQ49">
            <v>6923</v>
          </cell>
          <cell r="GR49">
            <v>6962</v>
          </cell>
          <cell r="GS49">
            <v>7000</v>
          </cell>
          <cell r="GT49">
            <v>7038</v>
          </cell>
          <cell r="GU49">
            <v>7076</v>
          </cell>
          <cell r="GV49">
            <v>7115</v>
          </cell>
          <cell r="GW49">
            <v>7153</v>
          </cell>
          <cell r="GX49">
            <v>7191</v>
          </cell>
          <cell r="GY49">
            <v>7229</v>
          </cell>
          <cell r="GZ49">
            <v>7268</v>
          </cell>
          <cell r="HA49">
            <v>7306</v>
          </cell>
          <cell r="HB49">
            <v>7344</v>
          </cell>
          <cell r="HC49">
            <v>7382</v>
          </cell>
          <cell r="HD49">
            <v>7421</v>
          </cell>
          <cell r="HE49">
            <v>7459</v>
          </cell>
          <cell r="HF49">
            <v>7497</v>
          </cell>
          <cell r="HG49">
            <v>7535</v>
          </cell>
          <cell r="HH49">
            <v>7574</v>
          </cell>
          <cell r="HI49">
            <v>7612</v>
          </cell>
          <cell r="HJ49">
            <v>7650</v>
          </cell>
        </row>
        <row r="58">
          <cell r="R58">
            <v>0</v>
          </cell>
          <cell r="S58">
            <v>500</v>
          </cell>
          <cell r="T58">
            <v>1000</v>
          </cell>
          <cell r="U58">
            <v>1500</v>
          </cell>
          <cell r="V58">
            <v>2000</v>
          </cell>
          <cell r="W58">
            <v>2500</v>
          </cell>
          <cell r="X58">
            <v>3000</v>
          </cell>
          <cell r="Y58">
            <v>3500</v>
          </cell>
          <cell r="Z58">
            <v>4000</v>
          </cell>
          <cell r="AA58">
            <v>4500</v>
          </cell>
          <cell r="AB58">
            <v>5000</v>
          </cell>
          <cell r="AC58">
            <v>5500</v>
          </cell>
          <cell r="AD58">
            <v>6000</v>
          </cell>
          <cell r="AE58">
            <v>6500</v>
          </cell>
          <cell r="AF58">
            <v>7000</v>
          </cell>
          <cell r="AG58">
            <v>7500</v>
          </cell>
          <cell r="AH58">
            <v>8000</v>
          </cell>
          <cell r="AI58">
            <v>8500</v>
          </cell>
          <cell r="AJ58">
            <v>9000</v>
          </cell>
          <cell r="AK58">
            <v>9500</v>
          </cell>
          <cell r="AL58">
            <v>10000</v>
          </cell>
          <cell r="AM58">
            <v>10500</v>
          </cell>
          <cell r="AN58">
            <v>11000</v>
          </cell>
          <cell r="AO58">
            <v>11500</v>
          </cell>
          <cell r="AP58">
            <v>12000</v>
          </cell>
          <cell r="AQ58">
            <v>12500</v>
          </cell>
          <cell r="AR58">
            <v>13000</v>
          </cell>
          <cell r="AS58">
            <v>13500</v>
          </cell>
          <cell r="AT58">
            <v>14000</v>
          </cell>
          <cell r="AU58">
            <v>14500</v>
          </cell>
          <cell r="AV58">
            <v>15000</v>
          </cell>
          <cell r="AW58">
            <v>15500</v>
          </cell>
          <cell r="AX58">
            <v>16000</v>
          </cell>
          <cell r="AY58">
            <v>16500</v>
          </cell>
          <cell r="AZ58">
            <v>17000</v>
          </cell>
          <cell r="BA58">
            <v>17500</v>
          </cell>
          <cell r="BB58">
            <v>18000</v>
          </cell>
          <cell r="BC58">
            <v>18500</v>
          </cell>
          <cell r="BD58">
            <v>19000</v>
          </cell>
          <cell r="BE58">
            <v>19500</v>
          </cell>
          <cell r="BF58">
            <v>20000</v>
          </cell>
          <cell r="BG58">
            <v>20500</v>
          </cell>
          <cell r="BH58">
            <v>21000</v>
          </cell>
          <cell r="BI58">
            <v>21500</v>
          </cell>
          <cell r="BJ58">
            <v>22000</v>
          </cell>
          <cell r="BK58">
            <v>22500</v>
          </cell>
          <cell r="BL58">
            <v>23000</v>
          </cell>
          <cell r="BM58">
            <v>23500</v>
          </cell>
          <cell r="BN58">
            <v>24000</v>
          </cell>
          <cell r="BO58">
            <v>24500</v>
          </cell>
          <cell r="BP58">
            <v>25000</v>
          </cell>
          <cell r="BQ58">
            <v>25500</v>
          </cell>
          <cell r="BR58">
            <v>26000</v>
          </cell>
          <cell r="BS58">
            <v>26500</v>
          </cell>
          <cell r="BT58">
            <v>27000</v>
          </cell>
          <cell r="BU58">
            <v>27500</v>
          </cell>
          <cell r="BV58">
            <v>28000</v>
          </cell>
          <cell r="BW58">
            <v>28500</v>
          </cell>
          <cell r="BX58">
            <v>29000</v>
          </cell>
          <cell r="BY58">
            <v>29500</v>
          </cell>
          <cell r="BZ58">
            <v>30000</v>
          </cell>
          <cell r="CA58">
            <v>30500</v>
          </cell>
          <cell r="CB58">
            <v>31000</v>
          </cell>
          <cell r="CC58">
            <v>31500</v>
          </cell>
          <cell r="CD58">
            <v>32000</v>
          </cell>
          <cell r="CE58">
            <v>32500</v>
          </cell>
          <cell r="CF58">
            <v>33000</v>
          </cell>
          <cell r="CG58">
            <v>33500</v>
          </cell>
          <cell r="CH58">
            <v>34000</v>
          </cell>
          <cell r="CI58">
            <v>34500</v>
          </cell>
          <cell r="CJ58">
            <v>35000</v>
          </cell>
          <cell r="CK58">
            <v>35500</v>
          </cell>
          <cell r="CL58">
            <v>36000</v>
          </cell>
          <cell r="CM58">
            <v>36500</v>
          </cell>
          <cell r="CN58">
            <v>37000</v>
          </cell>
          <cell r="CO58">
            <v>37500</v>
          </cell>
          <cell r="CP58">
            <v>38000</v>
          </cell>
          <cell r="CQ58">
            <v>38500</v>
          </cell>
          <cell r="CR58">
            <v>39000</v>
          </cell>
          <cell r="CS58">
            <v>39500</v>
          </cell>
          <cell r="CT58">
            <v>40461.699999999997</v>
          </cell>
          <cell r="CU58">
            <v>41636.699999999997</v>
          </cell>
          <cell r="CV58">
            <v>42811.7</v>
          </cell>
          <cell r="CW58">
            <v>43986.7</v>
          </cell>
          <cell r="CX58">
            <v>45161.7</v>
          </cell>
          <cell r="CY58">
            <v>46336.7</v>
          </cell>
          <cell r="CZ58">
            <v>47511.7</v>
          </cell>
          <cell r="DA58">
            <v>48309.3</v>
          </cell>
          <cell r="DB58">
            <v>48809.3</v>
          </cell>
          <cell r="DC58">
            <v>49309.3</v>
          </cell>
          <cell r="DD58">
            <v>49809.3</v>
          </cell>
          <cell r="DE58">
            <v>50309.3</v>
          </cell>
          <cell r="DF58">
            <v>50809.3</v>
          </cell>
          <cell r="DG58">
            <v>51309.3</v>
          </cell>
          <cell r="DH58">
            <v>51809.3</v>
          </cell>
          <cell r="DI58">
            <v>52309.3</v>
          </cell>
          <cell r="DJ58">
            <v>52809.3</v>
          </cell>
          <cell r="DK58">
            <v>53309.3</v>
          </cell>
          <cell r="DL58">
            <v>53809.3</v>
          </cell>
          <cell r="DM58">
            <v>54309.3</v>
          </cell>
          <cell r="DN58">
            <v>54809.3</v>
          </cell>
          <cell r="DO58">
            <v>55309.3</v>
          </cell>
          <cell r="DP58">
            <v>55809.3</v>
          </cell>
          <cell r="DQ58">
            <v>56309.3</v>
          </cell>
          <cell r="DR58">
            <v>56809.3</v>
          </cell>
          <cell r="DS58">
            <v>57309.3</v>
          </cell>
          <cell r="DT58">
            <v>57809.3</v>
          </cell>
          <cell r="DU58">
            <v>58309.3</v>
          </cell>
          <cell r="DV58">
            <v>58809.3</v>
          </cell>
          <cell r="DW58">
            <v>59309.3</v>
          </cell>
          <cell r="DX58">
            <v>59809.3</v>
          </cell>
          <cell r="DY58">
            <v>60309.3</v>
          </cell>
          <cell r="DZ58">
            <v>60809.3</v>
          </cell>
          <cell r="EA58">
            <v>61309.3</v>
          </cell>
          <cell r="EB58">
            <v>61809.3</v>
          </cell>
          <cell r="EC58">
            <v>62309.3</v>
          </cell>
          <cell r="ED58">
            <v>62809.3</v>
          </cell>
          <cell r="EE58">
            <v>63309.3</v>
          </cell>
          <cell r="EF58">
            <v>63809.3</v>
          </cell>
          <cell r="EG58">
            <v>64309.3</v>
          </cell>
          <cell r="EH58">
            <v>64809.3</v>
          </cell>
          <cell r="EI58">
            <v>65309.3</v>
          </cell>
          <cell r="EJ58">
            <v>65809.3</v>
          </cell>
          <cell r="EK58">
            <v>66309.3</v>
          </cell>
          <cell r="EL58">
            <v>66809.3</v>
          </cell>
          <cell r="EM58">
            <v>67309.3</v>
          </cell>
          <cell r="EN58">
            <v>67809.3</v>
          </cell>
          <cell r="EO58">
            <v>68309.3</v>
          </cell>
          <cell r="EP58">
            <v>68809.3</v>
          </cell>
          <cell r="EQ58">
            <v>69309.3</v>
          </cell>
          <cell r="ER58">
            <v>69809.3</v>
          </cell>
          <cell r="ES58">
            <v>70309.3</v>
          </cell>
          <cell r="ET58">
            <v>70809.3</v>
          </cell>
          <cell r="EU58">
            <v>71309.3</v>
          </cell>
          <cell r="EV58">
            <v>71809.3</v>
          </cell>
          <cell r="EW58">
            <v>72309.3</v>
          </cell>
          <cell r="EX58">
            <v>72809.3</v>
          </cell>
          <cell r="EY58">
            <v>73309.3</v>
          </cell>
          <cell r="EZ58">
            <v>73809.3</v>
          </cell>
          <cell r="FA58">
            <v>74309.3</v>
          </cell>
          <cell r="FB58">
            <v>74809.3</v>
          </cell>
          <cell r="FC58">
            <v>75309.3</v>
          </cell>
          <cell r="FD58">
            <v>75809.3</v>
          </cell>
          <cell r="FE58">
            <v>76309.3</v>
          </cell>
          <cell r="FF58">
            <v>76809.3</v>
          </cell>
          <cell r="FG58">
            <v>77309.3</v>
          </cell>
          <cell r="FH58">
            <v>77809.3</v>
          </cell>
          <cell r="FI58">
            <v>78309.3</v>
          </cell>
          <cell r="FJ58">
            <v>78809.3</v>
          </cell>
          <cell r="FK58">
            <v>79309.3</v>
          </cell>
          <cell r="FL58">
            <v>79809.3</v>
          </cell>
          <cell r="FM58">
            <v>80309.3</v>
          </cell>
          <cell r="FN58">
            <v>80809.3</v>
          </cell>
          <cell r="FO58">
            <v>81309.3</v>
          </cell>
          <cell r="FP58">
            <v>81809.3</v>
          </cell>
          <cell r="FQ58">
            <v>82309.3</v>
          </cell>
          <cell r="FR58">
            <v>82809.3</v>
          </cell>
          <cell r="FS58">
            <v>83309.3</v>
          </cell>
          <cell r="FT58">
            <v>83809.3</v>
          </cell>
          <cell r="FU58">
            <v>84309.3</v>
          </cell>
          <cell r="FV58">
            <v>84809.3</v>
          </cell>
          <cell r="FW58">
            <v>85309.3</v>
          </cell>
          <cell r="FX58">
            <v>85809.3</v>
          </cell>
          <cell r="FY58">
            <v>86309.3</v>
          </cell>
          <cell r="FZ58">
            <v>86809.3</v>
          </cell>
          <cell r="GA58">
            <v>87309.3</v>
          </cell>
          <cell r="GB58">
            <v>87809.3</v>
          </cell>
          <cell r="GC58">
            <v>88309.3</v>
          </cell>
          <cell r="GD58">
            <v>88809.3</v>
          </cell>
          <cell r="GE58">
            <v>89309.3</v>
          </cell>
          <cell r="GF58">
            <v>89809.3</v>
          </cell>
          <cell r="GG58">
            <v>90309.3</v>
          </cell>
          <cell r="GH58">
            <v>90809.3</v>
          </cell>
          <cell r="GI58">
            <v>91309.3</v>
          </cell>
          <cell r="GJ58">
            <v>91809.3</v>
          </cell>
          <cell r="GK58">
            <v>92309.3</v>
          </cell>
          <cell r="GL58">
            <v>92809.3</v>
          </cell>
          <cell r="GM58">
            <v>93309.3</v>
          </cell>
          <cell r="GN58">
            <v>93809.3</v>
          </cell>
          <cell r="GO58">
            <v>94309.3</v>
          </cell>
          <cell r="GP58">
            <v>94809.3</v>
          </cell>
          <cell r="GQ58">
            <v>95309.3</v>
          </cell>
          <cell r="GR58">
            <v>95809.3</v>
          </cell>
          <cell r="GS58">
            <v>96309.3</v>
          </cell>
          <cell r="GT58">
            <v>96809.3</v>
          </cell>
          <cell r="GU58">
            <v>97309.3</v>
          </cell>
          <cell r="GV58">
            <v>97809.3</v>
          </cell>
          <cell r="GW58">
            <v>98309.3</v>
          </cell>
          <cell r="GX58">
            <v>98809.3</v>
          </cell>
          <cell r="GY58">
            <v>99309.3</v>
          </cell>
          <cell r="GZ58">
            <v>99809.3</v>
          </cell>
          <cell r="HA58">
            <v>100309.3</v>
          </cell>
          <cell r="HB58">
            <v>100809.3</v>
          </cell>
          <cell r="HC58">
            <v>101309.3</v>
          </cell>
          <cell r="HD58">
            <v>101809.3</v>
          </cell>
          <cell r="HE58">
            <v>102309.3</v>
          </cell>
          <cell r="HF58">
            <v>102809.3</v>
          </cell>
          <cell r="HG58">
            <v>103309.3</v>
          </cell>
          <cell r="HH58">
            <v>103809.3</v>
          </cell>
          <cell r="HI58">
            <v>104309.3</v>
          </cell>
          <cell r="HJ58">
            <v>104809.3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46</v>
          </cell>
          <cell r="EM94">
            <v>94</v>
          </cell>
          <cell r="EN94">
            <v>142</v>
          </cell>
          <cell r="EO94">
            <v>190</v>
          </cell>
          <cell r="EP94">
            <v>238</v>
          </cell>
          <cell r="EQ94">
            <v>286</v>
          </cell>
          <cell r="ER94">
            <v>334</v>
          </cell>
          <cell r="ES94">
            <v>382</v>
          </cell>
          <cell r="ET94">
            <v>430</v>
          </cell>
          <cell r="EU94">
            <v>478</v>
          </cell>
          <cell r="EV94">
            <v>526</v>
          </cell>
          <cell r="EW94">
            <v>574</v>
          </cell>
          <cell r="EX94">
            <v>622</v>
          </cell>
          <cell r="EY94">
            <v>670</v>
          </cell>
          <cell r="EZ94">
            <v>718</v>
          </cell>
          <cell r="FA94">
            <v>766</v>
          </cell>
          <cell r="FB94">
            <v>818</v>
          </cell>
          <cell r="FC94">
            <v>878</v>
          </cell>
          <cell r="FD94">
            <v>938</v>
          </cell>
          <cell r="FE94">
            <v>998</v>
          </cell>
          <cell r="FF94">
            <v>1058</v>
          </cell>
          <cell r="FG94">
            <v>1118</v>
          </cell>
          <cell r="FH94">
            <v>1178</v>
          </cell>
          <cell r="FI94">
            <v>1238</v>
          </cell>
          <cell r="FJ94">
            <v>1298</v>
          </cell>
          <cell r="FK94">
            <v>1358</v>
          </cell>
          <cell r="FL94">
            <v>1418</v>
          </cell>
          <cell r="FM94">
            <v>1478</v>
          </cell>
          <cell r="FN94">
            <v>1538</v>
          </cell>
          <cell r="FO94">
            <v>1598</v>
          </cell>
          <cell r="FP94">
            <v>1658</v>
          </cell>
          <cell r="FQ94">
            <v>1718</v>
          </cell>
          <cell r="FR94">
            <v>1778</v>
          </cell>
          <cell r="FS94">
            <v>1838</v>
          </cell>
          <cell r="FT94">
            <v>1898</v>
          </cell>
          <cell r="FU94">
            <v>1958</v>
          </cell>
          <cell r="FV94">
            <v>2018</v>
          </cell>
          <cell r="FW94">
            <v>2109</v>
          </cell>
          <cell r="FX94">
            <v>2219</v>
          </cell>
          <cell r="FY94">
            <v>2329</v>
          </cell>
          <cell r="FZ94">
            <v>2439</v>
          </cell>
          <cell r="GA94">
            <v>2549</v>
          </cell>
          <cell r="GB94">
            <v>2659</v>
          </cell>
          <cell r="GC94">
            <v>2769</v>
          </cell>
          <cell r="GD94">
            <v>2879</v>
          </cell>
          <cell r="GE94">
            <v>2989</v>
          </cell>
          <cell r="GF94">
            <v>3099</v>
          </cell>
          <cell r="GG94">
            <v>3209</v>
          </cell>
          <cell r="GH94">
            <v>3319</v>
          </cell>
          <cell r="GI94">
            <v>3429</v>
          </cell>
          <cell r="GJ94">
            <v>3539</v>
          </cell>
          <cell r="GK94">
            <v>3649</v>
          </cell>
          <cell r="GL94">
            <v>3759</v>
          </cell>
          <cell r="GM94">
            <v>3869</v>
          </cell>
          <cell r="GN94">
            <v>3979</v>
          </cell>
          <cell r="GO94">
            <v>4089</v>
          </cell>
          <cell r="GP94">
            <v>4199</v>
          </cell>
          <cell r="GQ94">
            <v>4309</v>
          </cell>
          <cell r="GR94">
            <v>4419</v>
          </cell>
          <cell r="GS94">
            <v>4529</v>
          </cell>
          <cell r="GT94">
            <v>4639</v>
          </cell>
          <cell r="GU94">
            <v>4749</v>
          </cell>
          <cell r="GV94">
            <v>4859</v>
          </cell>
          <cell r="GW94">
            <v>4969</v>
          </cell>
          <cell r="GX94">
            <v>5079</v>
          </cell>
          <cell r="GY94">
            <v>5189</v>
          </cell>
          <cell r="GZ94">
            <v>5299</v>
          </cell>
          <cell r="HA94">
            <v>5409</v>
          </cell>
          <cell r="HB94">
            <v>5519</v>
          </cell>
          <cell r="HC94">
            <v>5629</v>
          </cell>
          <cell r="HD94">
            <v>5739</v>
          </cell>
          <cell r="HE94">
            <v>5849</v>
          </cell>
          <cell r="HF94">
            <v>5959</v>
          </cell>
          <cell r="HG94">
            <v>6069</v>
          </cell>
          <cell r="HH94">
            <v>6179</v>
          </cell>
          <cell r="HI94">
            <v>6289</v>
          </cell>
          <cell r="HJ94">
            <v>6399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7</v>
          </cell>
          <cell r="BK100">
            <v>41</v>
          </cell>
          <cell r="BL100">
            <v>76</v>
          </cell>
          <cell r="BM100">
            <v>112</v>
          </cell>
          <cell r="BN100">
            <v>147</v>
          </cell>
          <cell r="BO100">
            <v>182</v>
          </cell>
          <cell r="BP100">
            <v>217</v>
          </cell>
          <cell r="BQ100">
            <v>256</v>
          </cell>
          <cell r="BR100">
            <v>291</v>
          </cell>
          <cell r="BS100">
            <v>327</v>
          </cell>
          <cell r="BT100">
            <v>362</v>
          </cell>
          <cell r="BU100">
            <v>403</v>
          </cell>
          <cell r="BV100">
            <v>439</v>
          </cell>
          <cell r="BW100">
            <v>475</v>
          </cell>
          <cell r="BX100">
            <v>511</v>
          </cell>
          <cell r="BY100">
            <v>555</v>
          </cell>
          <cell r="BZ100">
            <v>591</v>
          </cell>
          <cell r="CA100">
            <v>628</v>
          </cell>
          <cell r="CB100">
            <v>664</v>
          </cell>
          <cell r="CC100">
            <v>710</v>
          </cell>
          <cell r="CD100">
            <v>747</v>
          </cell>
          <cell r="CE100">
            <v>784</v>
          </cell>
          <cell r="CF100">
            <v>821</v>
          </cell>
          <cell r="CG100">
            <v>870</v>
          </cell>
          <cell r="CH100">
            <v>908</v>
          </cell>
          <cell r="CI100">
            <v>945</v>
          </cell>
          <cell r="CJ100">
            <v>983</v>
          </cell>
          <cell r="CK100">
            <v>1034</v>
          </cell>
          <cell r="CL100">
            <v>1072</v>
          </cell>
          <cell r="CM100">
            <v>1110</v>
          </cell>
          <cell r="CN100">
            <v>1148</v>
          </cell>
          <cell r="CO100">
            <v>1201</v>
          </cell>
          <cell r="CP100">
            <v>1240</v>
          </cell>
          <cell r="CQ100">
            <v>1279</v>
          </cell>
          <cell r="CR100">
            <v>1325</v>
          </cell>
          <cell r="CS100">
            <v>1389</v>
          </cell>
          <cell r="CT100">
            <v>1479</v>
          </cell>
          <cell r="CU100">
            <v>1610</v>
          </cell>
          <cell r="CV100">
            <v>1721</v>
          </cell>
          <cell r="CW100">
            <v>1856</v>
          </cell>
          <cell r="CX100">
            <v>1968</v>
          </cell>
          <cell r="CY100">
            <v>2081</v>
          </cell>
          <cell r="CZ100">
            <v>2194</v>
          </cell>
          <cell r="DA100">
            <v>2270</v>
          </cell>
          <cell r="DB100">
            <v>2318</v>
          </cell>
          <cell r="DC100">
            <v>2366</v>
          </cell>
          <cell r="DD100">
            <v>2414</v>
          </cell>
          <cell r="DE100">
            <v>2462</v>
          </cell>
          <cell r="DF100">
            <v>2510</v>
          </cell>
          <cell r="DG100">
            <v>2558</v>
          </cell>
          <cell r="DH100">
            <v>2606</v>
          </cell>
          <cell r="DI100">
            <v>2654</v>
          </cell>
          <cell r="DJ100">
            <v>2702</v>
          </cell>
          <cell r="DK100">
            <v>2750</v>
          </cell>
          <cell r="DL100">
            <v>2798</v>
          </cell>
          <cell r="DM100">
            <v>2846</v>
          </cell>
          <cell r="DN100">
            <v>2894</v>
          </cell>
          <cell r="DO100">
            <v>2942</v>
          </cell>
          <cell r="DP100">
            <v>2990</v>
          </cell>
          <cell r="DQ100">
            <v>3038</v>
          </cell>
          <cell r="DR100">
            <v>3086</v>
          </cell>
          <cell r="DS100">
            <v>3134</v>
          </cell>
          <cell r="DT100">
            <v>3182</v>
          </cell>
          <cell r="DU100">
            <v>3230</v>
          </cell>
          <cell r="DV100">
            <v>3278</v>
          </cell>
          <cell r="DW100">
            <v>3326</v>
          </cell>
          <cell r="DX100">
            <v>3374</v>
          </cell>
          <cell r="DY100">
            <v>3422</v>
          </cell>
          <cell r="DZ100">
            <v>3470</v>
          </cell>
          <cell r="EA100">
            <v>3518</v>
          </cell>
          <cell r="EB100">
            <v>3566</v>
          </cell>
          <cell r="EC100">
            <v>3614</v>
          </cell>
          <cell r="ED100">
            <v>3662</v>
          </cell>
          <cell r="EE100">
            <v>3710</v>
          </cell>
          <cell r="EF100">
            <v>3758</v>
          </cell>
          <cell r="EG100">
            <v>3806</v>
          </cell>
          <cell r="EH100">
            <v>3854</v>
          </cell>
          <cell r="EI100">
            <v>3902</v>
          </cell>
          <cell r="EJ100">
            <v>3950</v>
          </cell>
          <cell r="EK100">
            <v>3998</v>
          </cell>
          <cell r="EL100">
            <v>4000</v>
          </cell>
          <cell r="EM100">
            <v>4000</v>
          </cell>
          <cell r="EN100">
            <v>4000</v>
          </cell>
          <cell r="EO100">
            <v>4000</v>
          </cell>
          <cell r="EP100">
            <v>4000</v>
          </cell>
          <cell r="EQ100">
            <v>4000</v>
          </cell>
          <cell r="ER100">
            <v>4000</v>
          </cell>
          <cell r="ES100">
            <v>4000</v>
          </cell>
          <cell r="ET100">
            <v>4000</v>
          </cell>
          <cell r="EU100">
            <v>4000</v>
          </cell>
          <cell r="EV100">
            <v>4000</v>
          </cell>
          <cell r="EW100">
            <v>4000</v>
          </cell>
          <cell r="EX100">
            <v>4000</v>
          </cell>
          <cell r="EY100">
            <v>4000</v>
          </cell>
          <cell r="EZ100">
            <v>4000</v>
          </cell>
          <cell r="FA100">
            <v>4000</v>
          </cell>
          <cell r="FB100">
            <v>4000</v>
          </cell>
          <cell r="FC100">
            <v>4000</v>
          </cell>
          <cell r="FD100">
            <v>4000</v>
          </cell>
          <cell r="FE100">
            <v>4000</v>
          </cell>
          <cell r="FF100">
            <v>4000</v>
          </cell>
          <cell r="FG100">
            <v>4000</v>
          </cell>
          <cell r="FH100">
            <v>4000</v>
          </cell>
          <cell r="FI100">
            <v>4000</v>
          </cell>
          <cell r="FJ100">
            <v>4000</v>
          </cell>
          <cell r="FK100">
            <v>4000</v>
          </cell>
          <cell r="FL100">
            <v>4000</v>
          </cell>
          <cell r="FM100">
            <v>4000</v>
          </cell>
          <cell r="FN100">
            <v>4000</v>
          </cell>
          <cell r="FO100">
            <v>4000</v>
          </cell>
          <cell r="FP100">
            <v>4000</v>
          </cell>
          <cell r="FQ100">
            <v>4000</v>
          </cell>
          <cell r="FR100">
            <v>4000</v>
          </cell>
          <cell r="FS100">
            <v>4000</v>
          </cell>
          <cell r="FT100">
            <v>4000</v>
          </cell>
          <cell r="FU100">
            <v>4000</v>
          </cell>
          <cell r="FV100">
            <v>4000</v>
          </cell>
          <cell r="FW100">
            <v>4000</v>
          </cell>
          <cell r="FX100">
            <v>4000</v>
          </cell>
          <cell r="FY100">
            <v>4000</v>
          </cell>
          <cell r="FZ100">
            <v>4000</v>
          </cell>
          <cell r="GA100">
            <v>4000</v>
          </cell>
          <cell r="GB100">
            <v>4000</v>
          </cell>
          <cell r="GC100">
            <v>4000</v>
          </cell>
          <cell r="GD100">
            <v>4000</v>
          </cell>
          <cell r="GE100">
            <v>4000</v>
          </cell>
          <cell r="GF100">
            <v>4000</v>
          </cell>
          <cell r="GG100">
            <v>4000</v>
          </cell>
          <cell r="GH100">
            <v>4000</v>
          </cell>
          <cell r="GI100">
            <v>4000</v>
          </cell>
          <cell r="GJ100">
            <v>4000</v>
          </cell>
          <cell r="GK100">
            <v>4000</v>
          </cell>
          <cell r="GL100">
            <v>4000</v>
          </cell>
          <cell r="GM100">
            <v>4000</v>
          </cell>
          <cell r="GN100">
            <v>4000</v>
          </cell>
          <cell r="GO100">
            <v>4000</v>
          </cell>
          <cell r="GP100">
            <v>4000</v>
          </cell>
          <cell r="GQ100">
            <v>4000</v>
          </cell>
          <cell r="GR100">
            <v>4000</v>
          </cell>
          <cell r="GS100">
            <v>4000</v>
          </cell>
          <cell r="GT100">
            <v>4000</v>
          </cell>
          <cell r="GU100">
            <v>4000</v>
          </cell>
          <cell r="GV100">
            <v>4000</v>
          </cell>
          <cell r="GW100">
            <v>4000</v>
          </cell>
          <cell r="GX100">
            <v>4000</v>
          </cell>
          <cell r="GY100">
            <v>4000</v>
          </cell>
          <cell r="GZ100">
            <v>4000</v>
          </cell>
          <cell r="HA100">
            <v>4000</v>
          </cell>
          <cell r="HB100">
            <v>4000</v>
          </cell>
          <cell r="HC100">
            <v>4000</v>
          </cell>
          <cell r="HD100">
            <v>4000</v>
          </cell>
          <cell r="HE100">
            <v>4000</v>
          </cell>
          <cell r="HF100">
            <v>4000</v>
          </cell>
          <cell r="HG100">
            <v>4000</v>
          </cell>
          <cell r="HH100">
            <v>4000</v>
          </cell>
          <cell r="HI100">
            <v>4000</v>
          </cell>
          <cell r="HJ100">
            <v>4000</v>
          </cell>
        </row>
        <row r="115">
          <cell r="R115">
            <v>0</v>
          </cell>
          <cell r="S115">
            <v>210</v>
          </cell>
          <cell r="T115">
            <v>410</v>
          </cell>
          <cell r="U115">
            <v>610</v>
          </cell>
          <cell r="V115">
            <v>810</v>
          </cell>
          <cell r="W115">
            <v>1010</v>
          </cell>
          <cell r="X115">
            <v>1210</v>
          </cell>
          <cell r="Y115">
            <v>1410</v>
          </cell>
          <cell r="Z115">
            <v>1610</v>
          </cell>
          <cell r="AA115">
            <v>1810</v>
          </cell>
          <cell r="AB115">
            <v>2010</v>
          </cell>
          <cell r="AC115">
            <v>2210</v>
          </cell>
          <cell r="AD115">
            <v>2410</v>
          </cell>
          <cell r="AE115">
            <v>2610</v>
          </cell>
          <cell r="AF115">
            <v>2810</v>
          </cell>
          <cell r="AG115">
            <v>3010</v>
          </cell>
          <cell r="AH115">
            <v>3210</v>
          </cell>
          <cell r="AI115">
            <v>3410</v>
          </cell>
          <cell r="AJ115">
            <v>3610</v>
          </cell>
          <cell r="AK115">
            <v>3810</v>
          </cell>
          <cell r="AL115">
            <v>4010</v>
          </cell>
          <cell r="AM115">
            <v>4210</v>
          </cell>
          <cell r="AN115">
            <v>4410</v>
          </cell>
          <cell r="AO115">
            <v>4610</v>
          </cell>
          <cell r="AP115">
            <v>4810</v>
          </cell>
          <cell r="AQ115">
            <v>5010</v>
          </cell>
          <cell r="AR115">
            <v>5210</v>
          </cell>
          <cell r="AS115">
            <v>5410</v>
          </cell>
          <cell r="AT115">
            <v>5610</v>
          </cell>
          <cell r="AU115">
            <v>5810</v>
          </cell>
          <cell r="AV115">
            <v>6010</v>
          </cell>
          <cell r="AW115">
            <v>6210</v>
          </cell>
          <cell r="AX115">
            <v>6410</v>
          </cell>
          <cell r="AY115">
            <v>6610</v>
          </cell>
          <cell r="AZ115">
            <v>6810</v>
          </cell>
          <cell r="BA115">
            <v>6960</v>
          </cell>
          <cell r="BB115">
            <v>6960</v>
          </cell>
          <cell r="BC115">
            <v>6960</v>
          </cell>
          <cell r="BD115">
            <v>6960</v>
          </cell>
          <cell r="BE115">
            <v>6960</v>
          </cell>
          <cell r="BF115">
            <v>6960</v>
          </cell>
          <cell r="BG115">
            <v>6960</v>
          </cell>
          <cell r="BH115">
            <v>6960</v>
          </cell>
          <cell r="BI115">
            <v>6960</v>
          </cell>
          <cell r="BJ115">
            <v>6960</v>
          </cell>
          <cell r="BK115">
            <v>6960</v>
          </cell>
          <cell r="BL115">
            <v>6896</v>
          </cell>
          <cell r="BM115">
            <v>6790</v>
          </cell>
          <cell r="BN115">
            <v>6685</v>
          </cell>
          <cell r="BO115">
            <v>6580</v>
          </cell>
          <cell r="BP115">
            <v>6475</v>
          </cell>
          <cell r="BQ115">
            <v>6369</v>
          </cell>
          <cell r="BR115">
            <v>6264</v>
          </cell>
          <cell r="BS115">
            <v>6159</v>
          </cell>
          <cell r="BT115">
            <v>6053</v>
          </cell>
          <cell r="BU115">
            <v>5948</v>
          </cell>
          <cell r="BV115">
            <v>5843</v>
          </cell>
          <cell r="BW115">
            <v>5737</v>
          </cell>
          <cell r="BX115">
            <v>5632</v>
          </cell>
          <cell r="BY115">
            <v>5527</v>
          </cell>
          <cell r="BZ115">
            <v>5422</v>
          </cell>
          <cell r="CA115">
            <v>5316</v>
          </cell>
          <cell r="CB115">
            <v>5211</v>
          </cell>
          <cell r="CC115">
            <v>5106</v>
          </cell>
          <cell r="CD115">
            <v>5000</v>
          </cell>
          <cell r="CE115">
            <v>4895</v>
          </cell>
          <cell r="CF115">
            <v>4790</v>
          </cell>
          <cell r="CG115">
            <v>4684</v>
          </cell>
          <cell r="CH115">
            <v>4579</v>
          </cell>
          <cell r="CI115">
            <v>4474</v>
          </cell>
          <cell r="CJ115">
            <v>4369</v>
          </cell>
          <cell r="CK115">
            <v>4263</v>
          </cell>
          <cell r="CL115">
            <v>4158</v>
          </cell>
          <cell r="CM115">
            <v>4053</v>
          </cell>
          <cell r="CN115">
            <v>3947</v>
          </cell>
          <cell r="CO115">
            <v>3842</v>
          </cell>
          <cell r="CP115">
            <v>3737</v>
          </cell>
          <cell r="CQ115">
            <v>3631</v>
          </cell>
          <cell r="CR115">
            <v>3526</v>
          </cell>
          <cell r="CS115">
            <v>3421</v>
          </cell>
          <cell r="CT115">
            <v>3316</v>
          </cell>
          <cell r="CU115">
            <v>3210</v>
          </cell>
          <cell r="CV115">
            <v>3105</v>
          </cell>
          <cell r="CW115">
            <v>3000</v>
          </cell>
          <cell r="CX115">
            <v>2894</v>
          </cell>
          <cell r="CY115">
            <v>2789</v>
          </cell>
          <cell r="CZ115">
            <v>2684</v>
          </cell>
          <cell r="DA115">
            <v>2578</v>
          </cell>
          <cell r="DB115">
            <v>2473</v>
          </cell>
          <cell r="DC115">
            <v>2368</v>
          </cell>
          <cell r="DD115">
            <v>2263</v>
          </cell>
          <cell r="DE115">
            <v>2157</v>
          </cell>
          <cell r="DF115">
            <v>2052</v>
          </cell>
          <cell r="DG115">
            <v>1947</v>
          </cell>
          <cell r="DH115">
            <v>1841</v>
          </cell>
          <cell r="DI115">
            <v>1736</v>
          </cell>
          <cell r="DJ115">
            <v>1631</v>
          </cell>
          <cell r="DK115">
            <v>1525</v>
          </cell>
          <cell r="DL115">
            <v>1420</v>
          </cell>
          <cell r="DM115">
            <v>1315</v>
          </cell>
          <cell r="DN115">
            <v>1210</v>
          </cell>
          <cell r="DO115">
            <v>1104</v>
          </cell>
          <cell r="DP115">
            <v>999</v>
          </cell>
          <cell r="DQ115">
            <v>894</v>
          </cell>
          <cell r="DR115">
            <v>788</v>
          </cell>
          <cell r="DS115">
            <v>683</v>
          </cell>
          <cell r="DT115">
            <v>578</v>
          </cell>
          <cell r="DU115">
            <v>472</v>
          </cell>
          <cell r="DV115">
            <v>367</v>
          </cell>
          <cell r="DW115">
            <v>262</v>
          </cell>
          <cell r="DX115">
            <v>157</v>
          </cell>
          <cell r="DY115">
            <v>51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75</v>
          </cell>
          <cell r="Y134">
            <v>150</v>
          </cell>
          <cell r="Z134">
            <v>225</v>
          </cell>
          <cell r="AA134">
            <v>300</v>
          </cell>
          <cell r="AB134">
            <v>375</v>
          </cell>
          <cell r="AC134">
            <v>450</v>
          </cell>
          <cell r="AD134">
            <v>525</v>
          </cell>
          <cell r="AE134">
            <v>600</v>
          </cell>
          <cell r="AF134">
            <v>675</v>
          </cell>
          <cell r="AG134">
            <v>750</v>
          </cell>
          <cell r="AH134">
            <v>825</v>
          </cell>
          <cell r="AI134">
            <v>900</v>
          </cell>
          <cell r="AJ134">
            <v>975</v>
          </cell>
          <cell r="AK134">
            <v>1050</v>
          </cell>
          <cell r="AL134">
            <v>1125</v>
          </cell>
          <cell r="AM134">
            <v>1200</v>
          </cell>
          <cell r="AN134">
            <v>1275</v>
          </cell>
          <cell r="AO134">
            <v>1350</v>
          </cell>
          <cell r="AP134">
            <v>1425</v>
          </cell>
          <cell r="AQ134">
            <v>1500</v>
          </cell>
          <cell r="AR134">
            <v>1575</v>
          </cell>
          <cell r="AS134">
            <v>1650</v>
          </cell>
          <cell r="AT134">
            <v>1725</v>
          </cell>
          <cell r="AU134">
            <v>1800</v>
          </cell>
          <cell r="AV134">
            <v>1875</v>
          </cell>
          <cell r="AW134">
            <v>1950</v>
          </cell>
          <cell r="AX134">
            <v>2025</v>
          </cell>
          <cell r="AY134">
            <v>2100</v>
          </cell>
          <cell r="AZ134">
            <v>2175</v>
          </cell>
          <cell r="BA134">
            <v>2250</v>
          </cell>
          <cell r="BB134">
            <v>2325</v>
          </cell>
          <cell r="BC134">
            <v>2400</v>
          </cell>
          <cell r="BD134">
            <v>2475</v>
          </cell>
          <cell r="BE134">
            <v>2550</v>
          </cell>
          <cell r="BF134">
            <v>2625</v>
          </cell>
          <cell r="BG134">
            <v>2700</v>
          </cell>
          <cell r="BH134">
            <v>2775</v>
          </cell>
          <cell r="BI134">
            <v>2850</v>
          </cell>
          <cell r="BJ134">
            <v>2925</v>
          </cell>
          <cell r="BK134">
            <v>3000</v>
          </cell>
          <cell r="BL134">
            <v>3075</v>
          </cell>
          <cell r="BM134">
            <v>3150</v>
          </cell>
          <cell r="BN134">
            <v>3225</v>
          </cell>
          <cell r="BO134">
            <v>3218</v>
          </cell>
          <cell r="BP134">
            <v>3183</v>
          </cell>
          <cell r="BQ134">
            <v>3144</v>
          </cell>
          <cell r="BR134">
            <v>3109</v>
          </cell>
          <cell r="BS134">
            <v>3073</v>
          </cell>
          <cell r="BT134">
            <v>3038</v>
          </cell>
          <cell r="BU134">
            <v>2997</v>
          </cell>
          <cell r="BV134">
            <v>2961</v>
          </cell>
          <cell r="BW134">
            <v>2925</v>
          </cell>
          <cell r="BX134">
            <v>2889</v>
          </cell>
          <cell r="BY134">
            <v>2845</v>
          </cell>
          <cell r="BZ134">
            <v>2809</v>
          </cell>
          <cell r="CA134">
            <v>2772</v>
          </cell>
          <cell r="CB134">
            <v>2736</v>
          </cell>
          <cell r="CC134">
            <v>2690</v>
          </cell>
          <cell r="CD134">
            <v>2653</v>
          </cell>
          <cell r="CE134">
            <v>2616</v>
          </cell>
          <cell r="CF134">
            <v>2579</v>
          </cell>
          <cell r="CG134">
            <v>2530</v>
          </cell>
          <cell r="CH134">
            <v>2492</v>
          </cell>
          <cell r="CI134">
            <v>2455</v>
          </cell>
          <cell r="CJ134">
            <v>2417</v>
          </cell>
          <cell r="CK134">
            <v>2366</v>
          </cell>
          <cell r="CL134">
            <v>2328</v>
          </cell>
          <cell r="CM134">
            <v>2290</v>
          </cell>
          <cell r="CN134">
            <v>2252</v>
          </cell>
          <cell r="CO134">
            <v>2199</v>
          </cell>
          <cell r="CP134">
            <v>2160</v>
          </cell>
          <cell r="CQ134">
            <v>2121</v>
          </cell>
          <cell r="CR134">
            <v>2075</v>
          </cell>
          <cell r="CS134">
            <v>2011</v>
          </cell>
          <cell r="CT134">
            <v>1921</v>
          </cell>
          <cell r="CU134">
            <v>1790</v>
          </cell>
          <cell r="CV134">
            <v>1679</v>
          </cell>
          <cell r="CW134">
            <v>1544</v>
          </cell>
          <cell r="CX134">
            <v>1432</v>
          </cell>
          <cell r="CY134">
            <v>1319</v>
          </cell>
          <cell r="CZ134">
            <v>1206</v>
          </cell>
          <cell r="DA134">
            <v>1130</v>
          </cell>
          <cell r="DB134">
            <v>1082</v>
          </cell>
          <cell r="DC134">
            <v>1034</v>
          </cell>
          <cell r="DD134">
            <v>986</v>
          </cell>
          <cell r="DE134">
            <v>938</v>
          </cell>
          <cell r="DF134">
            <v>890</v>
          </cell>
          <cell r="DG134">
            <v>842</v>
          </cell>
          <cell r="DH134">
            <v>794</v>
          </cell>
          <cell r="DI134">
            <v>746</v>
          </cell>
          <cell r="DJ134">
            <v>698</v>
          </cell>
          <cell r="DK134">
            <v>650</v>
          </cell>
          <cell r="DL134">
            <v>602</v>
          </cell>
          <cell r="DM134">
            <v>554</v>
          </cell>
          <cell r="DN134">
            <v>506</v>
          </cell>
          <cell r="DO134">
            <v>458</v>
          </cell>
          <cell r="DP134">
            <v>410</v>
          </cell>
          <cell r="DQ134">
            <v>362</v>
          </cell>
          <cell r="DR134">
            <v>314</v>
          </cell>
          <cell r="DS134">
            <v>266</v>
          </cell>
          <cell r="DT134">
            <v>218</v>
          </cell>
          <cell r="DU134">
            <v>170</v>
          </cell>
          <cell r="DV134">
            <v>122</v>
          </cell>
          <cell r="DW134">
            <v>74</v>
          </cell>
          <cell r="DX134">
            <v>26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0</v>
          </cell>
          <cell r="HE134">
            <v>0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1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0</v>
          </cell>
          <cell r="GX138">
            <v>0</v>
          </cell>
          <cell r="GY138">
            <v>0</v>
          </cell>
          <cell r="GZ138">
            <v>0</v>
          </cell>
          <cell r="HA138">
            <v>0</v>
          </cell>
          <cell r="HB138">
            <v>0</v>
          </cell>
          <cell r="HC138">
            <v>0</v>
          </cell>
          <cell r="HD138">
            <v>0</v>
          </cell>
          <cell r="HE138">
            <v>0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1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0</v>
          </cell>
          <cell r="GY142">
            <v>0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0</v>
          </cell>
          <cell r="HE142">
            <v>0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</row>
        <row r="146">
          <cell r="R146">
            <v>4236</v>
          </cell>
          <cell r="S146">
            <v>4236</v>
          </cell>
          <cell r="T146">
            <v>4236</v>
          </cell>
          <cell r="U146">
            <v>4236</v>
          </cell>
          <cell r="V146">
            <v>4236</v>
          </cell>
          <cell r="W146">
            <v>4236</v>
          </cell>
          <cell r="X146">
            <v>4224</v>
          </cell>
          <cell r="Y146">
            <v>3903</v>
          </cell>
          <cell r="Z146">
            <v>3583</v>
          </cell>
          <cell r="AA146">
            <v>3262</v>
          </cell>
          <cell r="AB146">
            <v>2942</v>
          </cell>
          <cell r="AC146">
            <v>2623</v>
          </cell>
          <cell r="AD146">
            <v>2304</v>
          </cell>
          <cell r="AE146">
            <v>1985</v>
          </cell>
          <cell r="AF146">
            <v>1666</v>
          </cell>
          <cell r="AG146">
            <v>1348</v>
          </cell>
          <cell r="AH146">
            <v>1030</v>
          </cell>
          <cell r="AI146">
            <v>713</v>
          </cell>
          <cell r="AJ146">
            <v>395</v>
          </cell>
          <cell r="AK146">
            <v>79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0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</row>
        <row r="194">
          <cell r="R194">
            <v>5304</v>
          </cell>
          <cell r="S194">
            <v>5179</v>
          </cell>
          <cell r="T194">
            <v>5054</v>
          </cell>
          <cell r="U194">
            <v>4929</v>
          </cell>
          <cell r="V194">
            <v>4804</v>
          </cell>
          <cell r="W194">
            <v>4679</v>
          </cell>
          <cell r="X194">
            <v>4557</v>
          </cell>
          <cell r="Y194">
            <v>4512</v>
          </cell>
          <cell r="Z194">
            <v>4467</v>
          </cell>
          <cell r="AA194">
            <v>4423</v>
          </cell>
          <cell r="AB194">
            <v>4378</v>
          </cell>
          <cell r="AC194">
            <v>4332</v>
          </cell>
          <cell r="AD194">
            <v>4287</v>
          </cell>
          <cell r="AE194">
            <v>4242</v>
          </cell>
          <cell r="AF194">
            <v>4197</v>
          </cell>
          <cell r="AG194">
            <v>4151</v>
          </cell>
          <cell r="AH194">
            <v>4106</v>
          </cell>
          <cell r="AI194">
            <v>4060</v>
          </cell>
          <cell r="AJ194">
            <v>4014</v>
          </cell>
          <cell r="AK194">
            <v>4181</v>
          </cell>
          <cell r="AL194">
            <v>4082</v>
          </cell>
          <cell r="AM194">
            <v>3966</v>
          </cell>
          <cell r="AN194">
            <v>3850</v>
          </cell>
          <cell r="AO194">
            <v>3731</v>
          </cell>
          <cell r="AP194">
            <v>3615</v>
          </cell>
          <cell r="AQ194">
            <v>3499</v>
          </cell>
          <cell r="AR194">
            <v>3383</v>
          </cell>
          <cell r="AS194">
            <v>3267</v>
          </cell>
          <cell r="AT194">
            <v>3151</v>
          </cell>
          <cell r="AU194">
            <v>3035</v>
          </cell>
          <cell r="AV194">
            <v>2919</v>
          </cell>
          <cell r="AW194">
            <v>2803</v>
          </cell>
          <cell r="AX194">
            <v>2687</v>
          </cell>
          <cell r="AY194">
            <v>2571</v>
          </cell>
          <cell r="AZ194">
            <v>2455</v>
          </cell>
          <cell r="BA194">
            <v>2342</v>
          </cell>
          <cell r="BB194">
            <v>2226</v>
          </cell>
          <cell r="BC194">
            <v>2110</v>
          </cell>
          <cell r="BD194">
            <v>1997</v>
          </cell>
          <cell r="BE194">
            <v>1881</v>
          </cell>
          <cell r="BF194">
            <v>1765</v>
          </cell>
          <cell r="BG194">
            <v>1652</v>
          </cell>
          <cell r="BH194">
            <v>1539</v>
          </cell>
          <cell r="BI194">
            <v>1423</v>
          </cell>
          <cell r="BJ194">
            <v>1310</v>
          </cell>
          <cell r="BK194">
            <v>1194</v>
          </cell>
          <cell r="BL194">
            <v>1081</v>
          </cell>
          <cell r="BM194">
            <v>968</v>
          </cell>
          <cell r="BN194">
            <v>855</v>
          </cell>
          <cell r="BO194">
            <v>742</v>
          </cell>
          <cell r="BP194">
            <v>629</v>
          </cell>
          <cell r="BQ194">
            <v>513</v>
          </cell>
          <cell r="BR194">
            <v>400</v>
          </cell>
          <cell r="BS194">
            <v>287</v>
          </cell>
          <cell r="BT194">
            <v>276</v>
          </cell>
          <cell r="BU194">
            <v>276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0</v>
          </cell>
          <cell r="HD194">
            <v>0</v>
          </cell>
          <cell r="HE194">
            <v>0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</row>
        <row r="216">
          <cell r="R216">
            <v>562</v>
          </cell>
          <cell r="S216">
            <v>562</v>
          </cell>
          <cell r="T216">
            <v>562</v>
          </cell>
          <cell r="U216">
            <v>562</v>
          </cell>
          <cell r="V216">
            <v>562</v>
          </cell>
          <cell r="W216">
            <v>562</v>
          </cell>
          <cell r="X216">
            <v>562</v>
          </cell>
          <cell r="Y216">
            <v>562</v>
          </cell>
          <cell r="Z216">
            <v>562</v>
          </cell>
          <cell r="AA216">
            <v>562</v>
          </cell>
          <cell r="AB216">
            <v>562</v>
          </cell>
          <cell r="AC216">
            <v>562</v>
          </cell>
          <cell r="AD216">
            <v>562</v>
          </cell>
          <cell r="AE216">
            <v>562</v>
          </cell>
          <cell r="AF216">
            <v>562</v>
          </cell>
          <cell r="AG216">
            <v>562</v>
          </cell>
          <cell r="AH216">
            <v>562</v>
          </cell>
          <cell r="AI216">
            <v>562</v>
          </cell>
          <cell r="AJ216">
            <v>562</v>
          </cell>
          <cell r="AK216">
            <v>562</v>
          </cell>
          <cell r="AL216">
            <v>562</v>
          </cell>
          <cell r="AM216">
            <v>562</v>
          </cell>
          <cell r="AN216">
            <v>562</v>
          </cell>
          <cell r="AO216">
            <v>562</v>
          </cell>
          <cell r="AP216">
            <v>562</v>
          </cell>
          <cell r="AQ216">
            <v>562</v>
          </cell>
          <cell r="AR216">
            <v>562</v>
          </cell>
          <cell r="AS216">
            <v>562</v>
          </cell>
          <cell r="AT216">
            <v>562</v>
          </cell>
          <cell r="AU216">
            <v>562</v>
          </cell>
          <cell r="AV216">
            <v>562</v>
          </cell>
          <cell r="AW216">
            <v>562</v>
          </cell>
          <cell r="AX216">
            <v>562</v>
          </cell>
          <cell r="AY216">
            <v>562</v>
          </cell>
          <cell r="AZ216">
            <v>562</v>
          </cell>
          <cell r="BA216">
            <v>562</v>
          </cell>
          <cell r="BB216">
            <v>562</v>
          </cell>
          <cell r="BC216">
            <v>562</v>
          </cell>
          <cell r="BD216">
            <v>562</v>
          </cell>
          <cell r="BE216">
            <v>562</v>
          </cell>
          <cell r="BF216">
            <v>562</v>
          </cell>
          <cell r="BG216">
            <v>562</v>
          </cell>
          <cell r="BH216">
            <v>562</v>
          </cell>
          <cell r="BI216">
            <v>562</v>
          </cell>
          <cell r="BJ216">
            <v>562</v>
          </cell>
          <cell r="BK216">
            <v>562</v>
          </cell>
          <cell r="BL216">
            <v>562</v>
          </cell>
          <cell r="BM216">
            <v>562</v>
          </cell>
          <cell r="BN216">
            <v>562</v>
          </cell>
          <cell r="BO216">
            <v>562</v>
          </cell>
          <cell r="BP216">
            <v>562</v>
          </cell>
          <cell r="BQ216">
            <v>562</v>
          </cell>
          <cell r="BR216">
            <v>562</v>
          </cell>
          <cell r="BS216">
            <v>562</v>
          </cell>
          <cell r="BT216">
            <v>562</v>
          </cell>
          <cell r="BU216">
            <v>562</v>
          </cell>
          <cell r="BV216">
            <v>562</v>
          </cell>
          <cell r="BW216">
            <v>562</v>
          </cell>
          <cell r="BX216">
            <v>562</v>
          </cell>
          <cell r="BY216">
            <v>562</v>
          </cell>
          <cell r="BZ216">
            <v>562</v>
          </cell>
          <cell r="CA216">
            <v>562</v>
          </cell>
          <cell r="CB216">
            <v>562</v>
          </cell>
          <cell r="CC216">
            <v>562</v>
          </cell>
          <cell r="CD216">
            <v>562</v>
          </cell>
          <cell r="CE216">
            <v>562</v>
          </cell>
          <cell r="CF216">
            <v>562</v>
          </cell>
          <cell r="CG216">
            <v>562</v>
          </cell>
          <cell r="CH216">
            <v>562</v>
          </cell>
          <cell r="CI216">
            <v>562</v>
          </cell>
          <cell r="CJ216">
            <v>562</v>
          </cell>
          <cell r="CK216">
            <v>562</v>
          </cell>
          <cell r="CL216">
            <v>562</v>
          </cell>
          <cell r="CM216">
            <v>562</v>
          </cell>
          <cell r="CN216">
            <v>562</v>
          </cell>
          <cell r="CO216">
            <v>562</v>
          </cell>
          <cell r="CP216">
            <v>562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</row>
        <row r="227"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  <cell r="GA227">
            <v>0</v>
          </cell>
          <cell r="GB227">
            <v>0</v>
          </cell>
          <cell r="GC227">
            <v>0</v>
          </cell>
          <cell r="GD227">
            <v>0</v>
          </cell>
          <cell r="GE227">
            <v>0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0</v>
          </cell>
          <cell r="GX227">
            <v>0</v>
          </cell>
          <cell r="GY227">
            <v>0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0</v>
          </cell>
          <cell r="HE227">
            <v>0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</row>
        <row r="256">
          <cell r="R256">
            <v>16970</v>
          </cell>
          <cell r="S256">
            <v>16970</v>
          </cell>
          <cell r="T256">
            <v>16970</v>
          </cell>
          <cell r="U256">
            <v>16970</v>
          </cell>
          <cell r="V256">
            <v>16970</v>
          </cell>
          <cell r="W256">
            <v>16970</v>
          </cell>
          <cell r="X256">
            <v>16970</v>
          </cell>
          <cell r="Y256">
            <v>16970</v>
          </cell>
          <cell r="Z256">
            <v>16970</v>
          </cell>
          <cell r="AA256">
            <v>7958</v>
          </cell>
          <cell r="AB256">
            <v>7958</v>
          </cell>
          <cell r="AC256">
            <v>7958</v>
          </cell>
          <cell r="AD256">
            <v>7958</v>
          </cell>
          <cell r="AE256">
            <v>7958</v>
          </cell>
          <cell r="AF256">
            <v>7958</v>
          </cell>
          <cell r="AG256">
            <v>7958</v>
          </cell>
          <cell r="AH256">
            <v>7958</v>
          </cell>
          <cell r="AI256">
            <v>7958</v>
          </cell>
          <cell r="AJ256">
            <v>7958</v>
          </cell>
          <cell r="AK256">
            <v>7958</v>
          </cell>
          <cell r="AL256">
            <v>7958</v>
          </cell>
          <cell r="AM256">
            <v>7958</v>
          </cell>
          <cell r="AN256">
            <v>7958</v>
          </cell>
          <cell r="AO256">
            <v>7958</v>
          </cell>
          <cell r="AP256">
            <v>7958</v>
          </cell>
          <cell r="AQ256">
            <v>7958</v>
          </cell>
          <cell r="AR256">
            <v>7958</v>
          </cell>
          <cell r="AS256">
            <v>7958</v>
          </cell>
          <cell r="AT256">
            <v>7958</v>
          </cell>
          <cell r="AU256">
            <v>7958</v>
          </cell>
          <cell r="AV256">
            <v>7958</v>
          </cell>
          <cell r="AW256">
            <v>7958</v>
          </cell>
          <cell r="AX256">
            <v>7958</v>
          </cell>
          <cell r="AY256">
            <v>7958</v>
          </cell>
          <cell r="AZ256">
            <v>7958</v>
          </cell>
          <cell r="BA256">
            <v>7958</v>
          </cell>
          <cell r="BB256">
            <v>7958</v>
          </cell>
          <cell r="BC256">
            <v>7958</v>
          </cell>
          <cell r="BD256">
            <v>7958</v>
          </cell>
          <cell r="BE256">
            <v>7958</v>
          </cell>
          <cell r="BF256">
            <v>7958</v>
          </cell>
          <cell r="BG256">
            <v>7958</v>
          </cell>
          <cell r="BH256">
            <v>7958</v>
          </cell>
          <cell r="BI256">
            <v>7958</v>
          </cell>
          <cell r="BJ256">
            <v>7958</v>
          </cell>
          <cell r="BK256">
            <v>7958</v>
          </cell>
          <cell r="BL256">
            <v>7958</v>
          </cell>
          <cell r="BM256">
            <v>7958</v>
          </cell>
          <cell r="BN256">
            <v>7958</v>
          </cell>
          <cell r="BO256">
            <v>7958</v>
          </cell>
          <cell r="BP256">
            <v>7958</v>
          </cell>
          <cell r="BQ256">
            <v>7958</v>
          </cell>
          <cell r="BR256">
            <v>7958</v>
          </cell>
          <cell r="BS256">
            <v>7958</v>
          </cell>
          <cell r="BT256">
            <v>7958</v>
          </cell>
          <cell r="BU256">
            <v>7958</v>
          </cell>
          <cell r="BV256">
            <v>7958</v>
          </cell>
          <cell r="BW256">
            <v>7958</v>
          </cell>
          <cell r="BX256">
            <v>7958</v>
          </cell>
          <cell r="BY256">
            <v>7958</v>
          </cell>
          <cell r="BZ256">
            <v>7958</v>
          </cell>
          <cell r="CA256">
            <v>7958</v>
          </cell>
          <cell r="CB256">
            <v>7958</v>
          </cell>
          <cell r="CC256">
            <v>7958</v>
          </cell>
          <cell r="CD256">
            <v>7958</v>
          </cell>
          <cell r="CE256">
            <v>7958</v>
          </cell>
          <cell r="CF256">
            <v>7958</v>
          </cell>
          <cell r="CG256">
            <v>7958</v>
          </cell>
          <cell r="CH256">
            <v>7958</v>
          </cell>
          <cell r="CI256">
            <v>7958</v>
          </cell>
          <cell r="CJ256">
            <v>7958</v>
          </cell>
          <cell r="CK256">
            <v>7958</v>
          </cell>
          <cell r="CL256">
            <v>3979</v>
          </cell>
          <cell r="CM256">
            <v>3979</v>
          </cell>
          <cell r="CN256">
            <v>3979</v>
          </cell>
          <cell r="CO256">
            <v>3979</v>
          </cell>
          <cell r="CP256">
            <v>3979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FV256">
            <v>0</v>
          </cell>
          <cell r="FW256">
            <v>0</v>
          </cell>
          <cell r="FX256">
            <v>0</v>
          </cell>
          <cell r="FY256">
            <v>0</v>
          </cell>
          <cell r="FZ256">
            <v>0</v>
          </cell>
          <cell r="GA256">
            <v>0</v>
          </cell>
          <cell r="GB256">
            <v>0</v>
          </cell>
          <cell r="GC256">
            <v>0</v>
          </cell>
          <cell r="GD256">
            <v>0</v>
          </cell>
          <cell r="GE256">
            <v>0</v>
          </cell>
          <cell r="GF256">
            <v>0</v>
          </cell>
          <cell r="GG256">
            <v>0</v>
          </cell>
          <cell r="GH256">
            <v>0</v>
          </cell>
          <cell r="GI256">
            <v>0</v>
          </cell>
          <cell r="GJ256">
            <v>0</v>
          </cell>
          <cell r="GK256">
            <v>0</v>
          </cell>
          <cell r="GL256">
            <v>0</v>
          </cell>
          <cell r="GM256">
            <v>0</v>
          </cell>
          <cell r="GN256">
            <v>0</v>
          </cell>
          <cell r="GO256">
            <v>0</v>
          </cell>
          <cell r="GP256">
            <v>0</v>
          </cell>
          <cell r="GQ256">
            <v>0</v>
          </cell>
          <cell r="GR256">
            <v>0</v>
          </cell>
          <cell r="GS256">
            <v>0</v>
          </cell>
          <cell r="GT256">
            <v>0</v>
          </cell>
          <cell r="GU256">
            <v>0</v>
          </cell>
          <cell r="GV256">
            <v>0</v>
          </cell>
          <cell r="GW256">
            <v>0</v>
          </cell>
          <cell r="GX256">
            <v>0</v>
          </cell>
          <cell r="GY256">
            <v>0</v>
          </cell>
          <cell r="GZ256">
            <v>0</v>
          </cell>
          <cell r="HA256">
            <v>0</v>
          </cell>
          <cell r="HB256">
            <v>0</v>
          </cell>
          <cell r="HC256">
            <v>0</v>
          </cell>
          <cell r="HD256">
            <v>0</v>
          </cell>
          <cell r="HE256">
            <v>0</v>
          </cell>
          <cell r="HF256">
            <v>0</v>
          </cell>
          <cell r="HG256">
            <v>0</v>
          </cell>
          <cell r="HH256">
            <v>0</v>
          </cell>
          <cell r="HI256">
            <v>0</v>
          </cell>
          <cell r="HJ256">
            <v>0</v>
          </cell>
        </row>
        <row r="299"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3979</v>
          </cell>
          <cell r="CM299">
            <v>3979</v>
          </cell>
          <cell r="CN299">
            <v>3979</v>
          </cell>
          <cell r="CO299">
            <v>3979</v>
          </cell>
          <cell r="CP299">
            <v>3979</v>
          </cell>
          <cell r="CQ299">
            <v>7958</v>
          </cell>
          <cell r="CR299">
            <v>7958</v>
          </cell>
          <cell r="CS299">
            <v>7958</v>
          </cell>
          <cell r="CT299">
            <v>7958</v>
          </cell>
          <cell r="CU299">
            <v>7958</v>
          </cell>
          <cell r="CV299">
            <v>7958</v>
          </cell>
          <cell r="CW299">
            <v>7958</v>
          </cell>
          <cell r="CX299">
            <v>7958</v>
          </cell>
          <cell r="CY299">
            <v>7958</v>
          </cell>
          <cell r="CZ299">
            <v>7958</v>
          </cell>
          <cell r="DA299">
            <v>7958</v>
          </cell>
          <cell r="DB299">
            <v>7958</v>
          </cell>
          <cell r="DC299">
            <v>7958</v>
          </cell>
          <cell r="DD299">
            <v>7958</v>
          </cell>
          <cell r="DE299">
            <v>7958</v>
          </cell>
          <cell r="DF299">
            <v>7958</v>
          </cell>
          <cell r="DG299">
            <v>7958</v>
          </cell>
          <cell r="DH299">
            <v>7958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0</v>
          </cell>
          <cell r="EN299">
            <v>0</v>
          </cell>
          <cell r="EO299">
            <v>0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0</v>
          </cell>
          <cell r="FH299">
            <v>0</v>
          </cell>
          <cell r="FI299">
            <v>0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0</v>
          </cell>
          <cell r="FW299">
            <v>0</v>
          </cell>
          <cell r="FX299">
            <v>0</v>
          </cell>
          <cell r="FY299">
            <v>0</v>
          </cell>
          <cell r="FZ299">
            <v>0</v>
          </cell>
          <cell r="GA299">
            <v>0</v>
          </cell>
          <cell r="GB299">
            <v>0</v>
          </cell>
          <cell r="GC299">
            <v>0</v>
          </cell>
          <cell r="GD299">
            <v>0</v>
          </cell>
          <cell r="GE299">
            <v>0</v>
          </cell>
          <cell r="GF299">
            <v>0</v>
          </cell>
          <cell r="GG299">
            <v>0</v>
          </cell>
          <cell r="GH299">
            <v>0</v>
          </cell>
          <cell r="GI299">
            <v>0</v>
          </cell>
          <cell r="GJ299">
            <v>0</v>
          </cell>
          <cell r="GK299">
            <v>0</v>
          </cell>
          <cell r="GL299">
            <v>0</v>
          </cell>
          <cell r="GM299">
            <v>0</v>
          </cell>
          <cell r="GN299">
            <v>0</v>
          </cell>
          <cell r="GO299">
            <v>0</v>
          </cell>
          <cell r="GP299">
            <v>0</v>
          </cell>
          <cell r="GQ299">
            <v>0</v>
          </cell>
          <cell r="GR299">
            <v>0</v>
          </cell>
          <cell r="GS299">
            <v>0</v>
          </cell>
          <cell r="GT299">
            <v>0</v>
          </cell>
          <cell r="GU299">
            <v>0</v>
          </cell>
          <cell r="GV299">
            <v>0</v>
          </cell>
          <cell r="GW299">
            <v>0</v>
          </cell>
          <cell r="GX299">
            <v>0</v>
          </cell>
          <cell r="GY299">
            <v>0</v>
          </cell>
          <cell r="GZ299">
            <v>0</v>
          </cell>
          <cell r="HA299">
            <v>0</v>
          </cell>
          <cell r="HB299">
            <v>0</v>
          </cell>
          <cell r="HC299">
            <v>0</v>
          </cell>
          <cell r="HD299">
            <v>0</v>
          </cell>
          <cell r="HE299">
            <v>0</v>
          </cell>
          <cell r="HF299">
            <v>0</v>
          </cell>
          <cell r="HG299">
            <v>0</v>
          </cell>
          <cell r="HH299">
            <v>0</v>
          </cell>
          <cell r="HI299">
            <v>0</v>
          </cell>
          <cell r="HJ299">
            <v>0</v>
          </cell>
        </row>
        <row r="305"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4492</v>
          </cell>
          <cell r="BQ305">
            <v>4492</v>
          </cell>
          <cell r="BR305">
            <v>4492</v>
          </cell>
          <cell r="BS305">
            <v>4492</v>
          </cell>
          <cell r="BT305">
            <v>4492</v>
          </cell>
          <cell r="BU305">
            <v>4492</v>
          </cell>
          <cell r="BV305">
            <v>4492</v>
          </cell>
          <cell r="BW305">
            <v>4492</v>
          </cell>
          <cell r="BX305">
            <v>4492</v>
          </cell>
          <cell r="BY305">
            <v>4492</v>
          </cell>
          <cell r="BZ305">
            <v>4492</v>
          </cell>
          <cell r="CA305">
            <v>4492</v>
          </cell>
          <cell r="CB305">
            <v>4492</v>
          </cell>
          <cell r="CC305">
            <v>4492</v>
          </cell>
          <cell r="CD305">
            <v>4492</v>
          </cell>
          <cell r="CE305">
            <v>4492</v>
          </cell>
          <cell r="CF305">
            <v>4492</v>
          </cell>
          <cell r="CG305">
            <v>4492</v>
          </cell>
          <cell r="CH305">
            <v>4492</v>
          </cell>
          <cell r="CI305">
            <v>4492</v>
          </cell>
          <cell r="CJ305">
            <v>4492</v>
          </cell>
          <cell r="CK305">
            <v>4492</v>
          </cell>
          <cell r="CL305">
            <v>4492</v>
          </cell>
          <cell r="CM305">
            <v>4492</v>
          </cell>
          <cell r="CN305">
            <v>4492</v>
          </cell>
          <cell r="CO305">
            <v>4477</v>
          </cell>
          <cell r="CP305">
            <v>4446</v>
          </cell>
          <cell r="CQ305">
            <v>4415</v>
          </cell>
          <cell r="CR305">
            <v>4383</v>
          </cell>
          <cell r="CS305">
            <v>4350</v>
          </cell>
          <cell r="CT305">
            <v>4282</v>
          </cell>
          <cell r="CU305">
            <v>4209</v>
          </cell>
          <cell r="CV305">
            <v>4115</v>
          </cell>
          <cell r="CW305">
            <v>4017</v>
          </cell>
          <cell r="CX305">
            <v>3914</v>
          </cell>
          <cell r="CY305">
            <v>3825</v>
          </cell>
          <cell r="CZ305">
            <v>3713</v>
          </cell>
          <cell r="DA305">
            <v>3642</v>
          </cell>
          <cell r="DB305">
            <v>3594</v>
          </cell>
          <cell r="DC305">
            <v>3545</v>
          </cell>
          <cell r="DD305">
            <v>3496</v>
          </cell>
          <cell r="DE305">
            <v>3446</v>
          </cell>
          <cell r="DF305">
            <v>3395</v>
          </cell>
          <cell r="DG305">
            <v>3343</v>
          </cell>
          <cell r="DH305">
            <v>3290</v>
          </cell>
          <cell r="DI305">
            <v>9292</v>
          </cell>
          <cell r="DJ305">
            <v>9237</v>
          </cell>
          <cell r="DK305">
            <v>9182</v>
          </cell>
          <cell r="DL305">
            <v>9126</v>
          </cell>
          <cell r="DM305">
            <v>9070</v>
          </cell>
          <cell r="DN305">
            <v>9012</v>
          </cell>
          <cell r="DO305">
            <v>8954</v>
          </cell>
          <cell r="DP305">
            <v>8895</v>
          </cell>
          <cell r="DQ305">
            <v>8813</v>
          </cell>
          <cell r="DR305">
            <v>8752</v>
          </cell>
          <cell r="DS305">
            <v>8690</v>
          </cell>
          <cell r="DT305">
            <v>8628</v>
          </cell>
          <cell r="DU305">
            <v>8564</v>
          </cell>
          <cell r="DV305">
            <v>8500</v>
          </cell>
          <cell r="DW305">
            <v>8436</v>
          </cell>
          <cell r="DX305">
            <v>8370</v>
          </cell>
          <cell r="DY305">
            <v>8303</v>
          </cell>
          <cell r="DZ305">
            <v>8236</v>
          </cell>
          <cell r="EA305">
            <v>8168</v>
          </cell>
          <cell r="EB305">
            <v>8099</v>
          </cell>
          <cell r="EC305">
            <v>8030</v>
          </cell>
          <cell r="ED305">
            <v>7959</v>
          </cell>
          <cell r="EE305">
            <v>7888</v>
          </cell>
          <cell r="EF305">
            <v>7816</v>
          </cell>
          <cell r="EG305">
            <v>7743</v>
          </cell>
          <cell r="EH305">
            <v>7669</v>
          </cell>
          <cell r="EI305">
            <v>7595</v>
          </cell>
          <cell r="EJ305">
            <v>7520</v>
          </cell>
          <cell r="EK305">
            <v>7444</v>
          </cell>
          <cell r="EL305">
            <v>7367</v>
          </cell>
          <cell r="EM305">
            <v>7289</v>
          </cell>
          <cell r="EN305">
            <v>7211</v>
          </cell>
          <cell r="EO305">
            <v>7132</v>
          </cell>
          <cell r="EP305">
            <v>7051</v>
          </cell>
          <cell r="EQ305">
            <v>6971</v>
          </cell>
          <cell r="ER305">
            <v>6889</v>
          </cell>
          <cell r="ES305">
            <v>6807</v>
          </cell>
          <cell r="ET305">
            <v>6723</v>
          </cell>
          <cell r="EU305">
            <v>6639</v>
          </cell>
          <cell r="EV305">
            <v>6554</v>
          </cell>
          <cell r="EW305">
            <v>6469</v>
          </cell>
          <cell r="EX305">
            <v>6382</v>
          </cell>
          <cell r="EY305">
            <v>6295</v>
          </cell>
          <cell r="EZ305">
            <v>6207</v>
          </cell>
          <cell r="FA305">
            <v>6118</v>
          </cell>
          <cell r="FB305">
            <v>6036</v>
          </cell>
          <cell r="FC305">
            <v>5968</v>
          </cell>
          <cell r="FD305">
            <v>5900</v>
          </cell>
          <cell r="FE305">
            <v>5831</v>
          </cell>
          <cell r="FF305">
            <v>5762</v>
          </cell>
          <cell r="FG305">
            <v>5692</v>
          </cell>
          <cell r="FH305">
            <v>5622</v>
          </cell>
          <cell r="FI305">
            <v>5551</v>
          </cell>
          <cell r="FJ305">
            <v>5480</v>
          </cell>
          <cell r="FK305">
            <v>5408</v>
          </cell>
          <cell r="FL305">
            <v>5335</v>
          </cell>
          <cell r="FM305">
            <v>5263</v>
          </cell>
          <cell r="FN305">
            <v>5189</v>
          </cell>
          <cell r="FO305">
            <v>5116</v>
          </cell>
          <cell r="FP305">
            <v>5041</v>
          </cell>
          <cell r="FQ305">
            <v>4966</v>
          </cell>
          <cell r="FR305">
            <v>4891</v>
          </cell>
          <cell r="FS305">
            <v>4815</v>
          </cell>
          <cell r="FT305">
            <v>4739</v>
          </cell>
          <cell r="FU305">
            <v>4662</v>
          </cell>
          <cell r="FV305">
            <v>4585</v>
          </cell>
          <cell r="FW305">
            <v>4507</v>
          </cell>
          <cell r="FX305">
            <v>4429</v>
          </cell>
          <cell r="FY305">
            <v>4350</v>
          </cell>
          <cell r="FZ305">
            <v>4271</v>
          </cell>
          <cell r="GA305">
            <v>4191</v>
          </cell>
          <cell r="GB305">
            <v>4111</v>
          </cell>
          <cell r="GC305">
            <v>4030</v>
          </cell>
          <cell r="GD305">
            <v>3948</v>
          </cell>
          <cell r="GE305">
            <v>3867</v>
          </cell>
          <cell r="GF305">
            <v>3784</v>
          </cell>
          <cell r="GG305">
            <v>3702</v>
          </cell>
          <cell r="GH305">
            <v>3618</v>
          </cell>
          <cell r="GI305">
            <v>3534</v>
          </cell>
          <cell r="GJ305">
            <v>3450</v>
          </cell>
          <cell r="GK305">
            <v>3365</v>
          </cell>
          <cell r="GL305">
            <v>3280</v>
          </cell>
          <cell r="GM305">
            <v>3194</v>
          </cell>
          <cell r="GN305">
            <v>3108</v>
          </cell>
          <cell r="GO305">
            <v>3021</v>
          </cell>
          <cell r="GP305">
            <v>2934</v>
          </cell>
          <cell r="GQ305">
            <v>2846</v>
          </cell>
          <cell r="GR305">
            <v>2758</v>
          </cell>
          <cell r="GS305">
            <v>2669</v>
          </cell>
          <cell r="GT305">
            <v>2580</v>
          </cell>
          <cell r="GU305">
            <v>2490</v>
          </cell>
          <cell r="GV305">
            <v>2399</v>
          </cell>
          <cell r="GW305">
            <v>2309</v>
          </cell>
          <cell r="GX305">
            <v>2217</v>
          </cell>
          <cell r="GY305">
            <v>2126</v>
          </cell>
          <cell r="GZ305">
            <v>2063</v>
          </cell>
          <cell r="HA305">
            <v>2021</v>
          </cell>
          <cell r="HB305">
            <v>1978</v>
          </cell>
          <cell r="HC305">
            <v>1936</v>
          </cell>
          <cell r="HD305">
            <v>1893</v>
          </cell>
          <cell r="HE305">
            <v>1851</v>
          </cell>
          <cell r="HF305">
            <v>1808</v>
          </cell>
          <cell r="HG305">
            <v>1766</v>
          </cell>
          <cell r="HH305">
            <v>1723</v>
          </cell>
          <cell r="HI305">
            <v>1681</v>
          </cell>
          <cell r="HJ305">
            <v>1638</v>
          </cell>
        </row>
        <row r="309"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18382</v>
          </cell>
          <cell r="AL309">
            <v>18358</v>
          </cell>
          <cell r="AM309">
            <v>18322</v>
          </cell>
          <cell r="AN309">
            <v>18286</v>
          </cell>
          <cell r="AO309">
            <v>18262</v>
          </cell>
          <cell r="AP309">
            <v>18226</v>
          </cell>
          <cell r="AQ309">
            <v>18190</v>
          </cell>
          <cell r="AR309">
            <v>18154</v>
          </cell>
          <cell r="AS309">
            <v>18118</v>
          </cell>
          <cell r="AT309">
            <v>18082</v>
          </cell>
          <cell r="AU309">
            <v>18046</v>
          </cell>
          <cell r="AV309">
            <v>18010</v>
          </cell>
          <cell r="AW309">
            <v>17974</v>
          </cell>
          <cell r="AX309">
            <v>17938</v>
          </cell>
          <cell r="AY309">
            <v>17902</v>
          </cell>
          <cell r="AZ309">
            <v>17866</v>
          </cell>
          <cell r="BA309">
            <v>17818</v>
          </cell>
          <cell r="BB309">
            <v>17782</v>
          </cell>
          <cell r="BC309">
            <v>17746</v>
          </cell>
          <cell r="BD309">
            <v>17698</v>
          </cell>
          <cell r="BE309">
            <v>17662</v>
          </cell>
          <cell r="BF309">
            <v>17626</v>
          </cell>
          <cell r="BG309">
            <v>17578</v>
          </cell>
          <cell r="BH309">
            <v>17530</v>
          </cell>
          <cell r="BI309">
            <v>17494</v>
          </cell>
          <cell r="BJ309">
            <v>17446</v>
          </cell>
          <cell r="BK309">
            <v>17410</v>
          </cell>
          <cell r="BL309">
            <v>17362</v>
          </cell>
          <cell r="BM309">
            <v>17314</v>
          </cell>
          <cell r="BN309">
            <v>17266</v>
          </cell>
          <cell r="BO309">
            <v>17218</v>
          </cell>
          <cell r="BP309">
            <v>17170</v>
          </cell>
          <cell r="BQ309">
            <v>17134</v>
          </cell>
          <cell r="BR309">
            <v>17086</v>
          </cell>
          <cell r="BS309">
            <v>17038</v>
          </cell>
          <cell r="BT309">
            <v>16978</v>
          </cell>
          <cell r="BU309">
            <v>16930</v>
          </cell>
          <cell r="BV309">
            <v>16882</v>
          </cell>
          <cell r="BW309">
            <v>16834</v>
          </cell>
          <cell r="BX309">
            <v>16786</v>
          </cell>
          <cell r="BY309">
            <v>16726</v>
          </cell>
          <cell r="BZ309">
            <v>16678</v>
          </cell>
          <cell r="CA309">
            <v>16630</v>
          </cell>
          <cell r="CB309">
            <v>16570</v>
          </cell>
          <cell r="CC309">
            <v>16522</v>
          </cell>
          <cell r="CD309">
            <v>16462</v>
          </cell>
          <cell r="CE309">
            <v>16414</v>
          </cell>
          <cell r="CF309">
            <v>16354</v>
          </cell>
          <cell r="CG309">
            <v>16306</v>
          </cell>
          <cell r="CH309">
            <v>16246</v>
          </cell>
          <cell r="CI309">
            <v>16186</v>
          </cell>
          <cell r="CJ309">
            <v>16138</v>
          </cell>
          <cell r="CK309">
            <v>16078</v>
          </cell>
          <cell r="CL309">
            <v>16018</v>
          </cell>
          <cell r="CM309">
            <v>15958</v>
          </cell>
          <cell r="CN309">
            <v>15898</v>
          </cell>
          <cell r="CO309">
            <v>15838</v>
          </cell>
          <cell r="CP309">
            <v>15782</v>
          </cell>
          <cell r="CQ309">
            <v>15747</v>
          </cell>
          <cell r="CR309">
            <v>15712</v>
          </cell>
          <cell r="CS309">
            <v>15677</v>
          </cell>
          <cell r="CT309">
            <v>15642</v>
          </cell>
          <cell r="CU309">
            <v>15607</v>
          </cell>
          <cell r="CV309">
            <v>15572</v>
          </cell>
          <cell r="CW309">
            <v>15537</v>
          </cell>
          <cell r="CX309">
            <v>15502</v>
          </cell>
          <cell r="CY309">
            <v>15467</v>
          </cell>
          <cell r="CZ309">
            <v>15432</v>
          </cell>
          <cell r="DA309">
            <v>15397</v>
          </cell>
          <cell r="DB309">
            <v>15362</v>
          </cell>
          <cell r="DC309">
            <v>15327</v>
          </cell>
          <cell r="DD309">
            <v>15292</v>
          </cell>
          <cell r="DE309">
            <v>15257</v>
          </cell>
          <cell r="DF309">
            <v>15222</v>
          </cell>
          <cell r="DG309">
            <v>15187</v>
          </cell>
          <cell r="DH309">
            <v>15152</v>
          </cell>
          <cell r="DI309">
            <v>15117</v>
          </cell>
          <cell r="DJ309">
            <v>15082</v>
          </cell>
          <cell r="DK309">
            <v>15047</v>
          </cell>
          <cell r="DL309">
            <v>15012</v>
          </cell>
          <cell r="DM309">
            <v>14977</v>
          </cell>
          <cell r="DN309">
            <v>14942</v>
          </cell>
          <cell r="DO309">
            <v>14907</v>
          </cell>
          <cell r="DP309">
            <v>14872</v>
          </cell>
          <cell r="DQ309">
            <v>14837</v>
          </cell>
          <cell r="DR309">
            <v>14802</v>
          </cell>
          <cell r="DS309">
            <v>14767</v>
          </cell>
          <cell r="DT309">
            <v>14732</v>
          </cell>
          <cell r="DU309">
            <v>14697</v>
          </cell>
          <cell r="DV309">
            <v>14662</v>
          </cell>
          <cell r="DW309">
            <v>14627</v>
          </cell>
          <cell r="DX309">
            <v>14592</v>
          </cell>
          <cell r="DY309">
            <v>14557</v>
          </cell>
          <cell r="DZ309">
            <v>14522</v>
          </cell>
          <cell r="EA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  <cell r="GB309">
            <v>0</v>
          </cell>
          <cell r="GC309">
            <v>0</v>
          </cell>
          <cell r="GD309">
            <v>0</v>
          </cell>
          <cell r="GE309">
            <v>0</v>
          </cell>
          <cell r="GF309">
            <v>0</v>
          </cell>
          <cell r="GG309">
            <v>0</v>
          </cell>
          <cell r="GH309">
            <v>0</v>
          </cell>
          <cell r="GI309">
            <v>0</v>
          </cell>
          <cell r="GJ309">
            <v>0</v>
          </cell>
          <cell r="GK309">
            <v>0</v>
          </cell>
          <cell r="GL309">
            <v>0</v>
          </cell>
          <cell r="GM309">
            <v>0</v>
          </cell>
          <cell r="GN309">
            <v>0</v>
          </cell>
          <cell r="GO309">
            <v>0</v>
          </cell>
          <cell r="GP309">
            <v>0</v>
          </cell>
          <cell r="GQ309">
            <v>0</v>
          </cell>
          <cell r="GR309">
            <v>0</v>
          </cell>
          <cell r="GS309">
            <v>0</v>
          </cell>
          <cell r="GT309">
            <v>0</v>
          </cell>
          <cell r="GU309">
            <v>0</v>
          </cell>
          <cell r="GV309">
            <v>0</v>
          </cell>
          <cell r="GW309">
            <v>0</v>
          </cell>
          <cell r="GX309">
            <v>0</v>
          </cell>
          <cell r="GY309">
            <v>0</v>
          </cell>
          <cell r="GZ309">
            <v>0</v>
          </cell>
          <cell r="HA309">
            <v>0</v>
          </cell>
          <cell r="HB309">
            <v>0</v>
          </cell>
          <cell r="HC309">
            <v>0</v>
          </cell>
          <cell r="HD309">
            <v>0</v>
          </cell>
          <cell r="HE309">
            <v>0</v>
          </cell>
          <cell r="HF309">
            <v>0</v>
          </cell>
          <cell r="HG309">
            <v>0</v>
          </cell>
          <cell r="HH309">
            <v>0</v>
          </cell>
          <cell r="HI309">
            <v>0</v>
          </cell>
          <cell r="HJ309">
            <v>0</v>
          </cell>
        </row>
        <row r="313">
          <cell r="R313">
            <v>17690</v>
          </cell>
          <cell r="S313">
            <v>17540</v>
          </cell>
          <cell r="T313">
            <v>17390</v>
          </cell>
          <cell r="U313">
            <v>17240</v>
          </cell>
          <cell r="V313">
            <v>17090</v>
          </cell>
          <cell r="W313">
            <v>16940</v>
          </cell>
          <cell r="X313">
            <v>16794</v>
          </cell>
          <cell r="Y313">
            <v>16740</v>
          </cell>
          <cell r="Z313">
            <v>16686</v>
          </cell>
          <cell r="AA313">
            <v>16633</v>
          </cell>
          <cell r="AB313">
            <v>16579</v>
          </cell>
          <cell r="AC313">
            <v>16524</v>
          </cell>
          <cell r="AD313">
            <v>16470</v>
          </cell>
          <cell r="AE313">
            <v>16416</v>
          </cell>
          <cell r="AF313">
            <v>16361</v>
          </cell>
          <cell r="AG313">
            <v>16307</v>
          </cell>
          <cell r="AH313">
            <v>16252</v>
          </cell>
          <cell r="AI313">
            <v>16197</v>
          </cell>
          <cell r="AJ313">
            <v>16143</v>
          </cell>
          <cell r="AK313">
            <v>16343</v>
          </cell>
          <cell r="AL313">
            <v>16224</v>
          </cell>
          <cell r="AM313">
            <v>16085</v>
          </cell>
          <cell r="AN313">
            <v>15946</v>
          </cell>
          <cell r="AO313">
            <v>15803</v>
          </cell>
          <cell r="AP313">
            <v>15664</v>
          </cell>
          <cell r="AQ313">
            <v>15524</v>
          </cell>
          <cell r="AR313">
            <v>15385</v>
          </cell>
          <cell r="AS313">
            <v>15246</v>
          </cell>
          <cell r="AT313">
            <v>15107</v>
          </cell>
          <cell r="AU313">
            <v>14968</v>
          </cell>
          <cell r="AV313">
            <v>14828</v>
          </cell>
          <cell r="AW313">
            <v>14689</v>
          </cell>
          <cell r="AX313">
            <v>14550</v>
          </cell>
          <cell r="AY313">
            <v>14411</v>
          </cell>
          <cell r="AZ313">
            <v>14272</v>
          </cell>
          <cell r="BA313">
            <v>14136</v>
          </cell>
          <cell r="BB313">
            <v>13997</v>
          </cell>
          <cell r="BC313">
            <v>13858</v>
          </cell>
          <cell r="BD313">
            <v>13722</v>
          </cell>
          <cell r="BE313">
            <v>13583</v>
          </cell>
          <cell r="BF313">
            <v>13444</v>
          </cell>
          <cell r="BG313">
            <v>13308</v>
          </cell>
          <cell r="BH313">
            <v>13172</v>
          </cell>
          <cell r="BI313">
            <v>13033</v>
          </cell>
          <cell r="BJ313">
            <v>12898</v>
          </cell>
          <cell r="BK313">
            <v>12758</v>
          </cell>
          <cell r="BL313">
            <v>12623</v>
          </cell>
          <cell r="BM313">
            <v>12487</v>
          </cell>
          <cell r="BN313">
            <v>12352</v>
          </cell>
          <cell r="BO313">
            <v>12216</v>
          </cell>
          <cell r="BP313">
            <v>12080</v>
          </cell>
          <cell r="BQ313">
            <v>11941</v>
          </cell>
          <cell r="BR313">
            <v>11806</v>
          </cell>
          <cell r="BS313">
            <v>11670</v>
          </cell>
          <cell r="BT313">
            <v>11538</v>
          </cell>
          <cell r="BU313">
            <v>11402</v>
          </cell>
          <cell r="BV313">
            <v>11267</v>
          </cell>
          <cell r="BW313">
            <v>11131</v>
          </cell>
          <cell r="BX313">
            <v>10996</v>
          </cell>
          <cell r="BY313">
            <v>10864</v>
          </cell>
          <cell r="BZ313">
            <v>10728</v>
          </cell>
          <cell r="CA313">
            <v>10592</v>
          </cell>
          <cell r="CB313">
            <v>10460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0</v>
          </cell>
          <cell r="EA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0</v>
          </cell>
          <cell r="EN313">
            <v>0</v>
          </cell>
          <cell r="EO313">
            <v>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T313">
            <v>0</v>
          </cell>
          <cell r="EU313">
            <v>0</v>
          </cell>
          <cell r="EV313">
            <v>0</v>
          </cell>
          <cell r="EW313">
            <v>0</v>
          </cell>
          <cell r="EX313">
            <v>0</v>
          </cell>
          <cell r="EY313">
            <v>0</v>
          </cell>
          <cell r="EZ313">
            <v>0</v>
          </cell>
          <cell r="FA313">
            <v>0</v>
          </cell>
          <cell r="FB313">
            <v>0</v>
          </cell>
          <cell r="FC313">
            <v>0</v>
          </cell>
          <cell r="FD313">
            <v>0</v>
          </cell>
          <cell r="FE313">
            <v>0</v>
          </cell>
          <cell r="FF313">
            <v>0</v>
          </cell>
          <cell r="FG313">
            <v>0</v>
          </cell>
          <cell r="FH313">
            <v>0</v>
          </cell>
          <cell r="FI313">
            <v>0</v>
          </cell>
          <cell r="FJ313">
            <v>0</v>
          </cell>
          <cell r="FK313">
            <v>0</v>
          </cell>
          <cell r="FL313">
            <v>0</v>
          </cell>
          <cell r="FM313">
            <v>0</v>
          </cell>
          <cell r="FN313">
            <v>0</v>
          </cell>
          <cell r="FO313">
            <v>0</v>
          </cell>
          <cell r="FP313">
            <v>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FV313">
            <v>0</v>
          </cell>
          <cell r="FW313">
            <v>0</v>
          </cell>
          <cell r="FX313">
            <v>0</v>
          </cell>
          <cell r="FY313">
            <v>0</v>
          </cell>
          <cell r="FZ313">
            <v>0</v>
          </cell>
          <cell r="GA313">
            <v>0</v>
          </cell>
          <cell r="GB313">
            <v>0</v>
          </cell>
          <cell r="GC313">
            <v>0</v>
          </cell>
          <cell r="GD313">
            <v>0</v>
          </cell>
          <cell r="GE313">
            <v>0</v>
          </cell>
          <cell r="GF313">
            <v>0</v>
          </cell>
          <cell r="GG313">
            <v>0</v>
          </cell>
          <cell r="GH313">
            <v>0</v>
          </cell>
          <cell r="GI313">
            <v>0</v>
          </cell>
          <cell r="GJ313">
            <v>0</v>
          </cell>
          <cell r="GK313">
            <v>0</v>
          </cell>
          <cell r="GL313">
            <v>0</v>
          </cell>
          <cell r="GM313">
            <v>0</v>
          </cell>
          <cell r="GN313">
            <v>0</v>
          </cell>
          <cell r="GO313">
            <v>0</v>
          </cell>
          <cell r="GP313">
            <v>0</v>
          </cell>
          <cell r="GQ313">
            <v>0</v>
          </cell>
          <cell r="GR313">
            <v>0</v>
          </cell>
          <cell r="GS313">
            <v>0</v>
          </cell>
          <cell r="GT313">
            <v>0</v>
          </cell>
          <cell r="GU313">
            <v>0</v>
          </cell>
          <cell r="GV313">
            <v>0</v>
          </cell>
          <cell r="GW313">
            <v>0</v>
          </cell>
          <cell r="GX313">
            <v>0</v>
          </cell>
          <cell r="GY313">
            <v>0</v>
          </cell>
          <cell r="GZ313">
            <v>0</v>
          </cell>
          <cell r="HA313">
            <v>0</v>
          </cell>
          <cell r="HB313">
            <v>0</v>
          </cell>
          <cell r="HC313">
            <v>0</v>
          </cell>
          <cell r="HD313">
            <v>0</v>
          </cell>
          <cell r="HE313">
            <v>0</v>
          </cell>
          <cell r="HF313">
            <v>0</v>
          </cell>
          <cell r="HG313">
            <v>0</v>
          </cell>
          <cell r="HH313">
            <v>0</v>
          </cell>
          <cell r="HI313">
            <v>0</v>
          </cell>
          <cell r="HJ313">
            <v>0</v>
          </cell>
        </row>
        <row r="316">
          <cell r="R316">
            <v>17690</v>
          </cell>
          <cell r="S316">
            <v>17540</v>
          </cell>
          <cell r="T316">
            <v>17390</v>
          </cell>
          <cell r="U316">
            <v>17240</v>
          </cell>
          <cell r="V316">
            <v>17090</v>
          </cell>
          <cell r="W316">
            <v>16940</v>
          </cell>
          <cell r="X316">
            <v>16794</v>
          </cell>
          <cell r="Y316">
            <v>16740</v>
          </cell>
          <cell r="Z316">
            <v>16686</v>
          </cell>
          <cell r="AA316">
            <v>16633</v>
          </cell>
          <cell r="AB316">
            <v>16579</v>
          </cell>
          <cell r="AC316">
            <v>16524</v>
          </cell>
          <cell r="AD316">
            <v>16470</v>
          </cell>
          <cell r="AE316">
            <v>16416</v>
          </cell>
          <cell r="AF316">
            <v>16361</v>
          </cell>
          <cell r="AG316">
            <v>16307</v>
          </cell>
          <cell r="AH316">
            <v>16252</v>
          </cell>
          <cell r="AI316">
            <v>16197</v>
          </cell>
          <cell r="AJ316">
            <v>16143</v>
          </cell>
          <cell r="AK316">
            <v>16343</v>
          </cell>
          <cell r="AL316">
            <v>16224</v>
          </cell>
          <cell r="AM316">
            <v>16085</v>
          </cell>
          <cell r="AN316">
            <v>15946</v>
          </cell>
          <cell r="AO316">
            <v>15803</v>
          </cell>
          <cell r="AP316">
            <v>15664</v>
          </cell>
          <cell r="AQ316">
            <v>15524</v>
          </cell>
          <cell r="AR316">
            <v>15385</v>
          </cell>
          <cell r="AS316">
            <v>15246</v>
          </cell>
          <cell r="AT316">
            <v>15107</v>
          </cell>
          <cell r="AU316">
            <v>14968</v>
          </cell>
          <cell r="AV316">
            <v>14828</v>
          </cell>
          <cell r="AW316">
            <v>14689</v>
          </cell>
          <cell r="AX316">
            <v>14550</v>
          </cell>
          <cell r="AY316">
            <v>14411</v>
          </cell>
          <cell r="AZ316">
            <v>14272</v>
          </cell>
          <cell r="BA316">
            <v>14136</v>
          </cell>
          <cell r="BB316">
            <v>13997</v>
          </cell>
          <cell r="BC316">
            <v>13858</v>
          </cell>
          <cell r="BD316">
            <v>13722</v>
          </cell>
          <cell r="BE316">
            <v>13583</v>
          </cell>
          <cell r="BF316">
            <v>13444</v>
          </cell>
          <cell r="BG316">
            <v>13308</v>
          </cell>
          <cell r="BH316">
            <v>13172</v>
          </cell>
          <cell r="BI316">
            <v>13033</v>
          </cell>
          <cell r="BJ316">
            <v>12898</v>
          </cell>
          <cell r="BK316">
            <v>12758</v>
          </cell>
          <cell r="BL316">
            <v>12623</v>
          </cell>
          <cell r="BM316">
            <v>12487</v>
          </cell>
          <cell r="BN316">
            <v>12352</v>
          </cell>
          <cell r="BO316">
            <v>12216</v>
          </cell>
          <cell r="BP316">
            <v>12080</v>
          </cell>
          <cell r="BQ316">
            <v>11941</v>
          </cell>
          <cell r="BR316">
            <v>11806</v>
          </cell>
          <cell r="BS316">
            <v>11670</v>
          </cell>
          <cell r="BT316">
            <v>11538</v>
          </cell>
          <cell r="BU316">
            <v>11402</v>
          </cell>
          <cell r="BV316">
            <v>11267</v>
          </cell>
          <cell r="BW316">
            <v>11131</v>
          </cell>
          <cell r="BX316">
            <v>10996</v>
          </cell>
          <cell r="BY316">
            <v>10864</v>
          </cell>
          <cell r="BZ316">
            <v>10728</v>
          </cell>
          <cell r="CA316">
            <v>10592</v>
          </cell>
          <cell r="CB316">
            <v>10460</v>
          </cell>
          <cell r="CC316">
            <v>10325</v>
          </cell>
          <cell r="CD316">
            <v>10193</v>
          </cell>
          <cell r="CE316">
            <v>10057</v>
          </cell>
          <cell r="CF316">
            <v>9925</v>
          </cell>
          <cell r="CG316">
            <v>9790</v>
          </cell>
          <cell r="CH316">
            <v>9658</v>
          </cell>
          <cell r="CI316">
            <v>9526</v>
          </cell>
          <cell r="CJ316">
            <v>9390</v>
          </cell>
          <cell r="CK316">
            <v>9258</v>
          </cell>
          <cell r="CL316">
            <v>9126</v>
          </cell>
          <cell r="CM316">
            <v>8994</v>
          </cell>
          <cell r="CN316">
            <v>8862</v>
          </cell>
          <cell r="CO316">
            <v>8730</v>
          </cell>
          <cell r="CP316">
            <v>8597</v>
          </cell>
          <cell r="CQ316">
            <v>8457</v>
          </cell>
          <cell r="CR316">
            <v>8318</v>
          </cell>
          <cell r="CS316">
            <v>8178</v>
          </cell>
          <cell r="CT316">
            <v>8039</v>
          </cell>
          <cell r="CU316">
            <v>7899</v>
          </cell>
          <cell r="CV316">
            <v>7760</v>
          </cell>
          <cell r="CW316">
            <v>7620</v>
          </cell>
          <cell r="CX316">
            <v>7481</v>
          </cell>
          <cell r="CY316">
            <v>7341</v>
          </cell>
          <cell r="CZ316">
            <v>7202</v>
          </cell>
          <cell r="DA316">
            <v>7062</v>
          </cell>
          <cell r="DB316">
            <v>6923</v>
          </cell>
          <cell r="DC316">
            <v>6783</v>
          </cell>
          <cell r="DD316">
            <v>6644</v>
          </cell>
          <cell r="DE316">
            <v>6504</v>
          </cell>
          <cell r="DF316">
            <v>6365</v>
          </cell>
          <cell r="DG316">
            <v>6225</v>
          </cell>
          <cell r="DH316">
            <v>6086</v>
          </cell>
          <cell r="DI316">
            <v>5946</v>
          </cell>
          <cell r="DJ316">
            <v>5807</v>
          </cell>
          <cell r="DK316">
            <v>5667</v>
          </cell>
          <cell r="DL316">
            <v>5528</v>
          </cell>
          <cell r="DM316">
            <v>5388</v>
          </cell>
          <cell r="DN316">
            <v>5249</v>
          </cell>
          <cell r="DO316">
            <v>5109</v>
          </cell>
          <cell r="DP316">
            <v>4970</v>
          </cell>
          <cell r="DQ316">
            <v>4830</v>
          </cell>
          <cell r="DR316">
            <v>4691</v>
          </cell>
          <cell r="DS316">
            <v>4551</v>
          </cell>
          <cell r="DT316">
            <v>4412</v>
          </cell>
          <cell r="DU316">
            <v>4272</v>
          </cell>
          <cell r="DV316">
            <v>4133</v>
          </cell>
          <cell r="DW316">
            <v>3993</v>
          </cell>
          <cell r="DX316">
            <v>3854</v>
          </cell>
          <cell r="DY316">
            <v>3714</v>
          </cell>
          <cell r="DZ316">
            <v>3575</v>
          </cell>
          <cell r="EA316">
            <v>7781</v>
          </cell>
          <cell r="EB316">
            <v>7631</v>
          </cell>
          <cell r="EC316">
            <v>7481</v>
          </cell>
          <cell r="ED316">
            <v>7331</v>
          </cell>
          <cell r="EE316">
            <v>7181</v>
          </cell>
          <cell r="EF316">
            <v>7031</v>
          </cell>
          <cell r="EG316">
            <v>6881</v>
          </cell>
          <cell r="EH316">
            <v>6731</v>
          </cell>
          <cell r="EI316">
            <v>6581</v>
          </cell>
          <cell r="EJ316">
            <v>6431</v>
          </cell>
          <cell r="EK316">
            <v>6281</v>
          </cell>
          <cell r="EL316">
            <v>6131</v>
          </cell>
          <cell r="EM316">
            <v>5981</v>
          </cell>
          <cell r="EN316">
            <v>5831</v>
          </cell>
          <cell r="EO316">
            <v>5681</v>
          </cell>
          <cell r="EP316">
            <v>5531</v>
          </cell>
          <cell r="EQ316">
            <v>5381</v>
          </cell>
          <cell r="ER316">
            <v>5231</v>
          </cell>
          <cell r="ES316">
            <v>5081</v>
          </cell>
          <cell r="ET316">
            <v>4931</v>
          </cell>
          <cell r="EU316">
            <v>4781</v>
          </cell>
          <cell r="EV316">
            <v>4631</v>
          </cell>
          <cell r="EW316">
            <v>4481</v>
          </cell>
          <cell r="EX316">
            <v>4331</v>
          </cell>
          <cell r="EY316">
            <v>4181</v>
          </cell>
          <cell r="EZ316">
            <v>4031</v>
          </cell>
          <cell r="FA316">
            <v>3881</v>
          </cell>
          <cell r="FB316">
            <v>3731</v>
          </cell>
          <cell r="FC316">
            <v>3581</v>
          </cell>
          <cell r="FD316">
            <v>3431</v>
          </cell>
          <cell r="FE316">
            <v>3281</v>
          </cell>
          <cell r="FF316">
            <v>3131</v>
          </cell>
          <cell r="FG316">
            <v>2981</v>
          </cell>
          <cell r="FH316">
            <v>2831</v>
          </cell>
          <cell r="FI316">
            <v>2681</v>
          </cell>
          <cell r="FJ316">
            <v>2531</v>
          </cell>
          <cell r="FK316">
            <v>2381</v>
          </cell>
          <cell r="FL316">
            <v>2231</v>
          </cell>
          <cell r="FM316">
            <v>2081</v>
          </cell>
          <cell r="FN316">
            <v>1931</v>
          </cell>
          <cell r="FO316">
            <v>1781</v>
          </cell>
          <cell r="FP316">
            <v>1631</v>
          </cell>
          <cell r="FQ316">
            <v>1481</v>
          </cell>
          <cell r="FR316">
            <v>1331</v>
          </cell>
          <cell r="FS316">
            <v>1181</v>
          </cell>
          <cell r="FT316">
            <v>1031</v>
          </cell>
          <cell r="FU316">
            <v>881</v>
          </cell>
          <cell r="FV316">
            <v>731</v>
          </cell>
          <cell r="FW316">
            <v>581</v>
          </cell>
          <cell r="FX316">
            <v>431</v>
          </cell>
          <cell r="FY316">
            <v>281</v>
          </cell>
          <cell r="FZ316">
            <v>131</v>
          </cell>
          <cell r="GA316">
            <v>0</v>
          </cell>
          <cell r="GB316">
            <v>0</v>
          </cell>
          <cell r="GC316">
            <v>0</v>
          </cell>
          <cell r="GD316">
            <v>0</v>
          </cell>
          <cell r="GE316">
            <v>0</v>
          </cell>
          <cell r="GF316">
            <v>0</v>
          </cell>
          <cell r="GG316">
            <v>0</v>
          </cell>
          <cell r="GH316">
            <v>0</v>
          </cell>
          <cell r="GI316">
            <v>0</v>
          </cell>
          <cell r="GJ316">
            <v>0</v>
          </cell>
          <cell r="GK316">
            <v>0</v>
          </cell>
          <cell r="GL316">
            <v>0</v>
          </cell>
          <cell r="GM316">
            <v>0</v>
          </cell>
          <cell r="GN316">
            <v>0</v>
          </cell>
          <cell r="GO316">
            <v>0</v>
          </cell>
          <cell r="GP316">
            <v>0</v>
          </cell>
          <cell r="GQ316">
            <v>0</v>
          </cell>
          <cell r="GR316">
            <v>0</v>
          </cell>
          <cell r="GS316">
            <v>0</v>
          </cell>
          <cell r="GT316">
            <v>0</v>
          </cell>
          <cell r="GU316">
            <v>0</v>
          </cell>
          <cell r="GV316">
            <v>0</v>
          </cell>
          <cell r="GW316">
            <v>0</v>
          </cell>
          <cell r="GX316">
            <v>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0</v>
          </cell>
          <cell r="HD316">
            <v>0</v>
          </cell>
          <cell r="HE316">
            <v>0</v>
          </cell>
          <cell r="HF316">
            <v>0</v>
          </cell>
          <cell r="HG316">
            <v>0</v>
          </cell>
          <cell r="HH316">
            <v>0</v>
          </cell>
          <cell r="HI316">
            <v>0</v>
          </cell>
          <cell r="HJ316">
            <v>0</v>
          </cell>
        </row>
        <row r="318"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10325</v>
          </cell>
          <cell r="CD318">
            <v>10193</v>
          </cell>
          <cell r="CE318">
            <v>10057</v>
          </cell>
          <cell r="CF318">
            <v>9925</v>
          </cell>
          <cell r="CG318">
            <v>9790</v>
          </cell>
          <cell r="CH318">
            <v>9658</v>
          </cell>
          <cell r="CI318">
            <v>9526</v>
          </cell>
          <cell r="CJ318">
            <v>9390</v>
          </cell>
          <cell r="CK318">
            <v>9258</v>
          </cell>
          <cell r="CL318">
            <v>9126</v>
          </cell>
          <cell r="CM318">
            <v>8994</v>
          </cell>
          <cell r="CN318">
            <v>8862</v>
          </cell>
          <cell r="CO318">
            <v>8730</v>
          </cell>
          <cell r="CP318">
            <v>8597</v>
          </cell>
          <cell r="CQ318">
            <v>8457</v>
          </cell>
          <cell r="CR318">
            <v>8318</v>
          </cell>
          <cell r="CS318">
            <v>8178</v>
          </cell>
          <cell r="CT318">
            <v>8039</v>
          </cell>
          <cell r="CU318">
            <v>7899</v>
          </cell>
          <cell r="CV318">
            <v>7760</v>
          </cell>
          <cell r="CW318">
            <v>7620</v>
          </cell>
          <cell r="CX318">
            <v>7481</v>
          </cell>
          <cell r="CY318">
            <v>7341</v>
          </cell>
          <cell r="CZ318">
            <v>7202</v>
          </cell>
          <cell r="DA318">
            <v>7062</v>
          </cell>
          <cell r="DB318">
            <v>6923</v>
          </cell>
          <cell r="DC318">
            <v>6783</v>
          </cell>
          <cell r="DD318">
            <v>6644</v>
          </cell>
          <cell r="DE318">
            <v>6504</v>
          </cell>
          <cell r="DF318">
            <v>6365</v>
          </cell>
          <cell r="DG318">
            <v>6225</v>
          </cell>
          <cell r="DH318">
            <v>6086</v>
          </cell>
          <cell r="DI318">
            <v>5946</v>
          </cell>
          <cell r="DJ318">
            <v>5807</v>
          </cell>
          <cell r="DK318">
            <v>5667</v>
          </cell>
          <cell r="DL318">
            <v>5528</v>
          </cell>
          <cell r="DM318">
            <v>5388</v>
          </cell>
          <cell r="DN318">
            <v>5249</v>
          </cell>
          <cell r="DO318">
            <v>5109</v>
          </cell>
          <cell r="DP318">
            <v>4970</v>
          </cell>
          <cell r="DQ318">
            <v>4830</v>
          </cell>
          <cell r="DR318">
            <v>4691</v>
          </cell>
          <cell r="DS318">
            <v>4551</v>
          </cell>
          <cell r="DT318">
            <v>4412</v>
          </cell>
          <cell r="DU318">
            <v>4272</v>
          </cell>
          <cell r="DV318">
            <v>4133</v>
          </cell>
          <cell r="DW318">
            <v>3993</v>
          </cell>
          <cell r="DX318">
            <v>3854</v>
          </cell>
          <cell r="DY318">
            <v>3714</v>
          </cell>
          <cell r="DZ318">
            <v>3575</v>
          </cell>
          <cell r="EA318">
            <v>7781</v>
          </cell>
          <cell r="EB318">
            <v>7631</v>
          </cell>
          <cell r="EC318">
            <v>7481</v>
          </cell>
          <cell r="ED318">
            <v>7331</v>
          </cell>
          <cell r="EE318">
            <v>7181</v>
          </cell>
          <cell r="EF318">
            <v>7031</v>
          </cell>
          <cell r="EG318">
            <v>6881</v>
          </cell>
          <cell r="EH318">
            <v>6731</v>
          </cell>
          <cell r="EI318">
            <v>6581</v>
          </cell>
          <cell r="EJ318">
            <v>6431</v>
          </cell>
          <cell r="EK318">
            <v>6281</v>
          </cell>
          <cell r="EL318">
            <v>6131</v>
          </cell>
          <cell r="EM318">
            <v>5981</v>
          </cell>
          <cell r="EN318">
            <v>5831</v>
          </cell>
          <cell r="EO318">
            <v>5681</v>
          </cell>
          <cell r="EP318">
            <v>5531</v>
          </cell>
          <cell r="EQ318">
            <v>5381</v>
          </cell>
          <cell r="ER318">
            <v>5231</v>
          </cell>
          <cell r="ES318">
            <v>5081</v>
          </cell>
          <cell r="ET318">
            <v>4931</v>
          </cell>
          <cell r="EU318">
            <v>4781</v>
          </cell>
          <cell r="EV318">
            <v>4631</v>
          </cell>
          <cell r="EW318">
            <v>4481</v>
          </cell>
          <cell r="EX318">
            <v>4331</v>
          </cell>
          <cell r="EY318">
            <v>4181</v>
          </cell>
          <cell r="EZ318">
            <v>4031</v>
          </cell>
          <cell r="FA318">
            <v>3881</v>
          </cell>
          <cell r="FB318">
            <v>3731</v>
          </cell>
          <cell r="FC318">
            <v>3581</v>
          </cell>
          <cell r="FD318">
            <v>3431</v>
          </cell>
          <cell r="FE318">
            <v>3281</v>
          </cell>
          <cell r="FF318">
            <v>3131</v>
          </cell>
          <cell r="FG318">
            <v>2981</v>
          </cell>
          <cell r="FH318">
            <v>2831</v>
          </cell>
          <cell r="FI318">
            <v>2681</v>
          </cell>
          <cell r="FJ318">
            <v>2531</v>
          </cell>
          <cell r="FK318">
            <v>2381</v>
          </cell>
          <cell r="FL318">
            <v>2231</v>
          </cell>
          <cell r="FM318">
            <v>2081</v>
          </cell>
          <cell r="FN318">
            <v>1931</v>
          </cell>
          <cell r="FO318">
            <v>1781</v>
          </cell>
          <cell r="FP318">
            <v>1631</v>
          </cell>
          <cell r="FQ318">
            <v>1481</v>
          </cell>
          <cell r="FR318">
            <v>1331</v>
          </cell>
          <cell r="FS318">
            <v>1181</v>
          </cell>
          <cell r="FT318">
            <v>1031</v>
          </cell>
          <cell r="FU318">
            <v>881</v>
          </cell>
          <cell r="FV318">
            <v>731</v>
          </cell>
          <cell r="FW318">
            <v>581</v>
          </cell>
          <cell r="FX318">
            <v>431</v>
          </cell>
          <cell r="FY318">
            <v>281</v>
          </cell>
          <cell r="FZ318">
            <v>131</v>
          </cell>
          <cell r="GA318">
            <v>0</v>
          </cell>
          <cell r="GB318">
            <v>0</v>
          </cell>
          <cell r="GC318">
            <v>0</v>
          </cell>
          <cell r="GD318">
            <v>0</v>
          </cell>
          <cell r="GE318">
            <v>0</v>
          </cell>
          <cell r="GF318">
            <v>0</v>
          </cell>
          <cell r="GG318">
            <v>0</v>
          </cell>
          <cell r="GH318">
            <v>0</v>
          </cell>
          <cell r="GI318">
            <v>0</v>
          </cell>
          <cell r="GJ318">
            <v>0</v>
          </cell>
          <cell r="GK318">
            <v>0</v>
          </cell>
          <cell r="GL318">
            <v>0</v>
          </cell>
          <cell r="GM318">
            <v>0</v>
          </cell>
          <cell r="GN318">
            <v>0</v>
          </cell>
          <cell r="GO318">
            <v>0</v>
          </cell>
          <cell r="GP318">
            <v>0</v>
          </cell>
          <cell r="GQ318">
            <v>0</v>
          </cell>
          <cell r="GR318">
            <v>0</v>
          </cell>
          <cell r="GS318">
            <v>0</v>
          </cell>
          <cell r="GT318">
            <v>0</v>
          </cell>
          <cell r="GU318">
            <v>0</v>
          </cell>
          <cell r="GV318">
            <v>0</v>
          </cell>
          <cell r="GW318">
            <v>0</v>
          </cell>
          <cell r="GX318">
            <v>0</v>
          </cell>
          <cell r="GY318">
            <v>0</v>
          </cell>
          <cell r="GZ318">
            <v>0</v>
          </cell>
          <cell r="HA318">
            <v>0</v>
          </cell>
          <cell r="HB318">
            <v>0</v>
          </cell>
          <cell r="HC318">
            <v>0</v>
          </cell>
          <cell r="HD318">
            <v>0</v>
          </cell>
          <cell r="HE318">
            <v>0</v>
          </cell>
          <cell r="HF318">
            <v>0</v>
          </cell>
          <cell r="HG318">
            <v>0</v>
          </cell>
          <cell r="HH318">
            <v>0</v>
          </cell>
          <cell r="HI318">
            <v>0</v>
          </cell>
          <cell r="HJ318">
            <v>0</v>
          </cell>
        </row>
        <row r="325">
          <cell r="R325">
            <v>4600</v>
          </cell>
          <cell r="S325">
            <v>4600</v>
          </cell>
          <cell r="T325">
            <v>4600</v>
          </cell>
          <cell r="U325">
            <v>4600</v>
          </cell>
          <cell r="V325">
            <v>4600</v>
          </cell>
          <cell r="W325">
            <v>4600</v>
          </cell>
          <cell r="X325">
            <v>4600</v>
          </cell>
          <cell r="Y325">
            <v>4600</v>
          </cell>
          <cell r="Z325">
            <v>4600</v>
          </cell>
          <cell r="AA325">
            <v>4600</v>
          </cell>
          <cell r="AB325">
            <v>4600</v>
          </cell>
          <cell r="AC325">
            <v>4400</v>
          </cell>
          <cell r="AD325">
            <v>4400</v>
          </cell>
          <cell r="AE325">
            <v>4400</v>
          </cell>
          <cell r="AF325">
            <v>4400</v>
          </cell>
          <cell r="AG325">
            <v>4400</v>
          </cell>
          <cell r="AH325">
            <v>4400</v>
          </cell>
          <cell r="AI325">
            <v>4400</v>
          </cell>
          <cell r="AJ325">
            <v>4400</v>
          </cell>
          <cell r="AK325">
            <v>4400</v>
          </cell>
          <cell r="AL325">
            <v>4400</v>
          </cell>
          <cell r="AM325">
            <v>4400</v>
          </cell>
          <cell r="AN325">
            <v>4400</v>
          </cell>
          <cell r="AO325">
            <v>4400</v>
          </cell>
          <cell r="AP325">
            <v>4400</v>
          </cell>
          <cell r="AQ325">
            <v>4400</v>
          </cell>
          <cell r="AR325">
            <v>4400</v>
          </cell>
          <cell r="AS325">
            <v>4400</v>
          </cell>
          <cell r="AT325">
            <v>4400</v>
          </cell>
          <cell r="AU325">
            <v>4400</v>
          </cell>
          <cell r="AV325">
            <v>4400</v>
          </cell>
          <cell r="AW325">
            <v>4400</v>
          </cell>
          <cell r="AX325">
            <v>4400</v>
          </cell>
          <cell r="AY325">
            <v>4400</v>
          </cell>
          <cell r="AZ325">
            <v>4400</v>
          </cell>
          <cell r="BA325">
            <v>4400</v>
          </cell>
          <cell r="BB325">
            <v>4400</v>
          </cell>
          <cell r="BC325">
            <v>4400</v>
          </cell>
          <cell r="BD325">
            <v>4400</v>
          </cell>
          <cell r="BE325">
            <v>4400</v>
          </cell>
          <cell r="BF325">
            <v>4400</v>
          </cell>
          <cell r="BG325">
            <v>4400</v>
          </cell>
          <cell r="BH325">
            <v>4400</v>
          </cell>
          <cell r="BI325">
            <v>4400</v>
          </cell>
          <cell r="BJ325">
            <v>4400</v>
          </cell>
          <cell r="BK325">
            <v>4400</v>
          </cell>
          <cell r="BL325">
            <v>4400</v>
          </cell>
          <cell r="BM325">
            <v>4400</v>
          </cell>
          <cell r="BN325">
            <v>4400</v>
          </cell>
          <cell r="BO325">
            <v>4400</v>
          </cell>
          <cell r="BP325">
            <v>4400</v>
          </cell>
          <cell r="BQ325">
            <v>4400</v>
          </cell>
          <cell r="BR325">
            <v>4400</v>
          </cell>
          <cell r="BS325">
            <v>4400</v>
          </cell>
          <cell r="BT325">
            <v>4400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  <cell r="FF325">
            <v>0</v>
          </cell>
          <cell r="FG325">
            <v>0</v>
          </cell>
          <cell r="FH325">
            <v>0</v>
          </cell>
          <cell r="FI325">
            <v>0</v>
          </cell>
          <cell r="FJ325">
            <v>0</v>
          </cell>
          <cell r="FK325">
            <v>0</v>
          </cell>
          <cell r="FL325">
            <v>0</v>
          </cell>
          <cell r="FM325">
            <v>0</v>
          </cell>
          <cell r="FN325">
            <v>0</v>
          </cell>
          <cell r="FO325">
            <v>0</v>
          </cell>
          <cell r="FP325">
            <v>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0</v>
          </cell>
          <cell r="FW325">
            <v>0</v>
          </cell>
          <cell r="FX325">
            <v>0</v>
          </cell>
          <cell r="FY325">
            <v>0</v>
          </cell>
          <cell r="FZ325">
            <v>0</v>
          </cell>
          <cell r="GA325">
            <v>0</v>
          </cell>
          <cell r="GB325">
            <v>0</v>
          </cell>
          <cell r="GC325">
            <v>0</v>
          </cell>
          <cell r="GD325">
            <v>0</v>
          </cell>
          <cell r="GE325">
            <v>0</v>
          </cell>
          <cell r="GF325">
            <v>0</v>
          </cell>
          <cell r="GG325">
            <v>0</v>
          </cell>
          <cell r="GH325">
            <v>0</v>
          </cell>
          <cell r="GI325">
            <v>0</v>
          </cell>
          <cell r="GJ325">
            <v>0</v>
          </cell>
          <cell r="GK325">
            <v>0</v>
          </cell>
          <cell r="GL325">
            <v>0</v>
          </cell>
          <cell r="GM325">
            <v>0</v>
          </cell>
          <cell r="GN325">
            <v>0</v>
          </cell>
          <cell r="GO325">
            <v>0</v>
          </cell>
          <cell r="GP325">
            <v>0</v>
          </cell>
          <cell r="GQ325">
            <v>0</v>
          </cell>
          <cell r="GR325">
            <v>0</v>
          </cell>
          <cell r="GS325">
            <v>0</v>
          </cell>
          <cell r="GT325">
            <v>0</v>
          </cell>
          <cell r="GU325">
            <v>0</v>
          </cell>
          <cell r="GV325">
            <v>0</v>
          </cell>
          <cell r="GW325">
            <v>0</v>
          </cell>
          <cell r="GX325">
            <v>0</v>
          </cell>
          <cell r="GY325">
            <v>0</v>
          </cell>
          <cell r="GZ325">
            <v>0</v>
          </cell>
          <cell r="HA325">
            <v>0</v>
          </cell>
          <cell r="HB325">
            <v>0</v>
          </cell>
          <cell r="HC325">
            <v>0</v>
          </cell>
          <cell r="HD325">
            <v>0</v>
          </cell>
          <cell r="HE325">
            <v>0</v>
          </cell>
          <cell r="HF325">
            <v>0</v>
          </cell>
          <cell r="HG325">
            <v>0</v>
          </cell>
          <cell r="HH325">
            <v>0</v>
          </cell>
          <cell r="HI325">
            <v>0</v>
          </cell>
          <cell r="HJ325">
            <v>0</v>
          </cell>
        </row>
        <row r="352">
          <cell r="R352" t="str">
            <v/>
          </cell>
          <cell r="S352">
            <v>7.5999999999999956E-2</v>
          </cell>
          <cell r="T352">
            <v>7.7999999999999958E-2</v>
          </cell>
          <cell r="U352">
            <v>7.5999999999999956E-2</v>
          </cell>
          <cell r="V352">
            <v>7.5999999999999956E-2</v>
          </cell>
          <cell r="W352">
            <v>7.5999999999999956E-2</v>
          </cell>
          <cell r="X352">
            <v>7.7999999999999958E-2</v>
          </cell>
          <cell r="Y352">
            <v>7.5999999999999956E-2</v>
          </cell>
          <cell r="Z352">
            <v>7.5999999999999956E-2</v>
          </cell>
          <cell r="AA352">
            <v>7.5999999999999956E-2</v>
          </cell>
          <cell r="AB352">
            <v>7.7999999999999958E-2</v>
          </cell>
          <cell r="AC352">
            <v>7.5999999999999956E-2</v>
          </cell>
          <cell r="AD352">
            <v>7.5999999999999956E-2</v>
          </cell>
          <cell r="AE352">
            <v>7.5999999999999956E-2</v>
          </cell>
          <cell r="AF352">
            <v>7.7999999999999958E-2</v>
          </cell>
          <cell r="AG352">
            <v>7.5999999999999956E-2</v>
          </cell>
          <cell r="AH352">
            <v>7.5999999999999956E-2</v>
          </cell>
          <cell r="AI352">
            <v>7.5999999999999956E-2</v>
          </cell>
          <cell r="AJ352">
            <v>7.7999999999999958E-2</v>
          </cell>
          <cell r="AK352">
            <v>7.5999999999999956E-2</v>
          </cell>
          <cell r="AL352">
            <v>7.5999999999999956E-2</v>
          </cell>
          <cell r="AM352">
            <v>7.5999999999999956E-2</v>
          </cell>
          <cell r="AN352">
            <v>7.7999999999999958E-2</v>
          </cell>
          <cell r="AO352">
            <v>7.5999999999999956E-2</v>
          </cell>
          <cell r="AP352">
            <v>7.5999999999999956E-2</v>
          </cell>
          <cell r="AQ352">
            <v>7.5999999999999956E-2</v>
          </cell>
          <cell r="AR352">
            <v>7.7999999999999958E-2</v>
          </cell>
          <cell r="AS352">
            <v>7.5999999999999956E-2</v>
          </cell>
          <cell r="AT352">
            <v>7.5999999999999956E-2</v>
          </cell>
          <cell r="AU352">
            <v>7.5999999999999956E-2</v>
          </cell>
          <cell r="AV352">
            <v>7.7999999999999958E-2</v>
          </cell>
          <cell r="AW352">
            <v>7.5999999999999956E-2</v>
          </cell>
          <cell r="AX352">
            <v>7.5999999999999956E-2</v>
          </cell>
          <cell r="AY352">
            <v>7.5999999999999956E-2</v>
          </cell>
          <cell r="AZ352">
            <v>7.7999999999999958E-2</v>
          </cell>
          <cell r="BA352">
            <v>7.5999999999999956E-2</v>
          </cell>
          <cell r="BB352">
            <v>7.5999999999999956E-2</v>
          </cell>
          <cell r="BC352">
            <v>7.5999999999999956E-2</v>
          </cell>
          <cell r="BD352">
            <v>7.7999999999999958E-2</v>
          </cell>
          <cell r="BE352">
            <v>7.5999999999999956E-2</v>
          </cell>
          <cell r="BF352">
            <v>7.5999999999999956E-2</v>
          </cell>
          <cell r="BG352">
            <v>7.5999999999999956E-2</v>
          </cell>
          <cell r="BH352">
            <v>7.7999999999999958E-2</v>
          </cell>
          <cell r="BI352">
            <v>7.5999999999999956E-2</v>
          </cell>
          <cell r="BJ352">
            <v>7.5999999999999956E-2</v>
          </cell>
          <cell r="BK352">
            <v>7.5999999999999956E-2</v>
          </cell>
          <cell r="BL352">
            <v>7.7999999999999958E-2</v>
          </cell>
          <cell r="BM352">
            <v>7.5999999999999956E-2</v>
          </cell>
          <cell r="BN352">
            <v>7.5999999999999956E-2</v>
          </cell>
          <cell r="BO352">
            <v>7.5999999999999956E-2</v>
          </cell>
          <cell r="BP352">
            <v>7.7999999999999958E-2</v>
          </cell>
          <cell r="BQ352">
            <v>7.5999999999999956E-2</v>
          </cell>
          <cell r="BR352">
            <v>7.5999999999999956E-2</v>
          </cell>
          <cell r="BS352">
            <v>7.5999999999999956E-2</v>
          </cell>
          <cell r="BT352">
            <v>7.7999999999999958E-2</v>
          </cell>
          <cell r="BU352">
            <v>7.5999999999999956E-2</v>
          </cell>
          <cell r="BV352">
            <v>7.5999999999999956E-2</v>
          </cell>
          <cell r="BW352">
            <v>7.5999999999999956E-2</v>
          </cell>
          <cell r="BX352">
            <v>7.7999999999999958E-2</v>
          </cell>
          <cell r="BY352">
            <v>7.5999999999999956E-2</v>
          </cell>
          <cell r="BZ352">
            <v>7.5999999999999956E-2</v>
          </cell>
          <cell r="CA352">
            <v>7.5999999999999956E-2</v>
          </cell>
          <cell r="CB352">
            <v>7.7999999999999958E-2</v>
          </cell>
          <cell r="CC352">
            <v>7.5999999999999956E-2</v>
          </cell>
          <cell r="CD352">
            <v>7.5999999999999956E-2</v>
          </cell>
          <cell r="CE352">
            <v>7.5999999999999956E-2</v>
          </cell>
          <cell r="CF352">
            <v>7.7999999999999958E-2</v>
          </cell>
          <cell r="CG352">
            <v>7.5999999999999956E-2</v>
          </cell>
          <cell r="CH352">
            <v>7.5999999999999956E-2</v>
          </cell>
          <cell r="CI352">
            <v>7.5999999999999956E-2</v>
          </cell>
          <cell r="CJ352">
            <v>7.7999999999999958E-2</v>
          </cell>
          <cell r="CK352">
            <v>7.5999999999999956E-2</v>
          </cell>
          <cell r="CL352">
            <v>7.5999999999999956E-2</v>
          </cell>
          <cell r="CM352">
            <v>7.5999999999999956E-2</v>
          </cell>
          <cell r="CN352">
            <v>7.7999999999999958E-2</v>
          </cell>
          <cell r="CO352">
            <v>7.5999999999999956E-2</v>
          </cell>
          <cell r="CP352">
            <v>7.5999999999999956E-2</v>
          </cell>
          <cell r="CQ352">
            <v>7.5999999999999956E-2</v>
          </cell>
          <cell r="CR352">
            <v>7.7999999999999958E-2</v>
          </cell>
          <cell r="CS352">
            <v>7.5999999999999956E-2</v>
          </cell>
          <cell r="CT352">
            <v>3.949999999999998E-2</v>
          </cell>
          <cell r="CU352">
            <v>3.2299999999999995E-2</v>
          </cell>
          <cell r="CV352">
            <v>3.3200000000000007E-2</v>
          </cell>
          <cell r="CW352">
            <v>3.2299999999999995E-2</v>
          </cell>
          <cell r="CX352">
            <v>3.2299999999999995E-2</v>
          </cell>
          <cell r="CY352">
            <v>3.2299999999999995E-2</v>
          </cell>
          <cell r="CZ352">
            <v>3.3200000000000007E-2</v>
          </cell>
          <cell r="DA352">
            <v>4.7599999999999976E-2</v>
          </cell>
          <cell r="DB352">
            <v>7.5999999999999956E-2</v>
          </cell>
          <cell r="DC352">
            <v>7.5999999999999956E-2</v>
          </cell>
          <cell r="DD352">
            <v>7.7999999999999958E-2</v>
          </cell>
          <cell r="DE352">
            <v>7.5999999999999956E-2</v>
          </cell>
          <cell r="DF352">
            <v>7.5999999999999956E-2</v>
          </cell>
          <cell r="DG352">
            <v>7.5999999999999956E-2</v>
          </cell>
          <cell r="DH352">
            <v>7.7999999999999958E-2</v>
          </cell>
          <cell r="DI352">
            <v>7.5999999999999956E-2</v>
          </cell>
          <cell r="DJ352">
            <v>7.5999999999999956E-2</v>
          </cell>
          <cell r="DK352">
            <v>7.5999999999999956E-2</v>
          </cell>
          <cell r="DL352">
            <v>7.5999999999999956E-2</v>
          </cell>
          <cell r="DM352">
            <v>7.7999999999999958E-2</v>
          </cell>
          <cell r="DN352">
            <v>7.5999999999999956E-2</v>
          </cell>
          <cell r="DO352">
            <v>7.5999999999999956E-2</v>
          </cell>
          <cell r="DP352">
            <v>7.7999999999999958E-2</v>
          </cell>
          <cell r="DQ352">
            <v>7.5999999999999956E-2</v>
          </cell>
          <cell r="DR352">
            <v>7.5999999999999956E-2</v>
          </cell>
          <cell r="DS352">
            <v>7.5999999999999956E-2</v>
          </cell>
          <cell r="DT352">
            <v>7.7999999999999958E-2</v>
          </cell>
          <cell r="DU352">
            <v>7.5999999999999956E-2</v>
          </cell>
          <cell r="DV352">
            <v>7.5999999999999956E-2</v>
          </cell>
          <cell r="DW352">
            <v>7.5999999999999956E-2</v>
          </cell>
          <cell r="DX352">
            <v>7.7999999999999958E-2</v>
          </cell>
          <cell r="DY352">
            <v>7.5999999999999956E-2</v>
          </cell>
          <cell r="DZ352">
            <v>7.5999999999999956E-2</v>
          </cell>
          <cell r="EA352">
            <v>7.5999999999999956E-2</v>
          </cell>
          <cell r="EB352">
            <v>7.7999999999999958E-2</v>
          </cell>
          <cell r="EC352">
            <v>7.5999999999999956E-2</v>
          </cell>
          <cell r="ED352">
            <v>7.5999999999999956E-2</v>
          </cell>
          <cell r="EE352">
            <v>7.5999999999999956E-2</v>
          </cell>
          <cell r="EF352">
            <v>7.7999999999999958E-2</v>
          </cell>
          <cell r="EG352">
            <v>7.5999999999999956E-2</v>
          </cell>
          <cell r="EH352">
            <v>7.5999999999999956E-2</v>
          </cell>
          <cell r="EI352">
            <v>7.5999999999999956E-2</v>
          </cell>
          <cell r="EJ352">
            <v>7.7999999999999958E-2</v>
          </cell>
          <cell r="EK352">
            <v>7.5999999999999956E-2</v>
          </cell>
          <cell r="EL352">
            <v>0.16800000000000004</v>
          </cell>
          <cell r="EM352">
            <v>0.17200000000000004</v>
          </cell>
          <cell r="EN352">
            <v>0.17400000000000004</v>
          </cell>
          <cell r="EO352">
            <v>0.17200000000000004</v>
          </cell>
          <cell r="EP352">
            <v>0.17200000000000004</v>
          </cell>
          <cell r="EQ352">
            <v>0.17200000000000004</v>
          </cell>
          <cell r="ER352">
            <v>0.17400000000000004</v>
          </cell>
          <cell r="ES352">
            <v>0.17200000000000004</v>
          </cell>
          <cell r="ET352">
            <v>0.17200000000000004</v>
          </cell>
          <cell r="EU352">
            <v>0.17200000000000004</v>
          </cell>
          <cell r="EV352">
            <v>0.17400000000000004</v>
          </cell>
          <cell r="EW352">
            <v>0.17200000000000004</v>
          </cell>
          <cell r="EX352">
            <v>0.17200000000000004</v>
          </cell>
          <cell r="EY352">
            <v>0.17200000000000004</v>
          </cell>
          <cell r="EZ352">
            <v>0.17400000000000004</v>
          </cell>
          <cell r="FA352">
            <v>0.17200000000000004</v>
          </cell>
          <cell r="FB352">
            <v>0.18000000000000005</v>
          </cell>
          <cell r="FC352">
            <v>0.19599999999999995</v>
          </cell>
          <cell r="FD352">
            <v>0.19799999999999995</v>
          </cell>
          <cell r="FE352">
            <v>0.19599999999999995</v>
          </cell>
          <cell r="FF352">
            <v>0.19599999999999995</v>
          </cell>
          <cell r="FG352">
            <v>0.19599999999999995</v>
          </cell>
          <cell r="FH352">
            <v>0.19799999999999995</v>
          </cell>
          <cell r="FI352">
            <v>0.19599999999999995</v>
          </cell>
          <cell r="FJ352">
            <v>0.19599999999999995</v>
          </cell>
          <cell r="FK352">
            <v>0.19599999999999995</v>
          </cell>
          <cell r="FL352">
            <v>0.19799999999999995</v>
          </cell>
          <cell r="FM352">
            <v>0.19599999999999995</v>
          </cell>
          <cell r="FN352">
            <v>0.19599999999999995</v>
          </cell>
          <cell r="FO352">
            <v>0.19599999999999995</v>
          </cell>
          <cell r="FP352">
            <v>0.19999999999999996</v>
          </cell>
          <cell r="FQ352">
            <v>0.19399999999999995</v>
          </cell>
          <cell r="FR352">
            <v>0.19599999999999995</v>
          </cell>
          <cell r="FS352">
            <v>0.19599999999999995</v>
          </cell>
          <cell r="FT352">
            <v>0.19799999999999995</v>
          </cell>
          <cell r="FU352">
            <v>0.19599999999999995</v>
          </cell>
          <cell r="FV352">
            <v>0.19599999999999995</v>
          </cell>
          <cell r="FW352">
            <v>0.25800000000000001</v>
          </cell>
          <cell r="FX352">
            <v>0.29800000000000004</v>
          </cell>
          <cell r="FY352">
            <v>0.29600000000000004</v>
          </cell>
          <cell r="FZ352">
            <v>0.29600000000000004</v>
          </cell>
          <cell r="GA352">
            <v>0.29600000000000004</v>
          </cell>
          <cell r="GB352">
            <v>0.29800000000000004</v>
          </cell>
          <cell r="GC352">
            <v>0.29600000000000004</v>
          </cell>
          <cell r="GD352">
            <v>0.29600000000000004</v>
          </cell>
          <cell r="GE352">
            <v>0.29600000000000004</v>
          </cell>
          <cell r="GF352">
            <v>0.29800000000000004</v>
          </cell>
          <cell r="GG352">
            <v>0.29600000000000004</v>
          </cell>
          <cell r="GH352">
            <v>0.29600000000000004</v>
          </cell>
          <cell r="GI352">
            <v>0.29600000000000004</v>
          </cell>
          <cell r="GJ352">
            <v>0.29800000000000004</v>
          </cell>
          <cell r="GK352">
            <v>0.29600000000000004</v>
          </cell>
          <cell r="GL352">
            <v>0.29600000000000004</v>
          </cell>
          <cell r="GM352">
            <v>0.29600000000000004</v>
          </cell>
          <cell r="GN352">
            <v>0.29800000000000004</v>
          </cell>
          <cell r="GO352">
            <v>0.29600000000000004</v>
          </cell>
          <cell r="GP352">
            <v>0.29600000000000004</v>
          </cell>
          <cell r="GQ352">
            <v>0.29600000000000004</v>
          </cell>
          <cell r="GR352">
            <v>0.29800000000000004</v>
          </cell>
          <cell r="GS352">
            <v>0.29600000000000004</v>
          </cell>
          <cell r="GT352">
            <v>0.29600000000000004</v>
          </cell>
          <cell r="GU352">
            <v>0.29600000000000004</v>
          </cell>
          <cell r="GV352">
            <v>0.29800000000000004</v>
          </cell>
          <cell r="GW352">
            <v>0.29600000000000004</v>
          </cell>
          <cell r="GX352">
            <v>0.29600000000000004</v>
          </cell>
          <cell r="GY352">
            <v>0.29600000000000004</v>
          </cell>
          <cell r="GZ352">
            <v>0.29800000000000004</v>
          </cell>
          <cell r="HA352">
            <v>0.29600000000000004</v>
          </cell>
          <cell r="HB352">
            <v>0.29600000000000004</v>
          </cell>
          <cell r="HC352">
            <v>0.29600000000000004</v>
          </cell>
          <cell r="HD352">
            <v>0.29800000000000004</v>
          </cell>
          <cell r="HE352">
            <v>0.29600000000000004</v>
          </cell>
          <cell r="HF352">
            <v>0.29600000000000004</v>
          </cell>
          <cell r="HG352">
            <v>0.29600000000000004</v>
          </cell>
          <cell r="HH352">
            <v>0.29800000000000004</v>
          </cell>
          <cell r="HI352">
            <v>0.29600000000000004</v>
          </cell>
          <cell r="HJ352">
            <v>0.29600000000000004</v>
          </cell>
        </row>
        <row r="358">
          <cell r="R358" t="str">
            <v/>
          </cell>
          <cell r="S358">
            <v>0.20599999999999996</v>
          </cell>
          <cell r="T358">
            <v>0.22799999999999998</v>
          </cell>
          <cell r="U358">
            <v>0.22599999999999998</v>
          </cell>
          <cell r="V358">
            <v>0.22599999999999998</v>
          </cell>
          <cell r="W358">
            <v>0.22599999999999998</v>
          </cell>
          <cell r="X358">
            <v>8.7999999999999967E-2</v>
          </cell>
          <cell r="Y358">
            <v>0.36599999999999999</v>
          </cell>
          <cell r="Z358">
            <v>0.36399999999999999</v>
          </cell>
          <cell r="AA358">
            <v>18.385999999999999</v>
          </cell>
          <cell r="AB358">
            <v>0.36599999999999999</v>
          </cell>
          <cell r="AC358">
            <v>0.76600000000000001</v>
          </cell>
          <cell r="AD358">
            <v>0.36199999999999999</v>
          </cell>
          <cell r="AE358">
            <v>0.36199999999999999</v>
          </cell>
          <cell r="AF358">
            <v>0.36599999999999999</v>
          </cell>
          <cell r="AG358">
            <v>0.36199999999999999</v>
          </cell>
          <cell r="AH358">
            <v>0.36199999999999999</v>
          </cell>
          <cell r="AI358">
            <v>0.36199999999999999</v>
          </cell>
          <cell r="AJ358">
            <v>0.36399999999999999</v>
          </cell>
          <cell r="AK358">
            <v>-37.340000000000003</v>
          </cell>
          <cell r="AL358">
            <v>0.16800000000000004</v>
          </cell>
          <cell r="AM358">
            <v>0.10799999999999998</v>
          </cell>
          <cell r="AN358">
            <v>0.10999999999999999</v>
          </cell>
          <cell r="AO358">
            <v>9.7999999999999976E-2</v>
          </cell>
          <cell r="AP358">
            <v>0.10799999999999998</v>
          </cell>
          <cell r="AQ358">
            <v>0.10999999999999999</v>
          </cell>
          <cell r="AR358">
            <v>0.10999999999999999</v>
          </cell>
          <cell r="AS358">
            <v>0.10799999999999998</v>
          </cell>
          <cell r="AT358">
            <v>0.10799999999999998</v>
          </cell>
          <cell r="AU358">
            <v>0.10799999999999998</v>
          </cell>
          <cell r="AV358">
            <v>0.11199999999999999</v>
          </cell>
          <cell r="AW358">
            <v>0.10799999999999998</v>
          </cell>
          <cell r="AX358">
            <v>0.10799999999999998</v>
          </cell>
          <cell r="AY358">
            <v>0.10799999999999998</v>
          </cell>
          <cell r="AZ358">
            <v>0.10999999999999999</v>
          </cell>
          <cell r="BA358">
            <v>0.21999999999999997</v>
          </cell>
          <cell r="BB358">
            <v>0.50800000000000001</v>
          </cell>
          <cell r="BC358">
            <v>0.50800000000000001</v>
          </cell>
          <cell r="BD358">
            <v>0.52200000000000002</v>
          </cell>
          <cell r="BE358">
            <v>0.50800000000000001</v>
          </cell>
          <cell r="BF358">
            <v>0.50800000000000001</v>
          </cell>
          <cell r="BG358">
            <v>0.52</v>
          </cell>
          <cell r="BH358">
            <v>0.52200000000000002</v>
          </cell>
          <cell r="BI358">
            <v>0.50800000000000001</v>
          </cell>
          <cell r="BJ358">
            <v>0.51800000000000002</v>
          </cell>
          <cell r="BK358">
            <v>0.51</v>
          </cell>
          <cell r="BL358">
            <v>0.64800000000000002</v>
          </cell>
          <cell r="BM358">
            <v>0.73199999999999998</v>
          </cell>
          <cell r="BN358">
            <v>0.72799999999999998</v>
          </cell>
          <cell r="BO358">
            <v>0.89400000000000002</v>
          </cell>
          <cell r="BP358">
            <v>-8.032</v>
          </cell>
          <cell r="BQ358">
            <v>0.94799999999999995</v>
          </cell>
          <cell r="BR358">
            <v>0.94799999999999995</v>
          </cell>
          <cell r="BS358">
            <v>0.95199999999999996</v>
          </cell>
          <cell r="BT358">
            <v>0.76600000000000001</v>
          </cell>
          <cell r="BU358">
            <v>9.5359999999999996</v>
          </cell>
          <cell r="BV358">
            <v>1.276</v>
          </cell>
          <cell r="BW358">
            <v>0.72799999999999998</v>
          </cell>
          <cell r="BX358">
            <v>0.72599999999999998</v>
          </cell>
          <cell r="BY358">
            <v>0.75800000000000001</v>
          </cell>
          <cell r="BZ358">
            <v>0.72599999999999998</v>
          </cell>
          <cell r="CA358">
            <v>0.73</v>
          </cell>
          <cell r="CB358">
            <v>0.74399999999999999</v>
          </cell>
          <cell r="CC358">
            <v>0.74399999999999999</v>
          </cell>
          <cell r="CD358">
            <v>0.746</v>
          </cell>
          <cell r="CE358">
            <v>0.72799999999999998</v>
          </cell>
          <cell r="CF358">
            <v>0.746</v>
          </cell>
          <cell r="CG358">
            <v>0.752</v>
          </cell>
          <cell r="CH358">
            <v>0.746</v>
          </cell>
          <cell r="CI358">
            <v>0.74399999999999999</v>
          </cell>
          <cell r="CJ358">
            <v>0.73199999999999998</v>
          </cell>
          <cell r="CK358">
            <v>0.77400000000000002</v>
          </cell>
          <cell r="CL358">
            <v>0.746</v>
          </cell>
          <cell r="CM358">
            <v>0.746</v>
          </cell>
          <cell r="CN358">
            <v>0.75</v>
          </cell>
          <cell r="CO358">
            <v>0.80600000000000005</v>
          </cell>
          <cell r="CP358">
            <v>0.80400000000000005</v>
          </cell>
          <cell r="CQ358">
            <v>1.9020000000000001</v>
          </cell>
          <cell r="CR358">
            <v>0.79200000000000004</v>
          </cell>
          <cell r="CS358">
            <v>0.83</v>
          </cell>
          <cell r="CT358">
            <v>0.49390000000000001</v>
          </cell>
          <cell r="CU358">
            <v>0.44510000000000005</v>
          </cell>
          <cell r="CV358">
            <v>0.44510000000000005</v>
          </cell>
          <cell r="CW358">
            <v>0.46889999999999998</v>
          </cell>
          <cell r="CX358">
            <v>0.4536</v>
          </cell>
          <cell r="CY358">
            <v>0.44259999999999999</v>
          </cell>
          <cell r="CZ358">
            <v>0.46209999999999996</v>
          </cell>
          <cell r="DA358">
            <v>0.58430000000000004</v>
          </cell>
          <cell r="DB358">
            <v>0.82600000000000007</v>
          </cell>
          <cell r="DC358">
            <v>0.83</v>
          </cell>
          <cell r="DD358">
            <v>0.83</v>
          </cell>
          <cell r="DE358">
            <v>0.83399999999999996</v>
          </cell>
          <cell r="DF358">
            <v>0.83199999999999996</v>
          </cell>
          <cell r="DG358">
            <v>0.83599999999999997</v>
          </cell>
          <cell r="DH358">
            <v>0.84</v>
          </cell>
          <cell r="DI358">
            <v>4.6440000000000001</v>
          </cell>
          <cell r="DJ358">
            <v>0.84</v>
          </cell>
          <cell r="DK358">
            <v>0.84399999999999997</v>
          </cell>
          <cell r="DL358">
            <v>0.84199999999999997</v>
          </cell>
          <cell r="DM358">
            <v>0.84599999999999997</v>
          </cell>
          <cell r="DN358">
            <v>0.84599999999999997</v>
          </cell>
          <cell r="DO358">
            <v>0.85</v>
          </cell>
          <cell r="DP358">
            <v>0.85</v>
          </cell>
          <cell r="DQ358">
            <v>0.89600000000000002</v>
          </cell>
          <cell r="DR358">
            <v>0.85399999999999998</v>
          </cell>
          <cell r="DS358">
            <v>0.85599999999999998</v>
          </cell>
          <cell r="DT358">
            <v>0.85599999999999998</v>
          </cell>
          <cell r="DU358">
            <v>0.86199999999999999</v>
          </cell>
          <cell r="DV358">
            <v>0.85799999999999998</v>
          </cell>
          <cell r="DW358">
            <v>0.86</v>
          </cell>
          <cell r="DX358">
            <v>0.86399999999999999</v>
          </cell>
          <cell r="DY358">
            <v>0.82400000000000007</v>
          </cell>
          <cell r="DZ358">
            <v>0.65999999999999992</v>
          </cell>
          <cell r="EA358">
            <v>20.844000000000001</v>
          </cell>
          <cell r="EB358">
            <v>0.51600000000000001</v>
          </cell>
          <cell r="EC358">
            <v>0.51400000000000001</v>
          </cell>
          <cell r="ED358">
            <v>0.51800000000000002</v>
          </cell>
          <cell r="EE358">
            <v>0.51800000000000002</v>
          </cell>
          <cell r="EF358">
            <v>0.52200000000000002</v>
          </cell>
          <cell r="EG358">
            <v>0.52200000000000002</v>
          </cell>
          <cell r="EH358">
            <v>0.52400000000000002</v>
          </cell>
          <cell r="EI358">
            <v>0.52400000000000002</v>
          </cell>
          <cell r="EJ358">
            <v>0.52800000000000002</v>
          </cell>
          <cell r="EK358">
            <v>0.52800000000000002</v>
          </cell>
          <cell r="EL358">
            <v>0.622</v>
          </cell>
          <cell r="EM358">
            <v>0.628</v>
          </cell>
          <cell r="EN358">
            <v>0.63</v>
          </cell>
          <cell r="EO358">
            <v>0.63</v>
          </cell>
          <cell r="EP358">
            <v>0.63400000000000001</v>
          </cell>
          <cell r="EQ358">
            <v>0.63200000000000001</v>
          </cell>
          <cell r="ER358">
            <v>0.63800000000000001</v>
          </cell>
          <cell r="ES358">
            <v>0.63600000000000001</v>
          </cell>
          <cell r="ET358">
            <v>0.64</v>
          </cell>
          <cell r="EU358">
            <v>0.64</v>
          </cell>
          <cell r="EV358">
            <v>0.64400000000000002</v>
          </cell>
          <cell r="EW358">
            <v>0.64200000000000002</v>
          </cell>
          <cell r="EX358">
            <v>0.64600000000000002</v>
          </cell>
          <cell r="EY358">
            <v>0.64600000000000002</v>
          </cell>
          <cell r="EZ358">
            <v>0.65</v>
          </cell>
          <cell r="FA358">
            <v>0.65</v>
          </cell>
          <cell r="FB358">
            <v>0.64400000000000002</v>
          </cell>
          <cell r="FC358">
            <v>0.63200000000000001</v>
          </cell>
          <cell r="FD358">
            <v>0.63400000000000001</v>
          </cell>
          <cell r="FE358">
            <v>0.63400000000000001</v>
          </cell>
          <cell r="FF358">
            <v>0.63400000000000001</v>
          </cell>
          <cell r="FG358">
            <v>0.63600000000000001</v>
          </cell>
          <cell r="FH358">
            <v>0.63800000000000001</v>
          </cell>
          <cell r="FI358">
            <v>0.63800000000000001</v>
          </cell>
          <cell r="FJ358">
            <v>0.63800000000000001</v>
          </cell>
          <cell r="FK358">
            <v>0.64</v>
          </cell>
          <cell r="FL358">
            <v>0.64400000000000002</v>
          </cell>
          <cell r="FM358">
            <v>0.64</v>
          </cell>
          <cell r="FN358">
            <v>0.64400000000000002</v>
          </cell>
          <cell r="FO358">
            <v>0.64200000000000002</v>
          </cell>
          <cell r="FP358">
            <v>0.64800000000000002</v>
          </cell>
          <cell r="FQ358">
            <v>0.64600000000000002</v>
          </cell>
          <cell r="FR358">
            <v>0.64600000000000002</v>
          </cell>
          <cell r="FS358">
            <v>0.64800000000000002</v>
          </cell>
          <cell r="FT358">
            <v>0.65</v>
          </cell>
          <cell r="FU358">
            <v>0.65</v>
          </cell>
          <cell r="FV358">
            <v>0.65</v>
          </cell>
          <cell r="FW358">
            <v>0.71399999999999997</v>
          </cell>
          <cell r="FX358">
            <v>0.754</v>
          </cell>
          <cell r="FY358">
            <v>0.754</v>
          </cell>
          <cell r="FZ358">
            <v>0.754</v>
          </cell>
          <cell r="GA358">
            <v>0.71799999999999997</v>
          </cell>
          <cell r="GB358">
            <v>0.45799999999999996</v>
          </cell>
          <cell r="GC358">
            <v>0.45799999999999996</v>
          </cell>
          <cell r="GD358">
            <v>0.45999999999999996</v>
          </cell>
          <cell r="GE358">
            <v>0.45799999999999996</v>
          </cell>
          <cell r="GF358">
            <v>0.46399999999999997</v>
          </cell>
          <cell r="GG358">
            <v>0.45999999999999996</v>
          </cell>
          <cell r="GH358">
            <v>0.46399999999999997</v>
          </cell>
          <cell r="GI358">
            <v>0.46399999999999997</v>
          </cell>
          <cell r="GJ358">
            <v>0.46599999999999997</v>
          </cell>
          <cell r="GK358">
            <v>0.46599999999999997</v>
          </cell>
          <cell r="GL358">
            <v>0.46599999999999997</v>
          </cell>
          <cell r="GM358">
            <v>0.46799999999999997</v>
          </cell>
          <cell r="GN358">
            <v>0.47</v>
          </cell>
          <cell r="GO358">
            <v>0.47</v>
          </cell>
          <cell r="GP358">
            <v>0.47</v>
          </cell>
          <cell r="GQ358">
            <v>0.47199999999999998</v>
          </cell>
          <cell r="GR358">
            <v>0.47399999999999998</v>
          </cell>
          <cell r="GS358">
            <v>0.47399999999999998</v>
          </cell>
          <cell r="GT358">
            <v>0.47399999999999998</v>
          </cell>
          <cell r="GU358">
            <v>0.47599999999999998</v>
          </cell>
          <cell r="GV358">
            <v>0.48</v>
          </cell>
          <cell r="GW358">
            <v>0.47599999999999998</v>
          </cell>
          <cell r="GX358">
            <v>0.48</v>
          </cell>
          <cell r="GY358">
            <v>0.47799999999999998</v>
          </cell>
          <cell r="GZ358">
            <v>0.42400000000000004</v>
          </cell>
          <cell r="HA358">
            <v>0.38</v>
          </cell>
          <cell r="HB358">
            <v>0.38200000000000001</v>
          </cell>
          <cell r="HC358">
            <v>0.38</v>
          </cell>
          <cell r="HD358">
            <v>0.38400000000000001</v>
          </cell>
          <cell r="HE358">
            <v>0.38</v>
          </cell>
          <cell r="HF358">
            <v>0.38200000000000001</v>
          </cell>
          <cell r="HG358">
            <v>0.38</v>
          </cell>
          <cell r="HH358">
            <v>0.38400000000000001</v>
          </cell>
          <cell r="HI358">
            <v>0.38</v>
          </cell>
          <cell r="HJ358">
            <v>0.38200000000000001</v>
          </cell>
        </row>
        <row r="363">
          <cell r="R363">
            <v>-49362</v>
          </cell>
          <cell r="S363">
            <v>-49297</v>
          </cell>
          <cell r="T363">
            <v>-49222</v>
          </cell>
          <cell r="U363">
            <v>-49147</v>
          </cell>
          <cell r="V363">
            <v>-49072</v>
          </cell>
          <cell r="W363">
            <v>-48997</v>
          </cell>
          <cell r="X363">
            <v>-48992</v>
          </cell>
          <cell r="Y363">
            <v>-48847</v>
          </cell>
          <cell r="Z363">
            <v>-48703</v>
          </cell>
          <cell r="AA363">
            <v>-39548</v>
          </cell>
          <cell r="AB363">
            <v>-39404</v>
          </cell>
          <cell r="AC363">
            <v>-39059</v>
          </cell>
          <cell r="AD363">
            <v>-38916</v>
          </cell>
          <cell r="AE363">
            <v>-38773</v>
          </cell>
          <cell r="AF363">
            <v>-38629</v>
          </cell>
          <cell r="AG363">
            <v>-38486</v>
          </cell>
          <cell r="AH363">
            <v>-38343</v>
          </cell>
          <cell r="AI363">
            <v>-38200</v>
          </cell>
          <cell r="AJ363">
            <v>-38057</v>
          </cell>
          <cell r="AK363">
            <v>-56765</v>
          </cell>
          <cell r="AL363">
            <v>-56719</v>
          </cell>
          <cell r="AM363">
            <v>-56703</v>
          </cell>
          <cell r="AN363">
            <v>-56687</v>
          </cell>
          <cell r="AO363">
            <v>-56676</v>
          </cell>
          <cell r="AP363">
            <v>-56660</v>
          </cell>
          <cell r="AQ363">
            <v>-56643</v>
          </cell>
          <cell r="AR363">
            <v>-56627</v>
          </cell>
          <cell r="AS363">
            <v>-56611</v>
          </cell>
          <cell r="AT363">
            <v>-56595</v>
          </cell>
          <cell r="AU363">
            <v>-56579</v>
          </cell>
          <cell r="AV363">
            <v>-56562</v>
          </cell>
          <cell r="AW363">
            <v>-56546</v>
          </cell>
          <cell r="AX363">
            <v>-56530</v>
          </cell>
          <cell r="AY363">
            <v>-56514</v>
          </cell>
          <cell r="AZ363">
            <v>-56498</v>
          </cell>
          <cell r="BA363">
            <v>-56426</v>
          </cell>
          <cell r="BB363">
            <v>-56210</v>
          </cell>
          <cell r="BC363">
            <v>-55994</v>
          </cell>
          <cell r="BD363">
            <v>-55772</v>
          </cell>
          <cell r="BE363">
            <v>-55556</v>
          </cell>
          <cell r="BF363">
            <v>-55340</v>
          </cell>
          <cell r="BG363">
            <v>-55118</v>
          </cell>
          <cell r="BH363">
            <v>-54896</v>
          </cell>
          <cell r="BI363">
            <v>-54680</v>
          </cell>
          <cell r="BJ363">
            <v>-54459</v>
          </cell>
          <cell r="BK363">
            <v>-54242</v>
          </cell>
          <cell r="BL363">
            <v>-53957</v>
          </cell>
          <cell r="BM363">
            <v>-53629</v>
          </cell>
          <cell r="BN363">
            <v>-53303</v>
          </cell>
          <cell r="BO363">
            <v>-52894</v>
          </cell>
          <cell r="BP363">
            <v>-56949</v>
          </cell>
          <cell r="BQ363">
            <v>-56513</v>
          </cell>
          <cell r="BR363">
            <v>-56077</v>
          </cell>
          <cell r="BS363">
            <v>-55639</v>
          </cell>
          <cell r="BT363">
            <v>-55295</v>
          </cell>
          <cell r="BU363">
            <v>-50565</v>
          </cell>
          <cell r="BV363">
            <v>-49965</v>
          </cell>
          <cell r="BW363">
            <v>-49639</v>
          </cell>
          <cell r="BX363">
            <v>-49315</v>
          </cell>
          <cell r="BY363">
            <v>-48974</v>
          </cell>
          <cell r="BZ363">
            <v>-48649</v>
          </cell>
          <cell r="CA363">
            <v>-48322</v>
          </cell>
          <cell r="CB363">
            <v>-47989</v>
          </cell>
          <cell r="CC363">
            <v>-47655</v>
          </cell>
          <cell r="CD363">
            <v>-47320</v>
          </cell>
          <cell r="CE363">
            <v>-46994</v>
          </cell>
          <cell r="CF363">
            <v>-46660</v>
          </cell>
          <cell r="CG363">
            <v>-46322</v>
          </cell>
          <cell r="CH363">
            <v>-45987</v>
          </cell>
          <cell r="CI363">
            <v>-45653</v>
          </cell>
          <cell r="CJ363">
            <v>-45326</v>
          </cell>
          <cell r="CK363">
            <v>-44977</v>
          </cell>
          <cell r="CL363">
            <v>-44642</v>
          </cell>
          <cell r="CM363">
            <v>-44307</v>
          </cell>
          <cell r="CN363">
            <v>-43971</v>
          </cell>
          <cell r="CO363">
            <v>-43606</v>
          </cell>
          <cell r="CP363">
            <v>-43242</v>
          </cell>
          <cell r="CQ363">
            <v>-42329</v>
          </cell>
          <cell r="CR363">
            <v>-41972</v>
          </cell>
          <cell r="CS363">
            <v>-41595</v>
          </cell>
          <cell r="CT363">
            <v>-41158</v>
          </cell>
          <cell r="CU363">
            <v>-40673</v>
          </cell>
          <cell r="CV363">
            <v>-40189</v>
          </cell>
          <cell r="CW363">
            <v>-39676</v>
          </cell>
          <cell r="CX363">
            <v>-39181</v>
          </cell>
          <cell r="CY363">
            <v>-38699</v>
          </cell>
          <cell r="CZ363">
            <v>-38195</v>
          </cell>
          <cell r="DA363">
            <v>-37767</v>
          </cell>
          <cell r="DB363">
            <v>-37392</v>
          </cell>
          <cell r="DC363">
            <v>-37015</v>
          </cell>
          <cell r="DD363">
            <v>-36639</v>
          </cell>
          <cell r="DE363">
            <v>-36260</v>
          </cell>
          <cell r="DF363">
            <v>-35882</v>
          </cell>
          <cell r="DG363">
            <v>-35502</v>
          </cell>
          <cell r="DH363">
            <v>-35121</v>
          </cell>
          <cell r="DI363">
            <v>-32837</v>
          </cell>
          <cell r="DJ363">
            <v>-32455</v>
          </cell>
          <cell r="DK363">
            <v>-32071</v>
          </cell>
          <cell r="DL363">
            <v>-31688</v>
          </cell>
          <cell r="DM363">
            <v>-31304</v>
          </cell>
          <cell r="DN363">
            <v>-30919</v>
          </cell>
          <cell r="DO363">
            <v>-30532</v>
          </cell>
          <cell r="DP363">
            <v>-30146</v>
          </cell>
          <cell r="DQ363">
            <v>-29736</v>
          </cell>
          <cell r="DR363">
            <v>-29347</v>
          </cell>
          <cell r="DS363">
            <v>-28957</v>
          </cell>
          <cell r="DT363">
            <v>-28568</v>
          </cell>
          <cell r="DU363">
            <v>-28175</v>
          </cell>
          <cell r="DV363">
            <v>-27784</v>
          </cell>
          <cell r="DW363">
            <v>-27392</v>
          </cell>
          <cell r="DX363">
            <v>-26999</v>
          </cell>
          <cell r="DY363">
            <v>-26625</v>
          </cell>
          <cell r="DZ363">
            <v>-26333</v>
          </cell>
          <cell r="EA363">
            <v>-15949</v>
          </cell>
          <cell r="EB363">
            <v>-15730</v>
          </cell>
          <cell r="EC363">
            <v>-15511</v>
          </cell>
          <cell r="ED363">
            <v>-15290</v>
          </cell>
          <cell r="EE363">
            <v>-15069</v>
          </cell>
          <cell r="EF363">
            <v>-14847</v>
          </cell>
          <cell r="EG363">
            <v>-14624</v>
          </cell>
          <cell r="EH363">
            <v>-14400</v>
          </cell>
          <cell r="EI363">
            <v>-14176</v>
          </cell>
          <cell r="EJ363">
            <v>-13951</v>
          </cell>
          <cell r="EK363">
            <v>-13725</v>
          </cell>
          <cell r="EL363">
            <v>-13452</v>
          </cell>
          <cell r="EM363">
            <v>-13176</v>
          </cell>
          <cell r="EN363">
            <v>-12900</v>
          </cell>
          <cell r="EO363">
            <v>-12623</v>
          </cell>
          <cell r="EP363">
            <v>-12344</v>
          </cell>
          <cell r="EQ363">
            <v>-12066</v>
          </cell>
          <cell r="ER363">
            <v>-11786</v>
          </cell>
          <cell r="ES363">
            <v>-11506</v>
          </cell>
          <cell r="ET363">
            <v>-11224</v>
          </cell>
          <cell r="EU363">
            <v>-10942</v>
          </cell>
          <cell r="EV363">
            <v>-10659</v>
          </cell>
          <cell r="EW363">
            <v>-10376</v>
          </cell>
          <cell r="EX363">
            <v>-10091</v>
          </cell>
          <cell r="EY363">
            <v>-9806</v>
          </cell>
          <cell r="EZ363">
            <v>-9520</v>
          </cell>
          <cell r="FA363">
            <v>-9233</v>
          </cell>
          <cell r="FB363">
            <v>-8949</v>
          </cell>
          <cell r="FC363">
            <v>-8671</v>
          </cell>
          <cell r="FD363">
            <v>-8393</v>
          </cell>
          <cell r="FE363">
            <v>-8114</v>
          </cell>
          <cell r="FF363">
            <v>-7835</v>
          </cell>
          <cell r="FG363">
            <v>-7555</v>
          </cell>
          <cell r="FH363">
            <v>-7275</v>
          </cell>
          <cell r="FI363">
            <v>-6994</v>
          </cell>
          <cell r="FJ363">
            <v>-6713</v>
          </cell>
          <cell r="FK363">
            <v>-6431</v>
          </cell>
          <cell r="FL363">
            <v>-6148</v>
          </cell>
          <cell r="FM363">
            <v>-5866</v>
          </cell>
          <cell r="FN363">
            <v>-5582</v>
          </cell>
          <cell r="FO363">
            <v>-5299</v>
          </cell>
          <cell r="FP363">
            <v>-5014</v>
          </cell>
          <cell r="FQ363">
            <v>-4729</v>
          </cell>
          <cell r="FR363">
            <v>-4444</v>
          </cell>
          <cell r="FS363">
            <v>-4158</v>
          </cell>
          <cell r="FT363">
            <v>-3872</v>
          </cell>
          <cell r="FU363">
            <v>-3585</v>
          </cell>
          <cell r="FV363">
            <v>-3298</v>
          </cell>
          <cell r="FW363">
            <v>-2979</v>
          </cell>
          <cell r="FX363">
            <v>-2641</v>
          </cell>
          <cell r="FY363">
            <v>-2302</v>
          </cell>
          <cell r="FZ363">
            <v>-1963</v>
          </cell>
          <cell r="GA363">
            <v>-1642</v>
          </cell>
          <cell r="GB363">
            <v>-1452</v>
          </cell>
          <cell r="GC363">
            <v>-1261</v>
          </cell>
          <cell r="GD363">
            <v>-1069</v>
          </cell>
          <cell r="GE363">
            <v>-878</v>
          </cell>
          <cell r="GF363">
            <v>-685</v>
          </cell>
          <cell r="GG363">
            <v>-493</v>
          </cell>
          <cell r="GH363">
            <v>-299</v>
          </cell>
          <cell r="GI363">
            <v>-105</v>
          </cell>
          <cell r="GJ363">
            <v>89</v>
          </cell>
          <cell r="GK363">
            <v>284</v>
          </cell>
          <cell r="GL363">
            <v>479</v>
          </cell>
          <cell r="GM363">
            <v>675</v>
          </cell>
          <cell r="GN363">
            <v>871</v>
          </cell>
          <cell r="GO363">
            <v>1068</v>
          </cell>
          <cell r="GP363">
            <v>1265</v>
          </cell>
          <cell r="GQ363">
            <v>1463</v>
          </cell>
          <cell r="GR363">
            <v>1661</v>
          </cell>
          <cell r="GS363">
            <v>1860</v>
          </cell>
          <cell r="GT363">
            <v>2059</v>
          </cell>
          <cell r="GU363">
            <v>2259</v>
          </cell>
          <cell r="GV363">
            <v>2460</v>
          </cell>
          <cell r="GW363">
            <v>2660</v>
          </cell>
          <cell r="GX363">
            <v>2862</v>
          </cell>
          <cell r="GY363">
            <v>3063</v>
          </cell>
          <cell r="GZ363">
            <v>3236</v>
          </cell>
          <cell r="HA363">
            <v>3388</v>
          </cell>
          <cell r="HB363">
            <v>3541</v>
          </cell>
          <cell r="HC363">
            <v>3693</v>
          </cell>
          <cell r="HD363">
            <v>3846</v>
          </cell>
          <cell r="HE363">
            <v>3998</v>
          </cell>
          <cell r="HF363">
            <v>4151</v>
          </cell>
          <cell r="HG363">
            <v>4303</v>
          </cell>
          <cell r="HH363">
            <v>4456</v>
          </cell>
          <cell r="HI363">
            <v>4608</v>
          </cell>
          <cell r="HJ363">
            <v>4761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55">
          <cell r="F55">
            <v>0.5</v>
          </cell>
        </row>
        <row r="56">
          <cell r="F56">
            <v>25000</v>
          </cell>
        </row>
        <row r="57">
          <cell r="F57">
            <v>9000</v>
          </cell>
        </row>
      </sheetData>
      <sheetData sheetId="27" refreshError="1"/>
      <sheetData sheetId="28" refreshError="1"/>
      <sheetData sheetId="29"/>
      <sheetData sheetId="30">
        <row r="5">
          <cell r="C5" t="str">
            <v>Single</v>
          </cell>
        </row>
        <row r="6">
          <cell r="C6" t="str">
            <v>Married Filing Separately</v>
          </cell>
        </row>
        <row r="7">
          <cell r="C7" t="str">
            <v>Married Filing Jointly</v>
          </cell>
        </row>
        <row r="8">
          <cell r="C8" t="str">
            <v>Head of Household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>
        <row r="10">
          <cell r="D10" t="str">
            <v>Yes</v>
          </cell>
          <cell r="F10">
            <v>16</v>
          </cell>
          <cell r="H10">
            <v>0</v>
          </cell>
        </row>
        <row r="11">
          <cell r="B11">
            <v>2020</v>
          </cell>
          <cell r="D11" t="str">
            <v>No</v>
          </cell>
          <cell r="F11">
            <v>17</v>
          </cell>
          <cell r="H11">
            <v>1</v>
          </cell>
        </row>
        <row r="12">
          <cell r="B12">
            <v>2021</v>
          </cell>
          <cell r="F12">
            <v>18</v>
          </cell>
          <cell r="H12">
            <v>2</v>
          </cell>
        </row>
        <row r="13">
          <cell r="B13">
            <v>2022</v>
          </cell>
          <cell r="F13">
            <v>19</v>
          </cell>
          <cell r="H13">
            <v>3</v>
          </cell>
        </row>
        <row r="14">
          <cell r="B14">
            <v>2023</v>
          </cell>
          <cell r="F14">
            <v>20</v>
          </cell>
          <cell r="H14">
            <v>4</v>
          </cell>
        </row>
        <row r="15">
          <cell r="B15">
            <v>2024</v>
          </cell>
          <cell r="F15">
            <v>21</v>
          </cell>
          <cell r="H15">
            <v>5</v>
          </cell>
        </row>
        <row r="16">
          <cell r="F16">
            <v>22</v>
          </cell>
          <cell r="H16">
            <v>6</v>
          </cell>
        </row>
        <row r="17">
          <cell r="F17">
            <v>23</v>
          </cell>
          <cell r="H17">
            <v>7</v>
          </cell>
        </row>
        <row r="18">
          <cell r="F18">
            <v>24</v>
          </cell>
          <cell r="H18">
            <v>8</v>
          </cell>
        </row>
        <row r="19">
          <cell r="F19">
            <v>25</v>
          </cell>
          <cell r="H19">
            <v>9</v>
          </cell>
        </row>
        <row r="20">
          <cell r="F20">
            <v>26</v>
          </cell>
          <cell r="H20">
            <v>10</v>
          </cell>
        </row>
        <row r="21">
          <cell r="F21">
            <v>27</v>
          </cell>
          <cell r="H21">
            <v>11</v>
          </cell>
        </row>
        <row r="22">
          <cell r="F22">
            <v>28</v>
          </cell>
          <cell r="H22">
            <v>12</v>
          </cell>
        </row>
        <row r="23">
          <cell r="F23">
            <v>29</v>
          </cell>
          <cell r="H23">
            <v>13</v>
          </cell>
        </row>
        <row r="24">
          <cell r="F24">
            <v>30</v>
          </cell>
          <cell r="H24">
            <v>14</v>
          </cell>
        </row>
        <row r="25">
          <cell r="F25">
            <v>31</v>
          </cell>
          <cell r="H25">
            <v>15</v>
          </cell>
        </row>
        <row r="26">
          <cell r="F26">
            <v>32</v>
          </cell>
          <cell r="H26">
            <v>16</v>
          </cell>
        </row>
        <row r="27">
          <cell r="F27">
            <v>33</v>
          </cell>
          <cell r="H27">
            <v>17</v>
          </cell>
        </row>
        <row r="28">
          <cell r="F28">
            <v>34</v>
          </cell>
          <cell r="H28">
            <v>18</v>
          </cell>
        </row>
        <row r="29">
          <cell r="F29">
            <v>35</v>
          </cell>
          <cell r="H29">
            <v>19</v>
          </cell>
        </row>
        <row r="30">
          <cell r="F30">
            <v>36</v>
          </cell>
          <cell r="H30">
            <v>20</v>
          </cell>
        </row>
        <row r="31">
          <cell r="F31">
            <v>37</v>
          </cell>
          <cell r="H31">
            <v>21</v>
          </cell>
        </row>
        <row r="32">
          <cell r="F32">
            <v>38</v>
          </cell>
          <cell r="H32">
            <v>22</v>
          </cell>
        </row>
        <row r="33">
          <cell r="F33">
            <v>39</v>
          </cell>
          <cell r="H33">
            <v>23</v>
          </cell>
        </row>
        <row r="34">
          <cell r="F34">
            <v>40</v>
          </cell>
        </row>
        <row r="35">
          <cell r="F35">
            <v>41</v>
          </cell>
        </row>
        <row r="36">
          <cell r="F36">
            <v>42</v>
          </cell>
        </row>
        <row r="37">
          <cell r="F37">
            <v>43</v>
          </cell>
        </row>
        <row r="38">
          <cell r="F38">
            <v>44</v>
          </cell>
        </row>
        <row r="39">
          <cell r="F39">
            <v>45</v>
          </cell>
        </row>
        <row r="40">
          <cell r="F40">
            <v>46</v>
          </cell>
        </row>
        <row r="41">
          <cell r="F41">
            <v>47</v>
          </cell>
        </row>
        <row r="42">
          <cell r="F42">
            <v>48</v>
          </cell>
        </row>
        <row r="43">
          <cell r="F43">
            <v>49</v>
          </cell>
        </row>
        <row r="44">
          <cell r="F44">
            <v>50</v>
          </cell>
        </row>
        <row r="45">
          <cell r="F45">
            <v>51</v>
          </cell>
        </row>
        <row r="46">
          <cell r="F46">
            <v>52</v>
          </cell>
        </row>
        <row r="47">
          <cell r="F47">
            <v>53</v>
          </cell>
        </row>
        <row r="48">
          <cell r="F48">
            <v>54</v>
          </cell>
        </row>
        <row r="49">
          <cell r="F49">
            <v>55</v>
          </cell>
        </row>
        <row r="50">
          <cell r="F50">
            <v>56</v>
          </cell>
        </row>
        <row r="51">
          <cell r="F51">
            <v>57</v>
          </cell>
        </row>
        <row r="52">
          <cell r="F52">
            <v>58</v>
          </cell>
        </row>
        <row r="53">
          <cell r="F53">
            <v>59</v>
          </cell>
        </row>
        <row r="54">
          <cell r="F54">
            <v>60</v>
          </cell>
        </row>
        <row r="55">
          <cell r="F55">
            <v>61</v>
          </cell>
        </row>
        <row r="56">
          <cell r="F56">
            <v>62</v>
          </cell>
        </row>
        <row r="57">
          <cell r="F57">
            <v>63</v>
          </cell>
        </row>
        <row r="58">
          <cell r="F58">
            <v>64</v>
          </cell>
        </row>
        <row r="59">
          <cell r="F59">
            <v>65</v>
          </cell>
        </row>
      </sheetData>
      <sheetData sheetId="43" refreshError="1"/>
      <sheetData sheetId="44" refreshError="1"/>
      <sheetData sheetId="45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Ch4Prt"/>
      <sheetName val="Ch3Prt"/>
      <sheetName val="Ch2Prt"/>
      <sheetName val="Ch1-1c Prt"/>
      <sheetName val="Ch1-1Prt"/>
      <sheetName val="Chart1"/>
      <sheetName val="Export2"/>
      <sheetName val="Export1"/>
      <sheetName val="T-2"/>
      <sheetName val="MarriagePenalty"/>
      <sheetName val="T-Marriage"/>
      <sheetName val="CountyCompare"/>
      <sheetName val="Chart2"/>
      <sheetName val="Chart3"/>
      <sheetName val="Chart4"/>
      <sheetName val="Chart5"/>
      <sheetName val="Chart6"/>
      <sheetName val="T1"/>
      <sheetName val="T2"/>
      <sheetName val="Tb2"/>
      <sheetName val="Tb1"/>
      <sheetName val="Table1"/>
      <sheetName val="Calc1"/>
      <sheetName val="Calc2"/>
      <sheetName val="Calc2b"/>
      <sheetName val="Calc2c"/>
      <sheetName val="Calc0"/>
      <sheetName val="Counties"/>
      <sheetName val="FPIG"/>
      <sheetName val="PayrollTaxes"/>
      <sheetName val="IncomeTax"/>
      <sheetName val="TaxRates"/>
      <sheetName val="ChildDepCare"/>
      <sheetName val="GAIncTax"/>
      <sheetName val="EITC"/>
      <sheetName val="ACTC"/>
      <sheetName val="TANF"/>
      <sheetName val="SSI"/>
      <sheetName val="State SSI"/>
      <sheetName val="T-SNAP"/>
      <sheetName val="SNAP"/>
      <sheetName val="SNAPBenTable"/>
      <sheetName val="T-SBP"/>
      <sheetName val="NSLP"/>
      <sheetName val="NSLP-old"/>
      <sheetName val="WIC"/>
      <sheetName val="HCV"/>
      <sheetName val="Ch-HCV"/>
      <sheetName val="HCVIncome"/>
      <sheetName val="FairMarketRent"/>
      <sheetName val="T-Chs-CAPS"/>
      <sheetName val="CAPSPayRates"/>
      <sheetName val="CAPS"/>
      <sheetName val="Medicaid"/>
      <sheetName val="PeachCare"/>
      <sheetName val="T-HIX"/>
      <sheetName val="Ch-HIX"/>
      <sheetName val="Exchange"/>
      <sheetName val="Lists"/>
      <sheetName val="Cohabiting"/>
      <sheetName val="Intervals"/>
      <sheetName val="WageConversion"/>
      <sheetName val="Chart7"/>
      <sheetName val="Chart8"/>
      <sheetName val="Chart9"/>
      <sheetName val="Chart10"/>
      <sheetName val="Chart11"/>
      <sheetName val="Chart12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71">
          <cell r="B71" t="str">
            <v>Bracket 1</v>
          </cell>
          <cell r="C71">
            <v>6000</v>
          </cell>
          <cell r="D71">
            <v>26</v>
          </cell>
          <cell r="E71">
            <v>6000</v>
          </cell>
          <cell r="F71">
            <v>26</v>
          </cell>
          <cell r="G71">
            <v>6000</v>
          </cell>
          <cell r="H71">
            <v>26</v>
          </cell>
          <cell r="I71"/>
          <cell r="J71"/>
        </row>
        <row r="72">
          <cell r="B72" t="str">
            <v>Bracket 2</v>
          </cell>
          <cell r="C72">
            <v>8000</v>
          </cell>
          <cell r="D72">
            <v>20</v>
          </cell>
          <cell r="E72">
            <v>8000</v>
          </cell>
          <cell r="F72">
            <v>20</v>
          </cell>
          <cell r="G72">
            <v>8000</v>
          </cell>
          <cell r="H72">
            <v>20</v>
          </cell>
          <cell r="I72"/>
          <cell r="J72"/>
        </row>
        <row r="73">
          <cell r="B73" t="str">
            <v>Bracket 3</v>
          </cell>
          <cell r="C73">
            <v>10000</v>
          </cell>
          <cell r="D73">
            <v>14</v>
          </cell>
          <cell r="E73">
            <v>10000</v>
          </cell>
          <cell r="F73">
            <v>14</v>
          </cell>
          <cell r="G73">
            <v>10000</v>
          </cell>
          <cell r="H73">
            <v>14</v>
          </cell>
          <cell r="I73"/>
          <cell r="J73"/>
        </row>
        <row r="74">
          <cell r="B74" t="str">
            <v>Bracket 4</v>
          </cell>
          <cell r="C74">
            <v>15000</v>
          </cell>
          <cell r="D74">
            <v>8</v>
          </cell>
          <cell r="E74">
            <v>15000</v>
          </cell>
          <cell r="F74">
            <v>8</v>
          </cell>
          <cell r="G74">
            <v>15000</v>
          </cell>
          <cell r="H74">
            <v>8</v>
          </cell>
          <cell r="I74"/>
          <cell r="J74"/>
        </row>
        <row r="75">
          <cell r="B75" t="str">
            <v>Bracket 5</v>
          </cell>
          <cell r="C75">
            <v>20000</v>
          </cell>
          <cell r="D75">
            <v>5</v>
          </cell>
          <cell r="E75">
            <v>20000</v>
          </cell>
          <cell r="F75">
            <v>5</v>
          </cell>
          <cell r="G75">
            <v>20000</v>
          </cell>
          <cell r="H75">
            <v>5</v>
          </cell>
          <cell r="I75"/>
          <cell r="J75"/>
        </row>
        <row r="76">
          <cell r="B76"/>
          <cell r="C76"/>
          <cell r="D76"/>
          <cell r="E76"/>
          <cell r="F76"/>
          <cell r="G76"/>
          <cell r="H76"/>
          <cell r="I76"/>
          <cell r="J76"/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0121B-FC1C-4A98-8E38-8932C86FC700}" name="Table24" displayName="Table24" ref="A5:H185" totalsRowShown="0">
  <autoFilter ref="A5:H185" xr:uid="{D7ABBB76-47A5-4939-A558-8926917949B7}"/>
  <tableColumns count="8">
    <tableColumn id="1" xr3:uid="{F9EA168E-13B5-40F0-99A8-C5E5711F175E}" name="Family Size" dataDxfId="31"/>
    <tableColumn id="2" xr3:uid="{F6BC8043-C4BF-4B53-A827-AE0EFF5C2C54}" name="Adjusted Family Min Income" dataDxfId="30">
      <calculatedColumnFormula>FPIG!$R$14*'Sliding Fee 2023'!G6</calculatedColumnFormula>
    </tableColumn>
    <tableColumn id="3" xr3:uid="{471E3960-DA71-452C-A142-2D3FA9E1E59E}" name="Adjusted Family Max Income" dataDxfId="29"/>
    <tableColumn id="7" xr3:uid="{85B1A331-6DAE-41BF-9E72-57E62749904B}" name="Min Monthly Income" dataDxfId="3"/>
    <tableColumn id="8" xr3:uid="{F673C719-92A1-4C19-8402-F75F71A4725F}" name="Max Monthly Income" dataDxfId="2"/>
    <tableColumn id="4" xr3:uid="{5E0E8E85-2872-4382-82FD-EF5D59E476C4}" name="Monthly Max Payments" dataDxfId="28"/>
    <tableColumn id="5" xr3:uid="{1B0E35BA-4525-4C4E-855E-8003488D9C4E}" name="Greater Than FPL" dataDxfId="27"/>
    <tableColumn id="6" xr3:uid="{DA1A5E98-8E7C-454E-A0D0-D30E613DA02A}" name="Max FP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BB76-47A5-4939-A558-8926917949B7}" name="Table2" displayName="Table2" ref="A5:H185" totalsRowShown="0">
  <autoFilter ref="A5:H185" xr:uid="{D7ABBB76-47A5-4939-A558-8926917949B7}"/>
  <tableColumns count="8">
    <tableColumn id="1" xr3:uid="{B58659B8-96B6-4392-98EC-51ED33FDBD58}" name="Family Size" dataDxfId="25"/>
    <tableColumn id="2" xr3:uid="{EBBB8AE9-5416-4294-B306-694B2664C743}" name="Adjusted Family Min Income" dataDxfId="24">
      <calculatedColumnFormula>FPIG!$R$14*'Sliding Fee 2024'!G6</calculatedColumnFormula>
    </tableColumn>
    <tableColumn id="3" xr3:uid="{83FFAD92-4363-42D0-8BF3-9CF5E19FA9F0}" name="Adjusted Family Max Income" dataDxfId="23"/>
    <tableColumn id="7" xr3:uid="{B9BB8BCE-84C4-48B6-BBD0-2B172B7D6CCE}" name="Min Monthly Income" dataDxfId="1"/>
    <tableColumn id="8" xr3:uid="{E836AA87-F867-44F3-B273-EC76811083B8}" name="Max Monthly Income" dataDxfId="0"/>
    <tableColumn id="4" xr3:uid="{AFF1B0CD-F05C-44FB-8478-1E163071238A}" name="Monthly Max Payments" dataDxfId="22"/>
    <tableColumn id="5" xr3:uid="{C7996FF1-046B-4C6A-B283-03B63A63476E}" name="Greater Than FPL" dataDxfId="21"/>
    <tableColumn id="6" xr3:uid="{D3902F08-5655-4DB6-873A-AE7198177FED}" name="Max FPL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FB214-F811-48FB-A849-DB2B16518DB3}" name="FPIG" displayName="FPIG" ref="C4:R37" totalsRowShown="0" headerRowDxfId="19">
  <autoFilter ref="C4:R37" xr:uid="{1E852AFA-38DA-401A-A434-33DC37BE10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D3197C4-8642-4E4C-9D2F-E6020C0E9504}" name="State"/>
    <tableColumn id="2" xr3:uid="{F8C20E14-F37B-4996-956A-9C1AFE1FC35E}" name="Persons in Family/Household" dataDxfId="18"/>
    <tableColumn id="3" xr3:uid="{21EF0555-6523-4FCB-A9D5-CABBA28ECE7B}" name="2011" dataDxfId="17"/>
    <tableColumn id="4" xr3:uid="{6C3DE697-2A58-446D-BAD0-8E589E3B2A8D}" name="2012" dataDxfId="16"/>
    <tableColumn id="5" xr3:uid="{E06C3620-B934-483C-906A-4B9701830A1C}" name="2013" dataDxfId="15"/>
    <tableColumn id="6" xr3:uid="{F171E3B1-B665-429B-923D-26296B4C1F5B}" name="2014" dataDxfId="14"/>
    <tableColumn id="7" xr3:uid="{08BD5A75-77C9-46A5-93CC-2C68811ECBE2}" name="2015" dataDxfId="13"/>
    <tableColumn id="8" xr3:uid="{CA8985F6-BADE-4122-80F8-697F4EF90B34}" name="2016" dataDxfId="12"/>
    <tableColumn id="9" xr3:uid="{B4C588E2-C6D0-4131-ABD5-95E68D7B5C60}" name="2017" dataDxfId="11"/>
    <tableColumn id="10" xr3:uid="{412003CC-69B6-4F69-B3E9-1B17119E4AFB}" name="2018" dataDxfId="10"/>
    <tableColumn id="11" xr3:uid="{F5131FF8-8677-4D5C-90DF-BF64E1EBAA93}" name="2019" dataDxfId="9"/>
    <tableColumn id="12" xr3:uid="{7AC4E838-4C22-4919-A104-99137BE45CCB}" name="2020" dataDxfId="8"/>
    <tableColumn id="13" xr3:uid="{73F805FF-C42C-400B-BCFF-1D06F23AD4E9}" name="2021" dataDxfId="7"/>
    <tableColumn id="14" xr3:uid="{A397F26D-EC61-4A80-BD4C-92E14390EA37}" name="2022" dataDxfId="6"/>
    <tableColumn id="15" xr3:uid="{122408D9-6C41-46FF-94D6-12F255C3C6A8}" name="2023" dataDxfId="5"/>
    <tableColumn id="16" xr3:uid="{C3386E12-CB8B-4CB6-B3DF-450FC469235E}" name="2024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98B2-B09B-4A0C-99DB-7653F2A2359C}">
  <dimension ref="A1:I180"/>
  <sheetViews>
    <sheetView workbookViewId="0">
      <selection activeCell="D4" sqref="D4"/>
    </sheetView>
  </sheetViews>
  <sheetFormatPr defaultRowHeight="13" x14ac:dyDescent="0.3"/>
  <cols>
    <col min="1" max="1" width="32.69921875" customWidth="1"/>
    <col min="2" max="2" width="24.5" customWidth="1"/>
    <col min="3" max="3" width="26" customWidth="1"/>
    <col min="4" max="4" width="20.3984375" customWidth="1"/>
    <col min="5" max="5" width="19.796875" customWidth="1"/>
    <col min="6" max="10" width="19.59765625" customWidth="1"/>
    <col min="11" max="11" width="23.296875" customWidth="1"/>
    <col min="12" max="12" width="3.296875" customWidth="1"/>
    <col min="13" max="13" width="59.296875" customWidth="1"/>
    <col min="14" max="14" width="32.69921875" customWidth="1"/>
  </cols>
  <sheetData>
    <row r="1" spans="1:8" ht="22" customHeight="1" x14ac:dyDescent="0.3">
      <c r="A1" s="128" t="s">
        <v>0</v>
      </c>
    </row>
    <row r="2" spans="1:8" ht="22" customHeight="1" x14ac:dyDescent="0.3">
      <c r="A2" s="128" t="s">
        <v>1</v>
      </c>
    </row>
    <row r="3" spans="1:8" ht="22" customHeight="1" x14ac:dyDescent="0.3">
      <c r="A3" s="128" t="s">
        <v>426</v>
      </c>
    </row>
    <row r="4" spans="1:8" ht="22" customHeight="1" x14ac:dyDescent="0.3">
      <c r="A4" s="208" t="s">
        <v>759</v>
      </c>
    </row>
    <row r="5" spans="1:8" ht="19" customHeight="1" x14ac:dyDescent="0.3">
      <c r="A5" s="2" t="s">
        <v>3</v>
      </c>
    </row>
    <row r="6" spans="1:8" ht="34" customHeight="1" x14ac:dyDescent="0.3">
      <c r="A6" s="9" t="s">
        <v>4</v>
      </c>
      <c r="B6" s="10" t="s">
        <v>5</v>
      </c>
      <c r="C6" s="11" t="s">
        <v>6</v>
      </c>
      <c r="D6" s="12"/>
      <c r="E6" s="12"/>
      <c r="F6" s="12"/>
      <c r="G6" s="12"/>
      <c r="H6" s="13"/>
    </row>
    <row r="7" spans="1:8" ht="21" customHeight="1" x14ac:dyDescent="0.3">
      <c r="A7" s="14" t="s">
        <v>427</v>
      </c>
      <c r="B7" s="16">
        <v>0</v>
      </c>
      <c r="C7" s="17" t="s">
        <v>8</v>
      </c>
      <c r="D7" s="18"/>
      <c r="E7" s="18"/>
      <c r="F7" s="18"/>
      <c r="G7" s="18"/>
      <c r="H7" s="19"/>
    </row>
    <row r="8" spans="1:8" ht="20" customHeight="1" x14ac:dyDescent="0.3">
      <c r="A8" s="14" t="s">
        <v>428</v>
      </c>
      <c r="B8" s="20">
        <v>5</v>
      </c>
      <c r="C8" s="21" t="s">
        <v>10</v>
      </c>
      <c r="D8" s="22"/>
      <c r="E8" s="22"/>
      <c r="F8" s="22"/>
      <c r="G8" s="22"/>
      <c r="H8" s="23"/>
    </row>
    <row r="9" spans="1:8" ht="20" customHeight="1" x14ac:dyDescent="0.3">
      <c r="A9" s="14" t="s">
        <v>429</v>
      </c>
      <c r="B9" s="16">
        <v>14</v>
      </c>
      <c r="C9" s="24" t="s">
        <v>12</v>
      </c>
      <c r="D9" s="25"/>
      <c r="E9" s="25"/>
      <c r="F9" s="25"/>
      <c r="G9" s="25"/>
      <c r="H9" s="26"/>
    </row>
    <row r="10" spans="1:8" ht="21" customHeight="1" x14ac:dyDescent="0.3">
      <c r="A10" s="14" t="s">
        <v>430</v>
      </c>
      <c r="B10" s="20">
        <v>28</v>
      </c>
      <c r="C10" s="21" t="s">
        <v>14</v>
      </c>
      <c r="D10" s="22"/>
      <c r="E10" s="22"/>
      <c r="F10" s="22"/>
      <c r="G10" s="22"/>
      <c r="H10" s="23"/>
    </row>
    <row r="11" spans="1:8" ht="21" customHeight="1" x14ac:dyDescent="0.3">
      <c r="A11" s="14" t="s">
        <v>431</v>
      </c>
      <c r="B11" s="16">
        <v>45</v>
      </c>
      <c r="C11" s="24" t="s">
        <v>16</v>
      </c>
      <c r="D11" s="25"/>
      <c r="E11" s="25"/>
      <c r="F11" s="25"/>
      <c r="G11" s="25"/>
      <c r="H11" s="26"/>
    </row>
    <row r="12" spans="1:8" ht="20" customHeight="1" x14ac:dyDescent="0.3">
      <c r="A12" s="14" t="s">
        <v>432</v>
      </c>
      <c r="B12" s="20">
        <v>67</v>
      </c>
      <c r="C12" s="21" t="s">
        <v>18</v>
      </c>
      <c r="D12" s="22"/>
      <c r="E12" s="22"/>
      <c r="F12" s="22"/>
      <c r="G12" s="22"/>
      <c r="H12" s="23"/>
    </row>
    <row r="13" spans="1:8" ht="21" customHeight="1" x14ac:dyDescent="0.3">
      <c r="A13" s="14" t="s">
        <v>433</v>
      </c>
      <c r="B13" s="16">
        <v>124</v>
      </c>
      <c r="C13" s="24" t="s">
        <v>20</v>
      </c>
      <c r="D13" s="25"/>
      <c r="E13" s="25"/>
      <c r="F13" s="25"/>
      <c r="G13" s="25"/>
      <c r="H13" s="26"/>
    </row>
    <row r="14" spans="1:8" ht="20" customHeight="1" x14ac:dyDescent="0.3">
      <c r="A14" s="14" t="s">
        <v>434</v>
      </c>
      <c r="B14" s="20">
        <v>210</v>
      </c>
      <c r="C14" s="21" t="s">
        <v>22</v>
      </c>
      <c r="D14" s="22"/>
      <c r="E14" s="22"/>
      <c r="F14" s="22"/>
      <c r="G14" s="22"/>
      <c r="H14" s="23"/>
    </row>
    <row r="15" spans="1:8" ht="20" customHeight="1" x14ac:dyDescent="0.3">
      <c r="A15" s="14" t="s">
        <v>435</v>
      </c>
      <c r="B15" s="16">
        <v>313</v>
      </c>
      <c r="C15" s="24" t="s">
        <v>24</v>
      </c>
      <c r="D15" s="25"/>
      <c r="E15" s="25"/>
      <c r="F15" s="25"/>
      <c r="G15" s="25"/>
      <c r="H15" s="26"/>
    </row>
    <row r="16" spans="1:8" ht="21" customHeight="1" x14ac:dyDescent="0.3">
      <c r="A16" s="14" t="s">
        <v>436</v>
      </c>
      <c r="B16" s="20">
        <v>433</v>
      </c>
      <c r="C16" s="21" t="s">
        <v>26</v>
      </c>
      <c r="D16" s="22"/>
      <c r="E16" s="22"/>
      <c r="F16" s="22"/>
      <c r="G16" s="22"/>
      <c r="H16" s="23"/>
    </row>
    <row r="17" spans="1:9" ht="21" customHeight="1" x14ac:dyDescent="0.3">
      <c r="A17" s="14" t="s">
        <v>437</v>
      </c>
      <c r="B17" s="16">
        <v>474</v>
      </c>
      <c r="C17" s="24" t="s">
        <v>28</v>
      </c>
      <c r="D17" s="25"/>
      <c r="E17" s="25"/>
      <c r="F17" s="25"/>
      <c r="G17" s="25"/>
      <c r="H17" s="26"/>
    </row>
    <row r="18" spans="1:9" ht="20" customHeight="1" x14ac:dyDescent="0.3">
      <c r="A18" s="14" t="s">
        <v>438</v>
      </c>
      <c r="B18" s="20">
        <v>515</v>
      </c>
      <c r="C18" s="21" t="s">
        <v>30</v>
      </c>
      <c r="D18" s="22"/>
      <c r="E18" s="22"/>
      <c r="F18" s="22"/>
      <c r="G18" s="22"/>
      <c r="H18" s="23"/>
    </row>
    <row r="19" spans="1:9" ht="21" customHeight="1" x14ac:dyDescent="0.3">
      <c r="A19" s="14" t="s">
        <v>439</v>
      </c>
      <c r="B19" s="16">
        <v>557</v>
      </c>
      <c r="C19" s="24" t="s">
        <v>32</v>
      </c>
      <c r="D19" s="25"/>
      <c r="E19" s="25"/>
      <c r="F19" s="25"/>
      <c r="G19" s="25"/>
      <c r="H19" s="26"/>
    </row>
    <row r="20" spans="1:9" ht="21" customHeight="1" x14ac:dyDescent="0.3">
      <c r="A20" s="14" t="s">
        <v>440</v>
      </c>
      <c r="B20" s="20">
        <v>598</v>
      </c>
      <c r="C20" s="21" t="s">
        <v>34</v>
      </c>
      <c r="D20" s="22"/>
      <c r="E20" s="22"/>
      <c r="F20" s="22"/>
      <c r="G20" s="22"/>
      <c r="H20" s="23"/>
    </row>
    <row r="21" spans="1:9" ht="20" customHeight="1" x14ac:dyDescent="0.3">
      <c r="A21" s="14" t="s">
        <v>441</v>
      </c>
      <c r="B21" s="16">
        <v>639</v>
      </c>
      <c r="C21" s="24" t="s">
        <v>36</v>
      </c>
      <c r="D21" s="25"/>
      <c r="E21" s="25"/>
      <c r="F21" s="25"/>
      <c r="G21" s="25"/>
      <c r="H21" s="26"/>
    </row>
    <row r="22" spans="1:9" ht="21" customHeight="1" x14ac:dyDescent="0.3">
      <c r="A22" s="14" t="s">
        <v>442</v>
      </c>
      <c r="B22" s="20">
        <v>680</v>
      </c>
      <c r="C22" s="21" t="s">
        <v>38</v>
      </c>
      <c r="D22" s="22"/>
      <c r="E22" s="22"/>
      <c r="F22" s="22"/>
      <c r="G22" s="22"/>
      <c r="H22" s="23"/>
    </row>
    <row r="23" spans="1:9" ht="21" customHeight="1" x14ac:dyDescent="0.3">
      <c r="A23" s="14" t="s">
        <v>443</v>
      </c>
      <c r="B23" s="16">
        <v>722</v>
      </c>
      <c r="C23" s="24" t="s">
        <v>40</v>
      </c>
      <c r="D23" s="25"/>
      <c r="E23" s="25"/>
      <c r="F23" s="25"/>
      <c r="G23" s="25"/>
      <c r="H23" s="26"/>
    </row>
    <row r="24" spans="1:9" ht="20" customHeight="1" x14ac:dyDescent="0.3">
      <c r="A24" s="14" t="s">
        <v>444</v>
      </c>
      <c r="B24" s="20">
        <v>763</v>
      </c>
      <c r="C24" s="21" t="s">
        <v>42</v>
      </c>
      <c r="D24" s="22"/>
      <c r="E24" s="22"/>
      <c r="F24" s="22"/>
      <c r="G24" s="22"/>
      <c r="H24" s="23"/>
    </row>
    <row r="25" spans="1:9" ht="21" customHeight="1" x14ac:dyDescent="0.3">
      <c r="A25" s="14" t="s">
        <v>445</v>
      </c>
      <c r="B25" s="16">
        <v>804</v>
      </c>
      <c r="C25" s="27" t="s">
        <v>44</v>
      </c>
      <c r="D25" s="28"/>
      <c r="E25" s="28"/>
      <c r="F25" s="28"/>
      <c r="G25" s="28"/>
      <c r="H25" s="29"/>
    </row>
    <row r="26" spans="1:9" ht="30" customHeight="1" x14ac:dyDescent="0.3">
      <c r="A26" s="30" t="s">
        <v>446</v>
      </c>
      <c r="B26" s="32" t="s">
        <v>46</v>
      </c>
      <c r="C26" s="41" t="s">
        <v>47</v>
      </c>
      <c r="D26" s="42"/>
      <c r="E26" s="42"/>
      <c r="F26" s="42"/>
      <c r="G26" s="42"/>
      <c r="H26" s="43"/>
    </row>
    <row r="27" spans="1:9" ht="19" customHeight="1" x14ac:dyDescent="0.3">
      <c r="A27" s="2" t="s">
        <v>48</v>
      </c>
    </row>
    <row r="28" spans="1:9" ht="42" customHeight="1" x14ac:dyDescent="0.3">
      <c r="A28" s="36" t="s">
        <v>49</v>
      </c>
      <c r="B28" s="8" t="s">
        <v>50</v>
      </c>
      <c r="C28" s="37" t="s">
        <v>51</v>
      </c>
      <c r="D28" s="38"/>
      <c r="E28" s="38"/>
      <c r="F28" s="38"/>
      <c r="G28" s="38"/>
      <c r="H28" s="38"/>
      <c r="I28" s="39"/>
    </row>
    <row r="29" spans="1:9" ht="21" customHeight="1" x14ac:dyDescent="0.3">
      <c r="A29" s="14" t="s">
        <v>447</v>
      </c>
      <c r="B29" s="4">
        <v>0</v>
      </c>
      <c r="C29" s="17" t="s">
        <v>8</v>
      </c>
      <c r="D29" s="18"/>
      <c r="E29" s="18"/>
      <c r="F29" s="18"/>
      <c r="G29" s="18"/>
      <c r="H29" s="18"/>
      <c r="I29" s="19"/>
    </row>
    <row r="30" spans="1:9" ht="20" customHeight="1" x14ac:dyDescent="0.3">
      <c r="A30" s="14" t="s">
        <v>448</v>
      </c>
      <c r="B30" s="5">
        <v>5</v>
      </c>
      <c r="C30" s="41" t="s">
        <v>10</v>
      </c>
      <c r="D30" s="42"/>
      <c r="E30" s="42"/>
      <c r="F30" s="42"/>
      <c r="G30" s="42"/>
      <c r="H30" s="42"/>
      <c r="I30" s="43"/>
    </row>
    <row r="31" spans="1:9" ht="20" customHeight="1" x14ac:dyDescent="0.3">
      <c r="A31" s="14" t="s">
        <v>449</v>
      </c>
      <c r="B31" s="4">
        <v>14</v>
      </c>
      <c r="C31" s="17" t="s">
        <v>12</v>
      </c>
      <c r="D31" s="18"/>
      <c r="E31" s="18"/>
      <c r="F31" s="18"/>
      <c r="G31" s="18"/>
      <c r="H31" s="18"/>
      <c r="I31" s="19"/>
    </row>
    <row r="32" spans="1:9" ht="21" customHeight="1" x14ac:dyDescent="0.3">
      <c r="A32" s="14" t="s">
        <v>450</v>
      </c>
      <c r="B32" s="5">
        <v>28</v>
      </c>
      <c r="C32" s="41" t="s">
        <v>14</v>
      </c>
      <c r="D32" s="42"/>
      <c r="E32" s="42"/>
      <c r="F32" s="42"/>
      <c r="G32" s="42"/>
      <c r="H32" s="42"/>
      <c r="I32" s="43"/>
    </row>
    <row r="33" spans="1:9" ht="21" customHeight="1" x14ac:dyDescent="0.3">
      <c r="A33" s="14" t="s">
        <v>451</v>
      </c>
      <c r="B33" s="4">
        <v>45</v>
      </c>
      <c r="C33" s="17" t="s">
        <v>16</v>
      </c>
      <c r="D33" s="18"/>
      <c r="E33" s="18"/>
      <c r="F33" s="18"/>
      <c r="G33" s="18"/>
      <c r="H33" s="18"/>
      <c r="I33" s="19"/>
    </row>
    <row r="34" spans="1:9" ht="20" customHeight="1" x14ac:dyDescent="0.3">
      <c r="A34" s="14" t="s">
        <v>452</v>
      </c>
      <c r="B34" s="5">
        <v>67</v>
      </c>
      <c r="C34" s="41" t="s">
        <v>18</v>
      </c>
      <c r="D34" s="42"/>
      <c r="E34" s="42"/>
      <c r="F34" s="42"/>
      <c r="G34" s="42"/>
      <c r="H34" s="42"/>
      <c r="I34" s="43"/>
    </row>
    <row r="35" spans="1:9" ht="21" customHeight="1" x14ac:dyDescent="0.3">
      <c r="A35" s="14" t="s">
        <v>453</v>
      </c>
      <c r="B35" s="4">
        <v>124</v>
      </c>
      <c r="C35" s="17" t="s">
        <v>20</v>
      </c>
      <c r="D35" s="18"/>
      <c r="E35" s="18"/>
      <c r="F35" s="18"/>
      <c r="G35" s="18"/>
      <c r="H35" s="18"/>
      <c r="I35" s="19"/>
    </row>
    <row r="36" spans="1:9" ht="20" customHeight="1" x14ac:dyDescent="0.3">
      <c r="A36" s="14" t="s">
        <v>454</v>
      </c>
      <c r="B36" s="5">
        <v>210</v>
      </c>
      <c r="C36" s="41" t="s">
        <v>22</v>
      </c>
      <c r="D36" s="42"/>
      <c r="E36" s="42"/>
      <c r="F36" s="42"/>
      <c r="G36" s="42"/>
      <c r="H36" s="42"/>
      <c r="I36" s="43"/>
    </row>
    <row r="37" spans="1:9" ht="20" customHeight="1" x14ac:dyDescent="0.3">
      <c r="A37" s="14" t="s">
        <v>455</v>
      </c>
      <c r="B37" s="4">
        <v>313</v>
      </c>
      <c r="C37" s="17" t="s">
        <v>24</v>
      </c>
      <c r="D37" s="18"/>
      <c r="E37" s="18"/>
      <c r="F37" s="18"/>
      <c r="G37" s="18"/>
      <c r="H37" s="18"/>
      <c r="I37" s="19"/>
    </row>
    <row r="38" spans="1:9" ht="21" customHeight="1" x14ac:dyDescent="0.3">
      <c r="A38" s="14" t="s">
        <v>456</v>
      </c>
      <c r="B38" s="5">
        <v>433</v>
      </c>
      <c r="C38" s="41" t="s">
        <v>26</v>
      </c>
      <c r="D38" s="42"/>
      <c r="E38" s="42"/>
      <c r="F38" s="42"/>
      <c r="G38" s="42"/>
      <c r="H38" s="42"/>
      <c r="I38" s="43"/>
    </row>
    <row r="39" spans="1:9" ht="21" customHeight="1" x14ac:dyDescent="0.3">
      <c r="A39" s="14" t="s">
        <v>457</v>
      </c>
      <c r="B39" s="4">
        <v>474</v>
      </c>
      <c r="C39" s="17" t="s">
        <v>28</v>
      </c>
      <c r="D39" s="18"/>
      <c r="E39" s="18"/>
      <c r="F39" s="18"/>
      <c r="G39" s="18"/>
      <c r="H39" s="18"/>
      <c r="I39" s="19"/>
    </row>
    <row r="40" spans="1:9" ht="20" customHeight="1" x14ac:dyDescent="0.3">
      <c r="A40" s="14" t="s">
        <v>458</v>
      </c>
      <c r="B40" s="5">
        <v>515</v>
      </c>
      <c r="C40" s="41" t="s">
        <v>30</v>
      </c>
      <c r="D40" s="42"/>
      <c r="E40" s="42"/>
      <c r="F40" s="42"/>
      <c r="G40" s="42"/>
      <c r="H40" s="42"/>
      <c r="I40" s="43"/>
    </row>
    <row r="41" spans="1:9" ht="21" customHeight="1" x14ac:dyDescent="0.3">
      <c r="A41" s="14" t="s">
        <v>459</v>
      </c>
      <c r="B41" s="4">
        <v>557</v>
      </c>
      <c r="C41" s="17" t="s">
        <v>32</v>
      </c>
      <c r="D41" s="18"/>
      <c r="E41" s="18"/>
      <c r="F41" s="18"/>
      <c r="G41" s="18"/>
      <c r="H41" s="18"/>
      <c r="I41" s="19"/>
    </row>
    <row r="42" spans="1:9" ht="20" customHeight="1" x14ac:dyDescent="0.3">
      <c r="A42" s="14" t="s">
        <v>460</v>
      </c>
      <c r="B42" s="5">
        <v>598</v>
      </c>
      <c r="C42" s="41" t="s">
        <v>34</v>
      </c>
      <c r="D42" s="42"/>
      <c r="E42" s="42"/>
      <c r="F42" s="42"/>
      <c r="G42" s="42"/>
      <c r="H42" s="42"/>
      <c r="I42" s="43"/>
    </row>
    <row r="43" spans="1:9" ht="20" customHeight="1" x14ac:dyDescent="0.3">
      <c r="A43" s="14" t="s">
        <v>461</v>
      </c>
      <c r="B43" s="4">
        <v>639</v>
      </c>
      <c r="C43" s="17" t="s">
        <v>36</v>
      </c>
      <c r="D43" s="18"/>
      <c r="E43" s="18"/>
      <c r="F43" s="18"/>
      <c r="G43" s="18"/>
      <c r="H43" s="18"/>
      <c r="I43" s="19"/>
    </row>
    <row r="44" spans="1:9" ht="21" customHeight="1" x14ac:dyDescent="0.3">
      <c r="A44" s="14" t="s">
        <v>462</v>
      </c>
      <c r="B44" s="5">
        <v>680</v>
      </c>
      <c r="C44" s="41" t="s">
        <v>38</v>
      </c>
      <c r="D44" s="42"/>
      <c r="E44" s="42"/>
      <c r="F44" s="42"/>
      <c r="G44" s="42"/>
      <c r="H44" s="42"/>
      <c r="I44" s="43"/>
    </row>
    <row r="45" spans="1:9" ht="21" customHeight="1" x14ac:dyDescent="0.3">
      <c r="A45" s="14" t="s">
        <v>463</v>
      </c>
      <c r="B45" s="4">
        <v>722</v>
      </c>
      <c r="C45" s="17" t="s">
        <v>40</v>
      </c>
      <c r="D45" s="18"/>
      <c r="E45" s="18"/>
      <c r="F45" s="18"/>
      <c r="G45" s="18"/>
      <c r="H45" s="18"/>
      <c r="I45" s="19"/>
    </row>
    <row r="46" spans="1:9" ht="20" customHeight="1" x14ac:dyDescent="0.3">
      <c r="A46" s="14" t="s">
        <v>464</v>
      </c>
      <c r="B46" s="5">
        <v>763</v>
      </c>
      <c r="C46" s="41" t="s">
        <v>42</v>
      </c>
      <c r="D46" s="42"/>
      <c r="E46" s="42"/>
      <c r="F46" s="42"/>
      <c r="G46" s="42"/>
      <c r="H46" s="42"/>
      <c r="I46" s="43"/>
    </row>
    <row r="47" spans="1:9" ht="21" customHeight="1" x14ac:dyDescent="0.3">
      <c r="A47" s="14" t="s">
        <v>465</v>
      </c>
      <c r="B47" s="4">
        <v>804</v>
      </c>
      <c r="C47" s="17" t="s">
        <v>44</v>
      </c>
      <c r="D47" s="18"/>
      <c r="E47" s="18"/>
      <c r="F47" s="18"/>
      <c r="G47" s="18"/>
      <c r="H47" s="18"/>
      <c r="I47" s="19"/>
    </row>
    <row r="48" spans="1:9" ht="30" customHeight="1" x14ac:dyDescent="0.3">
      <c r="A48" s="30" t="s">
        <v>466</v>
      </c>
      <c r="B48" s="7" t="s">
        <v>46</v>
      </c>
      <c r="C48" s="41" t="s">
        <v>47</v>
      </c>
      <c r="D48" s="42"/>
      <c r="E48" s="42"/>
      <c r="F48" s="42"/>
      <c r="G48" s="42"/>
      <c r="H48" s="42"/>
      <c r="I48" s="43"/>
    </row>
    <row r="49" spans="1:9" ht="17" x14ac:dyDescent="0.3">
      <c r="A49" s="133" t="s">
        <v>607</v>
      </c>
      <c r="B49" s="132"/>
      <c r="C49" s="17"/>
      <c r="D49" s="18"/>
      <c r="E49" s="18"/>
      <c r="F49" s="18"/>
      <c r="G49" s="18"/>
      <c r="H49" s="18"/>
      <c r="I49" s="19"/>
    </row>
    <row r="50" spans="1:9" ht="27" x14ac:dyDescent="0.3">
      <c r="A50" s="30" t="s">
        <v>49</v>
      </c>
      <c r="B50" s="8" t="s">
        <v>50</v>
      </c>
      <c r="C50" s="37" t="s">
        <v>51</v>
      </c>
      <c r="D50" s="38"/>
      <c r="E50" s="38"/>
      <c r="F50" s="38"/>
      <c r="G50" s="38"/>
      <c r="H50" s="38"/>
      <c r="I50" s="39"/>
    </row>
    <row r="51" spans="1:9" ht="20" customHeight="1" x14ac:dyDescent="0.3">
      <c r="A51" s="14" t="s">
        <v>467</v>
      </c>
      <c r="B51" s="4">
        <v>0</v>
      </c>
      <c r="C51" s="17" t="s">
        <v>8</v>
      </c>
      <c r="D51" s="18"/>
      <c r="E51" s="18"/>
      <c r="F51" s="18"/>
      <c r="G51" s="18"/>
      <c r="H51" s="18"/>
      <c r="I51" s="19"/>
    </row>
    <row r="52" spans="1:9" ht="18" customHeight="1" x14ac:dyDescent="0.3">
      <c r="A52" s="14" t="s">
        <v>468</v>
      </c>
      <c r="B52" s="5">
        <v>5</v>
      </c>
      <c r="C52" s="41" t="s">
        <v>10</v>
      </c>
      <c r="D52" s="42"/>
      <c r="E52" s="42"/>
      <c r="F52" s="42"/>
      <c r="G52" s="42"/>
      <c r="H52" s="42"/>
      <c r="I52" s="43"/>
    </row>
    <row r="53" spans="1:9" ht="20" customHeight="1" x14ac:dyDescent="0.3">
      <c r="A53" s="14" t="s">
        <v>469</v>
      </c>
      <c r="B53" s="4">
        <v>14</v>
      </c>
      <c r="C53" s="17" t="s">
        <v>12</v>
      </c>
      <c r="D53" s="18"/>
      <c r="E53" s="18"/>
      <c r="F53" s="18"/>
      <c r="G53" s="18"/>
      <c r="H53" s="18"/>
      <c r="I53" s="19"/>
    </row>
    <row r="54" spans="1:9" ht="21" customHeight="1" x14ac:dyDescent="0.3">
      <c r="A54" s="14" t="s">
        <v>470</v>
      </c>
      <c r="B54" s="5">
        <v>28</v>
      </c>
      <c r="C54" s="41" t="s">
        <v>14</v>
      </c>
      <c r="D54" s="42"/>
      <c r="E54" s="42"/>
      <c r="F54" s="42"/>
      <c r="G54" s="42"/>
      <c r="H54" s="42"/>
      <c r="I54" s="43"/>
    </row>
    <row r="55" spans="1:9" ht="21" customHeight="1" x14ac:dyDescent="0.3">
      <c r="A55" s="14" t="s">
        <v>471</v>
      </c>
      <c r="B55" s="4">
        <v>45</v>
      </c>
      <c r="C55" s="17" t="s">
        <v>16</v>
      </c>
      <c r="D55" s="18"/>
      <c r="E55" s="18"/>
      <c r="F55" s="18"/>
      <c r="G55" s="18"/>
      <c r="H55" s="18"/>
      <c r="I55" s="19"/>
    </row>
    <row r="56" spans="1:9" ht="20" customHeight="1" x14ac:dyDescent="0.3">
      <c r="A56" s="14" t="s">
        <v>472</v>
      </c>
      <c r="B56" s="5">
        <v>67</v>
      </c>
      <c r="C56" s="41" t="s">
        <v>18</v>
      </c>
      <c r="D56" s="42"/>
      <c r="E56" s="42"/>
      <c r="F56" s="42"/>
      <c r="G56" s="42"/>
      <c r="H56" s="42"/>
      <c r="I56" s="43"/>
    </row>
    <row r="57" spans="1:9" ht="21" customHeight="1" x14ac:dyDescent="0.3">
      <c r="A57" s="14" t="s">
        <v>473</v>
      </c>
      <c r="B57" s="4">
        <v>124</v>
      </c>
      <c r="C57" s="17" t="s">
        <v>20</v>
      </c>
      <c r="D57" s="18"/>
      <c r="E57" s="18"/>
      <c r="F57" s="18"/>
      <c r="G57" s="18"/>
      <c r="H57" s="18"/>
      <c r="I57" s="19"/>
    </row>
    <row r="58" spans="1:9" ht="20" customHeight="1" x14ac:dyDescent="0.3">
      <c r="A58" s="14" t="s">
        <v>474</v>
      </c>
      <c r="B58" s="5">
        <v>210</v>
      </c>
      <c r="C58" s="41" t="s">
        <v>22</v>
      </c>
      <c r="D58" s="42"/>
      <c r="E58" s="42"/>
      <c r="F58" s="42"/>
      <c r="G58" s="42"/>
      <c r="H58" s="42"/>
      <c r="I58" s="43"/>
    </row>
    <row r="59" spans="1:9" ht="20" customHeight="1" x14ac:dyDescent="0.3">
      <c r="A59" s="14" t="s">
        <v>475</v>
      </c>
      <c r="B59" s="4">
        <v>313</v>
      </c>
      <c r="C59" s="17" t="s">
        <v>24</v>
      </c>
      <c r="D59" s="18"/>
      <c r="E59" s="18"/>
      <c r="F59" s="18"/>
      <c r="G59" s="18"/>
      <c r="H59" s="18"/>
      <c r="I59" s="19"/>
    </row>
    <row r="60" spans="1:9" ht="21" customHeight="1" x14ac:dyDescent="0.3">
      <c r="A60" s="14" t="s">
        <v>476</v>
      </c>
      <c r="B60" s="5">
        <v>433</v>
      </c>
      <c r="C60" s="41" t="s">
        <v>26</v>
      </c>
      <c r="D60" s="42"/>
      <c r="E60" s="42"/>
      <c r="F60" s="42"/>
      <c r="G60" s="42"/>
      <c r="H60" s="42"/>
      <c r="I60" s="43"/>
    </row>
    <row r="61" spans="1:9" ht="21" customHeight="1" x14ac:dyDescent="0.3">
      <c r="A61" s="14" t="s">
        <v>477</v>
      </c>
      <c r="B61" s="4">
        <v>474</v>
      </c>
      <c r="C61" s="17" t="s">
        <v>28</v>
      </c>
      <c r="D61" s="18"/>
      <c r="E61" s="18"/>
      <c r="F61" s="18"/>
      <c r="G61" s="18"/>
      <c r="H61" s="18"/>
      <c r="I61" s="19"/>
    </row>
    <row r="62" spans="1:9" ht="20" customHeight="1" x14ac:dyDescent="0.3">
      <c r="A62" s="14" t="s">
        <v>478</v>
      </c>
      <c r="B62" s="5">
        <v>515</v>
      </c>
      <c r="C62" s="41" t="s">
        <v>30</v>
      </c>
      <c r="D62" s="42"/>
      <c r="E62" s="42"/>
      <c r="F62" s="42"/>
      <c r="G62" s="42"/>
      <c r="H62" s="42"/>
      <c r="I62" s="43"/>
    </row>
    <row r="63" spans="1:9" ht="21" customHeight="1" x14ac:dyDescent="0.3">
      <c r="A63" s="14" t="s">
        <v>479</v>
      </c>
      <c r="B63" s="4">
        <v>557</v>
      </c>
      <c r="C63" s="17" t="s">
        <v>32</v>
      </c>
      <c r="D63" s="18"/>
      <c r="E63" s="18"/>
      <c r="F63" s="18"/>
      <c r="G63" s="18"/>
      <c r="H63" s="18"/>
      <c r="I63" s="19"/>
    </row>
    <row r="64" spans="1:9" ht="20" customHeight="1" x14ac:dyDescent="0.3">
      <c r="A64" s="14" t="s">
        <v>480</v>
      </c>
      <c r="B64" s="5">
        <v>598</v>
      </c>
      <c r="C64" s="41" t="s">
        <v>34</v>
      </c>
      <c r="D64" s="42"/>
      <c r="E64" s="42"/>
      <c r="F64" s="42"/>
      <c r="G64" s="42"/>
      <c r="H64" s="42"/>
      <c r="I64" s="43"/>
    </row>
    <row r="65" spans="1:9" ht="20" customHeight="1" x14ac:dyDescent="0.3">
      <c r="A65" s="14" t="s">
        <v>481</v>
      </c>
      <c r="B65" s="4">
        <v>639</v>
      </c>
      <c r="C65" s="17" t="s">
        <v>36</v>
      </c>
      <c r="D65" s="18"/>
      <c r="E65" s="18"/>
      <c r="F65" s="18"/>
      <c r="G65" s="18"/>
      <c r="H65" s="18"/>
      <c r="I65" s="19"/>
    </row>
    <row r="66" spans="1:9" ht="21" customHeight="1" x14ac:dyDescent="0.3">
      <c r="A66" s="14" t="s">
        <v>482</v>
      </c>
      <c r="B66" s="5">
        <v>680</v>
      </c>
      <c r="C66" s="41" t="s">
        <v>38</v>
      </c>
      <c r="D66" s="42"/>
      <c r="E66" s="42"/>
      <c r="F66" s="42"/>
      <c r="G66" s="42"/>
      <c r="H66" s="42"/>
      <c r="I66" s="43"/>
    </row>
    <row r="67" spans="1:9" ht="21" customHeight="1" x14ac:dyDescent="0.3">
      <c r="A67" s="14" t="s">
        <v>483</v>
      </c>
      <c r="B67" s="4">
        <v>722</v>
      </c>
      <c r="C67" s="17" t="s">
        <v>40</v>
      </c>
      <c r="D67" s="18"/>
      <c r="E67" s="18"/>
      <c r="F67" s="18"/>
      <c r="G67" s="18"/>
      <c r="H67" s="18"/>
      <c r="I67" s="19"/>
    </row>
    <row r="68" spans="1:9" ht="20" customHeight="1" x14ac:dyDescent="0.3">
      <c r="A68" s="14" t="s">
        <v>484</v>
      </c>
      <c r="B68" s="5">
        <v>763</v>
      </c>
      <c r="C68" s="41" t="s">
        <v>42</v>
      </c>
      <c r="D68" s="42"/>
      <c r="E68" s="42"/>
      <c r="F68" s="42"/>
      <c r="G68" s="42"/>
      <c r="H68" s="42"/>
      <c r="I68" s="43"/>
    </row>
    <row r="69" spans="1:9" ht="21" customHeight="1" x14ac:dyDescent="0.3">
      <c r="A69" s="14" t="s">
        <v>485</v>
      </c>
      <c r="B69" s="4">
        <v>804</v>
      </c>
      <c r="C69" s="17" t="s">
        <v>44</v>
      </c>
      <c r="D69" s="18"/>
      <c r="E69" s="18"/>
      <c r="F69" s="18"/>
      <c r="G69" s="18"/>
      <c r="H69" s="18"/>
      <c r="I69" s="19"/>
    </row>
    <row r="70" spans="1:9" ht="30" customHeight="1" x14ac:dyDescent="0.3">
      <c r="A70" s="30" t="s">
        <v>486</v>
      </c>
      <c r="B70" s="7" t="s">
        <v>46</v>
      </c>
      <c r="C70" s="41" t="s">
        <v>47</v>
      </c>
      <c r="D70" s="42"/>
      <c r="E70" s="42"/>
      <c r="F70" s="42"/>
      <c r="G70" s="42"/>
      <c r="H70" s="42"/>
      <c r="I70" s="43"/>
    </row>
    <row r="71" spans="1:9" ht="17" x14ac:dyDescent="0.3">
      <c r="A71" s="133" t="s">
        <v>608</v>
      </c>
      <c r="B71" s="132"/>
      <c r="C71" s="17"/>
      <c r="D71" s="18"/>
      <c r="E71" s="18"/>
      <c r="F71" s="18"/>
      <c r="G71" s="18"/>
      <c r="H71" s="18"/>
      <c r="I71" s="19"/>
    </row>
    <row r="72" spans="1:9" ht="48" customHeight="1" x14ac:dyDescent="0.3">
      <c r="A72" s="30" t="s">
        <v>49</v>
      </c>
      <c r="B72" s="30" t="s">
        <v>50</v>
      </c>
      <c r="C72" s="30" t="s">
        <v>51</v>
      </c>
      <c r="D72" s="31"/>
    </row>
    <row r="73" spans="1:9" ht="21" customHeight="1" x14ac:dyDescent="0.3">
      <c r="A73" s="14" t="s">
        <v>487</v>
      </c>
      <c r="B73" s="16">
        <v>0</v>
      </c>
      <c r="C73" s="45" t="s">
        <v>8</v>
      </c>
      <c r="D73" s="46"/>
    </row>
    <row r="74" spans="1:9" ht="21" customHeight="1" x14ac:dyDescent="0.3">
      <c r="A74" s="14" t="s">
        <v>488</v>
      </c>
      <c r="B74" s="20">
        <v>5</v>
      </c>
      <c r="C74" s="47" t="s">
        <v>10</v>
      </c>
      <c r="D74" s="48"/>
    </row>
    <row r="75" spans="1:9" ht="20" customHeight="1" x14ac:dyDescent="0.3">
      <c r="A75" s="14" t="s">
        <v>489</v>
      </c>
      <c r="B75" s="16">
        <v>14</v>
      </c>
      <c r="C75" s="49" t="s">
        <v>12</v>
      </c>
      <c r="D75" s="50"/>
    </row>
    <row r="76" spans="1:9" ht="21" customHeight="1" x14ac:dyDescent="0.3">
      <c r="A76" s="14" t="s">
        <v>490</v>
      </c>
      <c r="B76" s="20">
        <v>28</v>
      </c>
      <c r="C76" s="47" t="s">
        <v>14</v>
      </c>
      <c r="D76" s="48"/>
    </row>
    <row r="77" spans="1:9" ht="21" customHeight="1" x14ac:dyDescent="0.3">
      <c r="A77" s="14" t="s">
        <v>491</v>
      </c>
      <c r="B77" s="16">
        <v>45</v>
      </c>
      <c r="C77" s="49" t="s">
        <v>16</v>
      </c>
      <c r="D77" s="50"/>
    </row>
    <row r="78" spans="1:9" ht="20" customHeight="1" x14ac:dyDescent="0.3">
      <c r="A78" s="14" t="s">
        <v>492</v>
      </c>
      <c r="B78" s="20">
        <v>67</v>
      </c>
      <c r="C78" s="47" t="s">
        <v>18</v>
      </c>
      <c r="D78" s="48"/>
    </row>
    <row r="79" spans="1:9" ht="21" customHeight="1" x14ac:dyDescent="0.3">
      <c r="A79" s="14" t="s">
        <v>493</v>
      </c>
      <c r="B79" s="16">
        <v>124</v>
      </c>
      <c r="C79" s="49" t="s">
        <v>20</v>
      </c>
      <c r="D79" s="50"/>
    </row>
    <row r="80" spans="1:9" ht="21" customHeight="1" x14ac:dyDescent="0.3">
      <c r="A80" s="14" t="s">
        <v>494</v>
      </c>
      <c r="B80" s="20">
        <v>210</v>
      </c>
      <c r="C80" s="47" t="s">
        <v>22</v>
      </c>
      <c r="D80" s="48"/>
    </row>
    <row r="81" spans="1:9" ht="20" customHeight="1" x14ac:dyDescent="0.3">
      <c r="A81" s="14" t="s">
        <v>495</v>
      </c>
      <c r="B81" s="16">
        <v>313</v>
      </c>
      <c r="C81" s="49" t="s">
        <v>24</v>
      </c>
      <c r="D81" s="50"/>
    </row>
    <row r="82" spans="1:9" ht="21" customHeight="1" x14ac:dyDescent="0.3">
      <c r="A82" s="14" t="s">
        <v>496</v>
      </c>
      <c r="B82" s="20">
        <v>433</v>
      </c>
      <c r="C82" s="47" t="s">
        <v>26</v>
      </c>
      <c r="D82" s="48"/>
    </row>
    <row r="83" spans="1:9" ht="21" customHeight="1" x14ac:dyDescent="0.3">
      <c r="A83" s="14" t="s">
        <v>497</v>
      </c>
      <c r="B83" s="16">
        <v>474</v>
      </c>
      <c r="C83" s="49" t="s">
        <v>28</v>
      </c>
      <c r="D83" s="50"/>
    </row>
    <row r="84" spans="1:9" ht="20" customHeight="1" x14ac:dyDescent="0.3">
      <c r="A84" s="14" t="s">
        <v>498</v>
      </c>
      <c r="B84" s="20">
        <v>515</v>
      </c>
      <c r="C84" s="47" t="s">
        <v>30</v>
      </c>
      <c r="D84" s="48"/>
    </row>
    <row r="85" spans="1:9" ht="21" customHeight="1" x14ac:dyDescent="0.3">
      <c r="A85" s="14" t="s">
        <v>499</v>
      </c>
      <c r="B85" s="16">
        <v>557</v>
      </c>
      <c r="C85" s="49" t="s">
        <v>32</v>
      </c>
      <c r="D85" s="50"/>
    </row>
    <row r="86" spans="1:9" ht="21" customHeight="1" x14ac:dyDescent="0.3">
      <c r="A86" s="14" t="s">
        <v>500</v>
      </c>
      <c r="B86" s="20">
        <v>598</v>
      </c>
      <c r="C86" s="58" t="s">
        <v>34</v>
      </c>
      <c r="D86" s="59"/>
    </row>
    <row r="87" spans="1:9" ht="20" customHeight="1" x14ac:dyDescent="0.3">
      <c r="A87" s="14" t="s">
        <v>501</v>
      </c>
      <c r="B87" s="16">
        <v>639</v>
      </c>
      <c r="C87" s="49" t="s">
        <v>36</v>
      </c>
      <c r="D87" s="50"/>
    </row>
    <row r="88" spans="1:9" ht="21" customHeight="1" x14ac:dyDescent="0.3">
      <c r="A88" s="14" t="s">
        <v>502</v>
      </c>
      <c r="B88" s="20">
        <v>680</v>
      </c>
      <c r="C88" s="47" t="s">
        <v>38</v>
      </c>
      <c r="D88" s="48"/>
    </row>
    <row r="89" spans="1:9" ht="21" customHeight="1" x14ac:dyDescent="0.3">
      <c r="A89" s="14" t="s">
        <v>503</v>
      </c>
      <c r="B89" s="16">
        <v>722</v>
      </c>
      <c r="C89" s="49" t="s">
        <v>40</v>
      </c>
      <c r="D89" s="50"/>
    </row>
    <row r="90" spans="1:9" ht="20" customHeight="1" x14ac:dyDescent="0.3">
      <c r="A90" s="14" t="s">
        <v>504</v>
      </c>
      <c r="B90" s="20">
        <v>763</v>
      </c>
      <c r="C90" s="47" t="s">
        <v>42</v>
      </c>
      <c r="D90" s="48"/>
    </row>
    <row r="91" spans="1:9" ht="21" customHeight="1" x14ac:dyDescent="0.3">
      <c r="A91" s="14" t="s">
        <v>505</v>
      </c>
      <c r="B91" s="16">
        <v>804</v>
      </c>
      <c r="C91" s="49" t="s">
        <v>44</v>
      </c>
      <c r="D91" s="50"/>
    </row>
    <row r="92" spans="1:9" ht="21" customHeight="1" x14ac:dyDescent="0.3">
      <c r="A92" s="14" t="s">
        <v>506</v>
      </c>
      <c r="B92" s="41" t="s">
        <v>114</v>
      </c>
      <c r="C92" s="51" t="s">
        <v>47</v>
      </c>
      <c r="D92" s="52"/>
    </row>
    <row r="93" spans="1:9" ht="17" x14ac:dyDescent="0.3">
      <c r="A93" s="133" t="s">
        <v>612</v>
      </c>
      <c r="B93" s="132"/>
      <c r="C93" s="17"/>
      <c r="D93" s="18"/>
      <c r="E93" s="18"/>
      <c r="F93" s="18"/>
      <c r="G93" s="18"/>
      <c r="H93" s="18"/>
      <c r="I93" s="19"/>
    </row>
    <row r="94" spans="1:9" ht="34" customHeight="1" x14ac:dyDescent="0.3">
      <c r="A94" s="14" t="s">
        <v>49</v>
      </c>
      <c r="B94" s="14" t="s">
        <v>50</v>
      </c>
      <c r="C94" s="14" t="s">
        <v>51</v>
      </c>
      <c r="D94" s="40"/>
      <c r="E94" s="15"/>
    </row>
    <row r="95" spans="1:9" ht="20" customHeight="1" x14ac:dyDescent="0.3">
      <c r="A95" s="14" t="s">
        <v>507</v>
      </c>
      <c r="B95" s="16">
        <v>0</v>
      </c>
      <c r="C95" s="45" t="s">
        <v>8</v>
      </c>
      <c r="D95" s="53"/>
      <c r="E95" s="46"/>
    </row>
    <row r="96" spans="1:9" ht="21" customHeight="1" x14ac:dyDescent="0.3">
      <c r="A96" s="14" t="s">
        <v>508</v>
      </c>
      <c r="B96" s="20">
        <v>5</v>
      </c>
      <c r="C96" s="47" t="s">
        <v>10</v>
      </c>
      <c r="D96" s="54"/>
      <c r="E96" s="48"/>
    </row>
    <row r="97" spans="1:5" ht="21" customHeight="1" x14ac:dyDescent="0.3">
      <c r="A97" s="14" t="s">
        <v>509</v>
      </c>
      <c r="B97" s="55">
        <v>14</v>
      </c>
      <c r="C97" s="49" t="s">
        <v>12</v>
      </c>
      <c r="D97" s="56"/>
      <c r="E97" s="50"/>
    </row>
    <row r="98" spans="1:5" ht="20" customHeight="1" x14ac:dyDescent="0.3">
      <c r="A98" s="14" t="s">
        <v>510</v>
      </c>
      <c r="B98" s="57">
        <v>28</v>
      </c>
      <c r="C98" s="47" t="s">
        <v>14</v>
      </c>
      <c r="D98" s="54"/>
      <c r="E98" s="48"/>
    </row>
    <row r="99" spans="1:5" ht="21" customHeight="1" x14ac:dyDescent="0.3">
      <c r="A99" s="14" t="s">
        <v>511</v>
      </c>
      <c r="B99" s="55">
        <v>45</v>
      </c>
      <c r="C99" s="49" t="s">
        <v>16</v>
      </c>
      <c r="D99" s="56"/>
      <c r="E99" s="50"/>
    </row>
    <row r="100" spans="1:5" ht="21" customHeight="1" x14ac:dyDescent="0.3">
      <c r="A100" s="14" t="s">
        <v>512</v>
      </c>
      <c r="B100" s="57">
        <v>67</v>
      </c>
      <c r="C100" s="47" t="s">
        <v>18</v>
      </c>
      <c r="D100" s="54"/>
      <c r="E100" s="48"/>
    </row>
    <row r="101" spans="1:5" ht="20" customHeight="1" x14ac:dyDescent="0.3">
      <c r="A101" s="14" t="s">
        <v>513</v>
      </c>
      <c r="B101" s="55">
        <v>124</v>
      </c>
      <c r="C101" s="49" t="s">
        <v>20</v>
      </c>
      <c r="D101" s="56"/>
      <c r="E101" s="50"/>
    </row>
    <row r="102" spans="1:5" ht="21" customHeight="1" x14ac:dyDescent="0.3">
      <c r="A102" s="14" t="s">
        <v>514</v>
      </c>
      <c r="B102" s="57">
        <v>210</v>
      </c>
      <c r="C102" s="47" t="s">
        <v>22</v>
      </c>
      <c r="D102" s="54"/>
      <c r="E102" s="48"/>
    </row>
    <row r="103" spans="1:5" ht="21" customHeight="1" x14ac:dyDescent="0.3">
      <c r="A103" s="14" t="s">
        <v>515</v>
      </c>
      <c r="B103" s="55">
        <v>313</v>
      </c>
      <c r="C103" s="49" t="s">
        <v>24</v>
      </c>
      <c r="D103" s="56"/>
      <c r="E103" s="50"/>
    </row>
    <row r="104" spans="1:5" ht="20" customHeight="1" x14ac:dyDescent="0.3">
      <c r="A104" s="14" t="s">
        <v>516</v>
      </c>
      <c r="B104" s="57">
        <v>433</v>
      </c>
      <c r="C104" s="47" t="s">
        <v>26</v>
      </c>
      <c r="D104" s="54"/>
      <c r="E104" s="48"/>
    </row>
    <row r="105" spans="1:5" ht="21" customHeight="1" x14ac:dyDescent="0.3">
      <c r="A105" s="14" t="s">
        <v>517</v>
      </c>
      <c r="B105" s="55">
        <v>474</v>
      </c>
      <c r="C105" s="49" t="s">
        <v>28</v>
      </c>
      <c r="D105" s="56"/>
      <c r="E105" s="50"/>
    </row>
    <row r="106" spans="1:5" ht="21" customHeight="1" x14ac:dyDescent="0.3">
      <c r="A106" s="14" t="s">
        <v>518</v>
      </c>
      <c r="B106" s="57">
        <v>515</v>
      </c>
      <c r="C106" s="47" t="s">
        <v>30</v>
      </c>
      <c r="D106" s="54"/>
      <c r="E106" s="48"/>
    </row>
    <row r="107" spans="1:5" ht="20" customHeight="1" x14ac:dyDescent="0.3">
      <c r="A107" s="14" t="s">
        <v>519</v>
      </c>
      <c r="B107" s="55">
        <v>557</v>
      </c>
      <c r="C107" s="49" t="s">
        <v>32</v>
      </c>
      <c r="D107" s="56"/>
      <c r="E107" s="50"/>
    </row>
    <row r="108" spans="1:5" ht="21" customHeight="1" x14ac:dyDescent="0.3">
      <c r="A108" s="14" t="s">
        <v>520</v>
      </c>
      <c r="B108" s="57">
        <v>598</v>
      </c>
      <c r="C108" s="47" t="s">
        <v>34</v>
      </c>
      <c r="D108" s="54"/>
      <c r="E108" s="48"/>
    </row>
    <row r="109" spans="1:5" ht="21" customHeight="1" x14ac:dyDescent="0.3">
      <c r="A109" s="14" t="s">
        <v>521</v>
      </c>
      <c r="B109" s="55">
        <v>639</v>
      </c>
      <c r="C109" s="49" t="s">
        <v>36</v>
      </c>
      <c r="D109" s="56"/>
      <c r="E109" s="50"/>
    </row>
    <row r="110" spans="1:5" ht="20" customHeight="1" x14ac:dyDescent="0.3">
      <c r="A110" s="14" t="s">
        <v>522</v>
      </c>
      <c r="B110" s="57">
        <v>680</v>
      </c>
      <c r="C110" s="47" t="s">
        <v>38</v>
      </c>
      <c r="D110" s="54"/>
      <c r="E110" s="48"/>
    </row>
    <row r="111" spans="1:5" ht="21" customHeight="1" x14ac:dyDescent="0.3">
      <c r="A111" s="14" t="s">
        <v>523</v>
      </c>
      <c r="B111" s="55">
        <v>722</v>
      </c>
      <c r="C111" s="49" t="s">
        <v>40</v>
      </c>
      <c r="D111" s="56"/>
      <c r="E111" s="50"/>
    </row>
    <row r="112" spans="1:5" ht="21" customHeight="1" x14ac:dyDescent="0.3">
      <c r="A112" s="14" t="s">
        <v>524</v>
      </c>
      <c r="B112" s="57">
        <v>763</v>
      </c>
      <c r="C112" s="47" t="s">
        <v>42</v>
      </c>
      <c r="D112" s="54"/>
      <c r="E112" s="48"/>
    </row>
    <row r="113" spans="1:9" ht="20" customHeight="1" x14ac:dyDescent="0.3">
      <c r="A113" s="14" t="s">
        <v>525</v>
      </c>
      <c r="B113" s="55">
        <v>804</v>
      </c>
      <c r="C113" s="49" t="s">
        <v>44</v>
      </c>
      <c r="D113" s="56"/>
      <c r="E113" s="50"/>
    </row>
    <row r="114" spans="1:9" ht="30" customHeight="1" x14ac:dyDescent="0.3">
      <c r="A114" s="30" t="s">
        <v>526</v>
      </c>
      <c r="B114" s="32" t="s">
        <v>46</v>
      </c>
      <c r="C114" s="60" t="s">
        <v>47</v>
      </c>
      <c r="D114" s="61"/>
      <c r="E114" s="62"/>
    </row>
    <row r="115" spans="1:9" ht="17" x14ac:dyDescent="0.3">
      <c r="A115" s="133" t="s">
        <v>611</v>
      </c>
      <c r="B115" s="132"/>
      <c r="C115" s="17"/>
      <c r="D115" s="18"/>
      <c r="E115" s="18"/>
      <c r="F115" s="18"/>
      <c r="G115" s="18"/>
      <c r="H115" s="18"/>
      <c r="I115" s="19"/>
    </row>
    <row r="116" spans="1:9" ht="48" customHeight="1" x14ac:dyDescent="0.3">
      <c r="A116" s="30" t="s">
        <v>49</v>
      </c>
      <c r="B116" s="30" t="s">
        <v>50</v>
      </c>
      <c r="C116" s="30" t="s">
        <v>51</v>
      </c>
      <c r="D116" s="44"/>
      <c r="E116" s="31"/>
    </row>
    <row r="117" spans="1:9" ht="21" customHeight="1" x14ac:dyDescent="0.3">
      <c r="A117" s="14" t="s">
        <v>527</v>
      </c>
      <c r="B117" s="16">
        <v>0</v>
      </c>
      <c r="C117" s="45" t="s">
        <v>8</v>
      </c>
      <c r="D117" s="53"/>
      <c r="E117" s="46"/>
    </row>
    <row r="118" spans="1:9" ht="21" customHeight="1" x14ac:dyDescent="0.3">
      <c r="A118" s="14" t="s">
        <v>528</v>
      </c>
      <c r="B118" s="20">
        <v>5</v>
      </c>
      <c r="C118" s="47" t="s">
        <v>10</v>
      </c>
      <c r="D118" s="54"/>
      <c r="E118" s="48"/>
    </row>
    <row r="119" spans="1:9" ht="20" customHeight="1" x14ac:dyDescent="0.3">
      <c r="A119" s="14" t="s">
        <v>529</v>
      </c>
      <c r="B119" s="16">
        <v>14</v>
      </c>
      <c r="C119" s="49" t="s">
        <v>12</v>
      </c>
      <c r="D119" s="56"/>
      <c r="E119" s="50"/>
    </row>
    <row r="120" spans="1:9" ht="21" customHeight="1" x14ac:dyDescent="0.3">
      <c r="A120" s="14" t="s">
        <v>530</v>
      </c>
      <c r="B120" s="20">
        <v>28</v>
      </c>
      <c r="C120" s="47" t="s">
        <v>14</v>
      </c>
      <c r="D120" s="54"/>
      <c r="E120" s="48"/>
    </row>
    <row r="121" spans="1:9" ht="21" customHeight="1" x14ac:dyDescent="0.3">
      <c r="A121" s="14" t="s">
        <v>531</v>
      </c>
      <c r="B121" s="16">
        <v>45</v>
      </c>
      <c r="C121" s="129" t="s">
        <v>16</v>
      </c>
      <c r="D121" s="130"/>
      <c r="E121" s="131"/>
    </row>
    <row r="122" spans="1:9" ht="20" customHeight="1" x14ac:dyDescent="0.3">
      <c r="A122" s="14" t="s">
        <v>532</v>
      </c>
      <c r="B122" s="20">
        <v>67</v>
      </c>
      <c r="C122" s="47" t="s">
        <v>18</v>
      </c>
      <c r="D122" s="54"/>
      <c r="E122" s="48"/>
    </row>
    <row r="123" spans="1:9" ht="21" customHeight="1" x14ac:dyDescent="0.3">
      <c r="A123" s="14" t="s">
        <v>533</v>
      </c>
      <c r="B123" s="16">
        <v>124</v>
      </c>
      <c r="C123" s="49" t="s">
        <v>20</v>
      </c>
      <c r="D123" s="56"/>
      <c r="E123" s="50"/>
    </row>
    <row r="124" spans="1:9" ht="21" customHeight="1" x14ac:dyDescent="0.3">
      <c r="A124" s="14" t="s">
        <v>534</v>
      </c>
      <c r="B124" s="20">
        <v>210</v>
      </c>
      <c r="C124" s="47" t="s">
        <v>22</v>
      </c>
      <c r="D124" s="54"/>
      <c r="E124" s="48"/>
    </row>
    <row r="125" spans="1:9" ht="20" customHeight="1" x14ac:dyDescent="0.3">
      <c r="A125" s="14" t="s">
        <v>535</v>
      </c>
      <c r="B125" s="16">
        <v>313</v>
      </c>
      <c r="C125" s="49" t="s">
        <v>24</v>
      </c>
      <c r="D125" s="56"/>
      <c r="E125" s="50"/>
    </row>
    <row r="126" spans="1:9" ht="21" customHeight="1" x14ac:dyDescent="0.3">
      <c r="A126" s="14" t="s">
        <v>536</v>
      </c>
      <c r="B126" s="20">
        <v>433</v>
      </c>
      <c r="C126" s="47" t="s">
        <v>26</v>
      </c>
      <c r="D126" s="54"/>
      <c r="E126" s="48"/>
    </row>
    <row r="127" spans="1:9" ht="21" customHeight="1" x14ac:dyDescent="0.3">
      <c r="A127" s="14" t="s">
        <v>537</v>
      </c>
      <c r="B127" s="16">
        <v>474</v>
      </c>
      <c r="C127" s="49" t="s">
        <v>28</v>
      </c>
      <c r="D127" s="56"/>
      <c r="E127" s="50"/>
    </row>
    <row r="128" spans="1:9" ht="20" customHeight="1" x14ac:dyDescent="0.3">
      <c r="A128" s="14" t="s">
        <v>538</v>
      </c>
      <c r="B128" s="20">
        <v>515</v>
      </c>
      <c r="C128" s="47" t="s">
        <v>30</v>
      </c>
      <c r="D128" s="54"/>
      <c r="E128" s="48"/>
    </row>
    <row r="129" spans="1:9" ht="21" customHeight="1" x14ac:dyDescent="0.3">
      <c r="A129" s="14" t="s">
        <v>539</v>
      </c>
      <c r="B129" s="16">
        <v>557</v>
      </c>
      <c r="C129" s="49" t="s">
        <v>32</v>
      </c>
      <c r="D129" s="56"/>
      <c r="E129" s="50"/>
    </row>
    <row r="130" spans="1:9" ht="21" customHeight="1" x14ac:dyDescent="0.3">
      <c r="A130" s="14" t="s">
        <v>540</v>
      </c>
      <c r="B130" s="20">
        <v>598</v>
      </c>
      <c r="C130" s="47" t="s">
        <v>34</v>
      </c>
      <c r="D130" s="54"/>
      <c r="E130" s="48"/>
    </row>
    <row r="131" spans="1:9" ht="20" customHeight="1" x14ac:dyDescent="0.3">
      <c r="A131" s="14" t="s">
        <v>541</v>
      </c>
      <c r="B131" s="16">
        <v>639</v>
      </c>
      <c r="C131" s="49" t="s">
        <v>36</v>
      </c>
      <c r="D131" s="56"/>
      <c r="E131" s="50"/>
    </row>
    <row r="132" spans="1:9" ht="21" customHeight="1" x14ac:dyDescent="0.3">
      <c r="A132" s="14" t="s">
        <v>542</v>
      </c>
      <c r="B132" s="20">
        <v>680</v>
      </c>
      <c r="C132" s="47" t="s">
        <v>38</v>
      </c>
      <c r="D132" s="54"/>
      <c r="E132" s="48"/>
    </row>
    <row r="133" spans="1:9" ht="21" customHeight="1" x14ac:dyDescent="0.3">
      <c r="A133" s="14" t="s">
        <v>543</v>
      </c>
      <c r="B133" s="16">
        <v>722</v>
      </c>
      <c r="C133" s="49" t="s">
        <v>40</v>
      </c>
      <c r="D133" s="56"/>
      <c r="E133" s="50"/>
    </row>
    <row r="134" spans="1:9" ht="20" customHeight="1" x14ac:dyDescent="0.3">
      <c r="A134" s="14" t="s">
        <v>544</v>
      </c>
      <c r="B134" s="20">
        <v>763</v>
      </c>
      <c r="C134" s="47" t="s">
        <v>42</v>
      </c>
      <c r="D134" s="54"/>
      <c r="E134" s="48"/>
    </row>
    <row r="135" spans="1:9" ht="21" customHeight="1" x14ac:dyDescent="0.3">
      <c r="A135" s="14" t="s">
        <v>545</v>
      </c>
      <c r="B135" s="16">
        <v>804</v>
      </c>
      <c r="C135" s="49" t="s">
        <v>44</v>
      </c>
      <c r="D135" s="56"/>
      <c r="E135" s="50"/>
    </row>
    <row r="136" spans="1:9" ht="30" customHeight="1" x14ac:dyDescent="0.3">
      <c r="A136" s="30" t="s">
        <v>546</v>
      </c>
      <c r="B136" s="32" t="s">
        <v>46</v>
      </c>
      <c r="C136" s="60" t="s">
        <v>47</v>
      </c>
      <c r="D136" s="61"/>
      <c r="E136" s="62"/>
    </row>
    <row r="137" spans="1:9" ht="17" x14ac:dyDescent="0.3">
      <c r="A137" s="133" t="s">
        <v>610</v>
      </c>
      <c r="B137" s="132"/>
      <c r="C137" s="17"/>
      <c r="D137" s="18"/>
      <c r="E137" s="18"/>
      <c r="F137" s="18"/>
      <c r="G137" s="18"/>
      <c r="H137" s="18"/>
      <c r="I137" s="19"/>
    </row>
    <row r="138" spans="1:9" ht="34" customHeight="1" x14ac:dyDescent="0.3">
      <c r="A138" s="3" t="s">
        <v>49</v>
      </c>
      <c r="B138" s="14" t="s">
        <v>50</v>
      </c>
      <c r="C138" s="14" t="s">
        <v>51</v>
      </c>
      <c r="D138" s="40"/>
      <c r="E138" s="40"/>
      <c r="F138" s="40"/>
      <c r="G138" s="15"/>
    </row>
    <row r="139" spans="1:9" ht="20" customHeight="1" x14ac:dyDescent="0.3">
      <c r="A139" s="3" t="s">
        <v>547</v>
      </c>
      <c r="B139" s="16">
        <v>0</v>
      </c>
      <c r="C139" s="17" t="s">
        <v>8</v>
      </c>
      <c r="D139" s="18"/>
      <c r="E139" s="18"/>
      <c r="F139" s="18"/>
      <c r="G139" s="19"/>
    </row>
    <row r="140" spans="1:9" ht="21" customHeight="1" x14ac:dyDescent="0.3">
      <c r="A140" s="3" t="s">
        <v>548</v>
      </c>
      <c r="B140" s="20">
        <v>5</v>
      </c>
      <c r="C140" s="63" t="s">
        <v>10</v>
      </c>
      <c r="D140" s="64"/>
      <c r="E140" s="64"/>
      <c r="F140" s="64"/>
      <c r="G140" s="65"/>
    </row>
    <row r="141" spans="1:9" ht="21" customHeight="1" x14ac:dyDescent="0.3">
      <c r="A141" s="3" t="s">
        <v>549</v>
      </c>
      <c r="B141" s="16">
        <v>14</v>
      </c>
      <c r="C141" s="27" t="s">
        <v>12</v>
      </c>
      <c r="D141" s="28"/>
      <c r="E141" s="28"/>
      <c r="F141" s="28"/>
      <c r="G141" s="29"/>
    </row>
    <row r="142" spans="1:9" ht="20" customHeight="1" x14ac:dyDescent="0.3">
      <c r="A142" s="3" t="s">
        <v>550</v>
      </c>
      <c r="B142" s="20">
        <v>28</v>
      </c>
      <c r="C142" s="63" t="s">
        <v>14</v>
      </c>
      <c r="D142" s="64"/>
      <c r="E142" s="64"/>
      <c r="F142" s="64"/>
      <c r="G142" s="65"/>
    </row>
    <row r="143" spans="1:9" ht="21" customHeight="1" x14ac:dyDescent="0.3">
      <c r="A143" s="3" t="s">
        <v>551</v>
      </c>
      <c r="B143" s="16">
        <v>45</v>
      </c>
      <c r="C143" s="27" t="s">
        <v>16</v>
      </c>
      <c r="D143" s="28"/>
      <c r="E143" s="28"/>
      <c r="F143" s="28"/>
      <c r="G143" s="29"/>
    </row>
    <row r="144" spans="1:9" ht="21" customHeight="1" x14ac:dyDescent="0.3">
      <c r="A144" s="3" t="s">
        <v>552</v>
      </c>
      <c r="B144" s="20">
        <v>67</v>
      </c>
      <c r="C144" s="63" t="s">
        <v>18</v>
      </c>
      <c r="D144" s="64"/>
      <c r="E144" s="64"/>
      <c r="F144" s="64"/>
      <c r="G144" s="65"/>
    </row>
    <row r="145" spans="1:9" ht="20" customHeight="1" x14ac:dyDescent="0.3">
      <c r="A145" s="3" t="s">
        <v>553</v>
      </c>
      <c r="B145" s="16">
        <v>124</v>
      </c>
      <c r="C145" s="27" t="s">
        <v>20</v>
      </c>
      <c r="D145" s="28"/>
      <c r="E145" s="28"/>
      <c r="F145" s="28"/>
      <c r="G145" s="29"/>
    </row>
    <row r="146" spans="1:9" ht="21" customHeight="1" x14ac:dyDescent="0.3">
      <c r="A146" s="3" t="s">
        <v>554</v>
      </c>
      <c r="B146" s="20">
        <v>210</v>
      </c>
      <c r="C146" s="63" t="s">
        <v>22</v>
      </c>
      <c r="D146" s="64"/>
      <c r="E146" s="64"/>
      <c r="F146" s="64"/>
      <c r="G146" s="65"/>
    </row>
    <row r="147" spans="1:9" ht="21" customHeight="1" x14ac:dyDescent="0.3">
      <c r="A147" s="3" t="s">
        <v>555</v>
      </c>
      <c r="B147" s="16">
        <v>313</v>
      </c>
      <c r="C147" s="27" t="s">
        <v>24</v>
      </c>
      <c r="D147" s="28"/>
      <c r="E147" s="28"/>
      <c r="F147" s="28"/>
      <c r="G147" s="29"/>
    </row>
    <row r="148" spans="1:9" ht="20" customHeight="1" x14ac:dyDescent="0.3">
      <c r="A148" s="3" t="s">
        <v>556</v>
      </c>
      <c r="B148" s="20">
        <v>433</v>
      </c>
      <c r="C148" s="63" t="s">
        <v>26</v>
      </c>
      <c r="D148" s="64"/>
      <c r="E148" s="64"/>
      <c r="F148" s="64"/>
      <c r="G148" s="65"/>
    </row>
    <row r="149" spans="1:9" ht="21" customHeight="1" x14ac:dyDescent="0.3">
      <c r="A149" s="3" t="s">
        <v>557</v>
      </c>
      <c r="B149" s="16">
        <v>474</v>
      </c>
      <c r="C149" s="27" t="s">
        <v>28</v>
      </c>
      <c r="D149" s="28"/>
      <c r="E149" s="28"/>
      <c r="F149" s="28"/>
      <c r="G149" s="29"/>
    </row>
    <row r="150" spans="1:9" ht="21" customHeight="1" x14ac:dyDescent="0.3">
      <c r="A150" s="3" t="s">
        <v>558</v>
      </c>
      <c r="B150" s="20">
        <v>515</v>
      </c>
      <c r="C150" s="63" t="s">
        <v>30</v>
      </c>
      <c r="D150" s="64"/>
      <c r="E150" s="64"/>
      <c r="F150" s="64"/>
      <c r="G150" s="65"/>
    </row>
    <row r="151" spans="1:9" ht="20" customHeight="1" x14ac:dyDescent="0.3">
      <c r="A151" s="3" t="s">
        <v>559</v>
      </c>
      <c r="B151" s="16">
        <v>557</v>
      </c>
      <c r="C151" s="27" t="s">
        <v>32</v>
      </c>
      <c r="D151" s="28"/>
      <c r="E151" s="28"/>
      <c r="F151" s="28"/>
      <c r="G151" s="29"/>
    </row>
    <row r="152" spans="1:9" ht="21" customHeight="1" x14ac:dyDescent="0.3">
      <c r="A152" s="3" t="s">
        <v>560</v>
      </c>
      <c r="B152" s="20">
        <v>598</v>
      </c>
      <c r="C152" s="63" t="s">
        <v>34</v>
      </c>
      <c r="D152" s="64"/>
      <c r="E152" s="64"/>
      <c r="F152" s="64"/>
      <c r="G152" s="65"/>
    </row>
    <row r="153" spans="1:9" ht="21" customHeight="1" x14ac:dyDescent="0.3">
      <c r="A153" s="3" t="s">
        <v>561</v>
      </c>
      <c r="B153" s="16">
        <v>639</v>
      </c>
      <c r="C153" s="27" t="s">
        <v>36</v>
      </c>
      <c r="D153" s="28"/>
      <c r="E153" s="28"/>
      <c r="F153" s="28"/>
      <c r="G153" s="29"/>
    </row>
    <row r="154" spans="1:9" ht="20" customHeight="1" x14ac:dyDescent="0.3">
      <c r="A154" s="3" t="s">
        <v>562</v>
      </c>
      <c r="B154" s="20">
        <v>680</v>
      </c>
      <c r="C154" s="63" t="s">
        <v>38</v>
      </c>
      <c r="D154" s="64"/>
      <c r="E154" s="64"/>
      <c r="F154" s="64"/>
      <c r="G154" s="65"/>
    </row>
    <row r="155" spans="1:9" ht="21" customHeight="1" x14ac:dyDescent="0.3">
      <c r="A155" s="3" t="s">
        <v>563</v>
      </c>
      <c r="B155" s="16">
        <v>722</v>
      </c>
      <c r="C155" s="27" t="s">
        <v>40</v>
      </c>
      <c r="D155" s="28"/>
      <c r="E155" s="28"/>
      <c r="F155" s="28"/>
      <c r="G155" s="29"/>
    </row>
    <row r="156" spans="1:9" ht="21" customHeight="1" x14ac:dyDescent="0.3">
      <c r="A156" s="3" t="s">
        <v>564</v>
      </c>
      <c r="B156" s="20">
        <v>763</v>
      </c>
      <c r="C156" s="63" t="s">
        <v>42</v>
      </c>
      <c r="D156" s="64"/>
      <c r="E156" s="64"/>
      <c r="F156" s="64"/>
      <c r="G156" s="65"/>
    </row>
    <row r="157" spans="1:9" ht="20" customHeight="1" x14ac:dyDescent="0.3">
      <c r="A157" s="3" t="s">
        <v>565</v>
      </c>
      <c r="B157" s="16">
        <v>804</v>
      </c>
      <c r="C157" s="27" t="s">
        <v>44</v>
      </c>
      <c r="D157" s="28"/>
      <c r="E157" s="28"/>
      <c r="F157" s="28"/>
      <c r="G157" s="29"/>
    </row>
    <row r="158" spans="1:9" ht="30" customHeight="1" x14ac:dyDescent="0.3">
      <c r="A158" s="6" t="s">
        <v>566</v>
      </c>
      <c r="B158" s="32" t="s">
        <v>46</v>
      </c>
      <c r="C158" s="33" t="s">
        <v>47</v>
      </c>
      <c r="D158" s="34"/>
      <c r="E158" s="34"/>
      <c r="F158" s="34"/>
      <c r="G158" s="35"/>
    </row>
    <row r="159" spans="1:9" ht="17" x14ac:dyDescent="0.3">
      <c r="A159" s="133" t="s">
        <v>609</v>
      </c>
      <c r="B159" s="132"/>
      <c r="C159" s="17"/>
      <c r="D159" s="18"/>
      <c r="E159" s="18"/>
      <c r="F159" s="18"/>
      <c r="G159" s="18"/>
      <c r="H159" s="18"/>
      <c r="I159" s="19"/>
    </row>
    <row r="160" spans="1:9" ht="34" customHeight="1" x14ac:dyDescent="0.3">
      <c r="A160" s="3" t="s">
        <v>49</v>
      </c>
      <c r="B160" s="14" t="s">
        <v>50</v>
      </c>
      <c r="C160" s="14" t="s">
        <v>51</v>
      </c>
      <c r="D160" s="40"/>
      <c r="E160" s="40"/>
      <c r="F160" s="40"/>
      <c r="G160" s="15"/>
    </row>
    <row r="161" spans="1:7" ht="20" customHeight="1" x14ac:dyDescent="0.3">
      <c r="A161" s="3" t="s">
        <v>567</v>
      </c>
      <c r="B161" s="16">
        <v>0</v>
      </c>
      <c r="C161" s="17" t="s">
        <v>8</v>
      </c>
      <c r="D161" s="18"/>
      <c r="E161" s="18"/>
      <c r="F161" s="18"/>
      <c r="G161" s="19"/>
    </row>
    <row r="162" spans="1:7" ht="21" customHeight="1" x14ac:dyDescent="0.3">
      <c r="A162" s="3" t="s">
        <v>568</v>
      </c>
      <c r="B162" s="20">
        <v>5</v>
      </c>
      <c r="C162" s="63" t="s">
        <v>10</v>
      </c>
      <c r="D162" s="64"/>
      <c r="E162" s="64"/>
      <c r="F162" s="64"/>
      <c r="G162" s="65"/>
    </row>
    <row r="163" spans="1:7" ht="21" customHeight="1" x14ac:dyDescent="0.3">
      <c r="A163" s="3" t="s">
        <v>569</v>
      </c>
      <c r="B163" s="16">
        <v>14</v>
      </c>
      <c r="C163" s="27" t="s">
        <v>12</v>
      </c>
      <c r="D163" s="28"/>
      <c r="E163" s="28"/>
      <c r="F163" s="28"/>
      <c r="G163" s="29"/>
    </row>
    <row r="164" spans="1:7" ht="20" customHeight="1" x14ac:dyDescent="0.3">
      <c r="A164" s="3" t="s">
        <v>570</v>
      </c>
      <c r="B164" s="20">
        <v>28</v>
      </c>
      <c r="C164" s="63" t="s">
        <v>14</v>
      </c>
      <c r="D164" s="64"/>
      <c r="E164" s="64"/>
      <c r="F164" s="64"/>
      <c r="G164" s="65"/>
    </row>
    <row r="165" spans="1:7" ht="21" customHeight="1" x14ac:dyDescent="0.3">
      <c r="A165" s="3" t="s">
        <v>571</v>
      </c>
      <c r="B165" s="16">
        <v>45</v>
      </c>
      <c r="C165" s="27" t="s">
        <v>16</v>
      </c>
      <c r="D165" s="28"/>
      <c r="E165" s="28"/>
      <c r="F165" s="28"/>
      <c r="G165" s="29"/>
    </row>
    <row r="166" spans="1:7" ht="21" customHeight="1" x14ac:dyDescent="0.3">
      <c r="A166" s="3" t="s">
        <v>572</v>
      </c>
      <c r="B166" s="20">
        <v>67</v>
      </c>
      <c r="C166" s="63" t="s">
        <v>18</v>
      </c>
      <c r="D166" s="64"/>
      <c r="E166" s="64"/>
      <c r="F166" s="64"/>
      <c r="G166" s="65"/>
    </row>
    <row r="167" spans="1:7" ht="20" customHeight="1" x14ac:dyDescent="0.3">
      <c r="A167" s="3" t="s">
        <v>573</v>
      </c>
      <c r="B167" s="16">
        <v>124</v>
      </c>
      <c r="C167" s="27" t="s">
        <v>20</v>
      </c>
      <c r="D167" s="28"/>
      <c r="E167" s="28"/>
      <c r="F167" s="28"/>
      <c r="G167" s="29"/>
    </row>
    <row r="168" spans="1:7" ht="21" customHeight="1" x14ac:dyDescent="0.3">
      <c r="A168" s="3" t="s">
        <v>574</v>
      </c>
      <c r="B168" s="20">
        <v>210</v>
      </c>
      <c r="C168" s="63" t="s">
        <v>22</v>
      </c>
      <c r="D168" s="64"/>
      <c r="E168" s="64"/>
      <c r="F168" s="64"/>
      <c r="G168" s="65"/>
    </row>
    <row r="169" spans="1:7" ht="21" customHeight="1" x14ac:dyDescent="0.3">
      <c r="A169" s="3" t="s">
        <v>575</v>
      </c>
      <c r="B169" s="16">
        <v>313</v>
      </c>
      <c r="C169" s="27" t="s">
        <v>24</v>
      </c>
      <c r="D169" s="28"/>
      <c r="E169" s="28"/>
      <c r="F169" s="28"/>
      <c r="G169" s="29"/>
    </row>
    <row r="170" spans="1:7" ht="20" customHeight="1" x14ac:dyDescent="0.3">
      <c r="A170" s="3" t="s">
        <v>576</v>
      </c>
      <c r="B170" s="20">
        <v>433</v>
      </c>
      <c r="C170" s="63" t="s">
        <v>26</v>
      </c>
      <c r="D170" s="64"/>
      <c r="E170" s="64"/>
      <c r="F170" s="64"/>
      <c r="G170" s="65"/>
    </row>
    <row r="171" spans="1:7" ht="21" customHeight="1" x14ac:dyDescent="0.3">
      <c r="A171" s="3" t="s">
        <v>577</v>
      </c>
      <c r="B171" s="16">
        <v>474</v>
      </c>
      <c r="C171" s="27" t="s">
        <v>28</v>
      </c>
      <c r="D171" s="28"/>
      <c r="E171" s="28"/>
      <c r="F171" s="28"/>
      <c r="G171" s="29"/>
    </row>
    <row r="172" spans="1:7" ht="21" customHeight="1" x14ac:dyDescent="0.3">
      <c r="A172" s="3" t="s">
        <v>578</v>
      </c>
      <c r="B172" s="20">
        <v>515</v>
      </c>
      <c r="C172" s="63" t="s">
        <v>30</v>
      </c>
      <c r="D172" s="64"/>
      <c r="E172" s="64"/>
      <c r="F172" s="64"/>
      <c r="G172" s="65"/>
    </row>
    <row r="173" spans="1:7" ht="20" customHeight="1" x14ac:dyDescent="0.3">
      <c r="A173" s="3" t="s">
        <v>579</v>
      </c>
      <c r="B173" s="16">
        <v>557</v>
      </c>
      <c r="C173" s="27" t="s">
        <v>32</v>
      </c>
      <c r="D173" s="28"/>
      <c r="E173" s="28"/>
      <c r="F173" s="28"/>
      <c r="G173" s="29"/>
    </row>
    <row r="174" spans="1:7" ht="21" customHeight="1" x14ac:dyDescent="0.3">
      <c r="A174" s="3" t="s">
        <v>580</v>
      </c>
      <c r="B174" s="20">
        <v>598</v>
      </c>
      <c r="C174" s="63" t="s">
        <v>34</v>
      </c>
      <c r="D174" s="64"/>
      <c r="E174" s="64"/>
      <c r="F174" s="64"/>
      <c r="G174" s="65"/>
    </row>
    <row r="175" spans="1:7" ht="21" customHeight="1" x14ac:dyDescent="0.3">
      <c r="A175" s="3" t="s">
        <v>581</v>
      </c>
      <c r="B175" s="16">
        <v>639</v>
      </c>
      <c r="C175" s="27" t="s">
        <v>36</v>
      </c>
      <c r="D175" s="28"/>
      <c r="E175" s="28"/>
      <c r="F175" s="28"/>
      <c r="G175" s="29"/>
    </row>
    <row r="176" spans="1:7" ht="20" customHeight="1" x14ac:dyDescent="0.3">
      <c r="A176" s="3" t="s">
        <v>582</v>
      </c>
      <c r="B176" s="20">
        <v>680</v>
      </c>
      <c r="C176" s="63" t="s">
        <v>38</v>
      </c>
      <c r="D176" s="64"/>
      <c r="E176" s="64"/>
      <c r="F176" s="64"/>
      <c r="G176" s="65"/>
    </row>
    <row r="177" spans="1:7" ht="21" customHeight="1" x14ac:dyDescent="0.3">
      <c r="A177" s="3" t="s">
        <v>583</v>
      </c>
      <c r="B177" s="16">
        <v>722</v>
      </c>
      <c r="C177" s="27" t="s">
        <v>40</v>
      </c>
      <c r="D177" s="28"/>
      <c r="E177" s="28"/>
      <c r="F177" s="28"/>
      <c r="G177" s="29"/>
    </row>
    <row r="178" spans="1:7" ht="21" customHeight="1" x14ac:dyDescent="0.3">
      <c r="A178" s="3" t="s">
        <v>584</v>
      </c>
      <c r="B178" s="20">
        <v>763</v>
      </c>
      <c r="C178" s="63" t="s">
        <v>42</v>
      </c>
      <c r="D178" s="64"/>
      <c r="E178" s="64"/>
      <c r="F178" s="64"/>
      <c r="G178" s="65"/>
    </row>
    <row r="179" spans="1:7" ht="20" customHeight="1" x14ac:dyDescent="0.3">
      <c r="A179" s="3" t="s">
        <v>585</v>
      </c>
      <c r="B179" s="16">
        <v>804</v>
      </c>
      <c r="C179" s="27" t="s">
        <v>44</v>
      </c>
      <c r="D179" s="28"/>
      <c r="E179" s="28"/>
      <c r="F179" s="28"/>
      <c r="G179" s="29"/>
    </row>
    <row r="180" spans="1:7" ht="30" customHeight="1" x14ac:dyDescent="0.3">
      <c r="A180" s="6" t="s">
        <v>586</v>
      </c>
      <c r="B180" s="32" t="s">
        <v>46</v>
      </c>
      <c r="C180" s="33" t="s">
        <v>47</v>
      </c>
      <c r="D180" s="34"/>
      <c r="E180" s="34"/>
      <c r="F180" s="34"/>
      <c r="G18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"/>
  <sheetViews>
    <sheetView topLeftCell="A26" workbookViewId="0">
      <selection activeCell="A28" sqref="A28:D28"/>
    </sheetView>
  </sheetViews>
  <sheetFormatPr defaultRowHeight="13" x14ac:dyDescent="0.3"/>
  <cols>
    <col min="1" max="1" width="32.69921875" customWidth="1"/>
    <col min="2" max="4" width="1.09765625" customWidth="1"/>
    <col min="5" max="5" width="19.796875" customWidth="1"/>
    <col min="6" max="6" width="2.19921875" customWidth="1"/>
    <col min="7" max="8" width="1.09765625" customWidth="1"/>
    <col min="9" max="9" width="3.296875" customWidth="1"/>
    <col min="10" max="10" width="1.09765625" customWidth="1"/>
    <col min="11" max="11" width="23.296875" customWidth="1"/>
    <col min="12" max="12" width="3.296875" customWidth="1"/>
    <col min="13" max="13" width="92" customWidth="1"/>
  </cols>
  <sheetData>
    <row r="1" spans="1:12" ht="22" customHeight="1" x14ac:dyDescent="0.3">
      <c r="A1" s="1" t="s">
        <v>0</v>
      </c>
    </row>
    <row r="2" spans="1:12" ht="22" customHeight="1" x14ac:dyDescent="0.3">
      <c r="A2" s="1" t="s">
        <v>1</v>
      </c>
    </row>
    <row r="3" spans="1:12" ht="22" customHeight="1" x14ac:dyDescent="0.3">
      <c r="A3" s="1" t="s">
        <v>2</v>
      </c>
    </row>
    <row r="4" spans="1:12" ht="19" customHeight="1" x14ac:dyDescent="0.3">
      <c r="A4" s="2" t="s">
        <v>3</v>
      </c>
    </row>
    <row r="5" spans="1:12" ht="34" customHeight="1" x14ac:dyDescent="0.3">
      <c r="A5" s="135" t="s">
        <v>4</v>
      </c>
      <c r="B5" s="136"/>
      <c r="C5" s="137" t="s">
        <v>5</v>
      </c>
      <c r="D5" s="138"/>
      <c r="E5" s="138"/>
      <c r="F5" s="139"/>
      <c r="G5" s="140" t="s">
        <v>6</v>
      </c>
      <c r="H5" s="141"/>
      <c r="I5" s="141"/>
      <c r="J5" s="141"/>
      <c r="K5" s="141"/>
      <c r="L5" s="142"/>
    </row>
    <row r="6" spans="1:12" ht="20" customHeight="1" x14ac:dyDescent="0.3">
      <c r="A6" s="143" t="s">
        <v>7</v>
      </c>
      <c r="B6" s="144"/>
      <c r="C6" s="145">
        <v>0</v>
      </c>
      <c r="D6" s="146"/>
      <c r="E6" s="146"/>
      <c r="F6" s="147"/>
      <c r="G6" s="148" t="s">
        <v>8</v>
      </c>
      <c r="H6" s="149"/>
      <c r="I6" s="149"/>
      <c r="J6" s="149"/>
      <c r="K6" s="149"/>
      <c r="L6" s="150"/>
    </row>
    <row r="7" spans="1:12" ht="21" customHeight="1" x14ac:dyDescent="0.3">
      <c r="A7" s="143" t="s">
        <v>9</v>
      </c>
      <c r="B7" s="144"/>
      <c r="C7" s="151">
        <v>5</v>
      </c>
      <c r="D7" s="152"/>
      <c r="E7" s="152"/>
      <c r="F7" s="153"/>
      <c r="G7" s="154" t="s">
        <v>10</v>
      </c>
      <c r="H7" s="155"/>
      <c r="I7" s="155"/>
      <c r="J7" s="155"/>
      <c r="K7" s="155"/>
      <c r="L7" s="156"/>
    </row>
    <row r="8" spans="1:12" ht="21" customHeight="1" x14ac:dyDescent="0.3">
      <c r="A8" s="143" t="s">
        <v>11</v>
      </c>
      <c r="B8" s="144"/>
      <c r="C8" s="145">
        <v>14</v>
      </c>
      <c r="D8" s="146"/>
      <c r="E8" s="146"/>
      <c r="F8" s="147"/>
      <c r="G8" s="157" t="s">
        <v>12</v>
      </c>
      <c r="H8" s="158"/>
      <c r="I8" s="158"/>
      <c r="J8" s="158"/>
      <c r="K8" s="158"/>
      <c r="L8" s="159"/>
    </row>
    <row r="9" spans="1:12" ht="20" customHeight="1" x14ac:dyDescent="0.3">
      <c r="A9" s="143" t="s">
        <v>13</v>
      </c>
      <c r="B9" s="144"/>
      <c r="C9" s="151">
        <v>28</v>
      </c>
      <c r="D9" s="152"/>
      <c r="E9" s="152"/>
      <c r="F9" s="153"/>
      <c r="G9" s="154" t="s">
        <v>14</v>
      </c>
      <c r="H9" s="155"/>
      <c r="I9" s="155"/>
      <c r="J9" s="155"/>
      <c r="K9" s="155"/>
      <c r="L9" s="156"/>
    </row>
    <row r="10" spans="1:12" ht="21" customHeight="1" x14ac:dyDescent="0.3">
      <c r="A10" s="143" t="s">
        <v>15</v>
      </c>
      <c r="B10" s="144"/>
      <c r="C10" s="145">
        <v>45</v>
      </c>
      <c r="D10" s="146"/>
      <c r="E10" s="146"/>
      <c r="F10" s="147"/>
      <c r="G10" s="157" t="s">
        <v>16</v>
      </c>
      <c r="H10" s="158"/>
      <c r="I10" s="158"/>
      <c r="J10" s="158"/>
      <c r="K10" s="158"/>
      <c r="L10" s="159"/>
    </row>
    <row r="11" spans="1:12" ht="20" customHeight="1" x14ac:dyDescent="0.3">
      <c r="A11" s="143" t="s">
        <v>17</v>
      </c>
      <c r="B11" s="144"/>
      <c r="C11" s="151">
        <v>67</v>
      </c>
      <c r="D11" s="152"/>
      <c r="E11" s="152"/>
      <c r="F11" s="153"/>
      <c r="G11" s="154" t="s">
        <v>18</v>
      </c>
      <c r="H11" s="155"/>
      <c r="I11" s="155"/>
      <c r="J11" s="155"/>
      <c r="K11" s="155"/>
      <c r="L11" s="156"/>
    </row>
    <row r="12" spans="1:12" ht="20" customHeight="1" x14ac:dyDescent="0.3">
      <c r="A12" s="143" t="s">
        <v>19</v>
      </c>
      <c r="B12" s="144"/>
      <c r="C12" s="145">
        <v>124</v>
      </c>
      <c r="D12" s="146"/>
      <c r="E12" s="146"/>
      <c r="F12" s="147"/>
      <c r="G12" s="157" t="s">
        <v>20</v>
      </c>
      <c r="H12" s="158"/>
      <c r="I12" s="158"/>
      <c r="J12" s="158"/>
      <c r="K12" s="158"/>
      <c r="L12" s="159"/>
    </row>
    <row r="13" spans="1:12" ht="21" customHeight="1" x14ac:dyDescent="0.3">
      <c r="A13" s="143" t="s">
        <v>21</v>
      </c>
      <c r="B13" s="144"/>
      <c r="C13" s="151">
        <v>210</v>
      </c>
      <c r="D13" s="152"/>
      <c r="E13" s="152"/>
      <c r="F13" s="153"/>
      <c r="G13" s="154" t="s">
        <v>22</v>
      </c>
      <c r="H13" s="155"/>
      <c r="I13" s="155"/>
      <c r="J13" s="155"/>
      <c r="K13" s="155"/>
      <c r="L13" s="156"/>
    </row>
    <row r="14" spans="1:12" ht="21" customHeight="1" x14ac:dyDescent="0.3">
      <c r="A14" s="143" t="s">
        <v>23</v>
      </c>
      <c r="B14" s="144"/>
      <c r="C14" s="145">
        <v>313</v>
      </c>
      <c r="D14" s="146"/>
      <c r="E14" s="146"/>
      <c r="F14" s="147"/>
      <c r="G14" s="157" t="s">
        <v>24</v>
      </c>
      <c r="H14" s="158"/>
      <c r="I14" s="158"/>
      <c r="J14" s="158"/>
      <c r="K14" s="158"/>
      <c r="L14" s="159"/>
    </row>
    <row r="15" spans="1:12" ht="20" customHeight="1" x14ac:dyDescent="0.3">
      <c r="A15" s="143" t="s">
        <v>25</v>
      </c>
      <c r="B15" s="144"/>
      <c r="C15" s="151">
        <v>433</v>
      </c>
      <c r="D15" s="152"/>
      <c r="E15" s="152"/>
      <c r="F15" s="153"/>
      <c r="G15" s="154" t="s">
        <v>26</v>
      </c>
      <c r="H15" s="155"/>
      <c r="I15" s="155"/>
      <c r="J15" s="155"/>
      <c r="K15" s="155"/>
      <c r="L15" s="156"/>
    </row>
    <row r="16" spans="1:12" ht="21" customHeight="1" x14ac:dyDescent="0.3">
      <c r="A16" s="143" t="s">
        <v>27</v>
      </c>
      <c r="B16" s="144"/>
      <c r="C16" s="145">
        <v>474</v>
      </c>
      <c r="D16" s="146"/>
      <c r="E16" s="146"/>
      <c r="F16" s="147"/>
      <c r="G16" s="157" t="s">
        <v>28</v>
      </c>
      <c r="H16" s="158"/>
      <c r="I16" s="158"/>
      <c r="J16" s="158"/>
      <c r="K16" s="158"/>
      <c r="L16" s="159"/>
    </row>
    <row r="17" spans="1:12" ht="20" customHeight="1" x14ac:dyDescent="0.3">
      <c r="A17" s="143" t="s">
        <v>29</v>
      </c>
      <c r="B17" s="144"/>
      <c r="C17" s="151">
        <v>515</v>
      </c>
      <c r="D17" s="152"/>
      <c r="E17" s="152"/>
      <c r="F17" s="153"/>
      <c r="G17" s="154" t="s">
        <v>30</v>
      </c>
      <c r="H17" s="155"/>
      <c r="I17" s="155"/>
      <c r="J17" s="155"/>
      <c r="K17" s="155"/>
      <c r="L17" s="156"/>
    </row>
    <row r="18" spans="1:12" ht="20" customHeight="1" x14ac:dyDescent="0.3">
      <c r="A18" s="143" t="s">
        <v>31</v>
      </c>
      <c r="B18" s="144"/>
      <c r="C18" s="145">
        <v>557</v>
      </c>
      <c r="D18" s="146"/>
      <c r="E18" s="146"/>
      <c r="F18" s="147"/>
      <c r="G18" s="157" t="s">
        <v>32</v>
      </c>
      <c r="H18" s="158"/>
      <c r="I18" s="158"/>
      <c r="J18" s="158"/>
      <c r="K18" s="158"/>
      <c r="L18" s="159"/>
    </row>
    <row r="19" spans="1:12" ht="21" customHeight="1" x14ac:dyDescent="0.3">
      <c r="A19" s="143" t="s">
        <v>33</v>
      </c>
      <c r="B19" s="144"/>
      <c r="C19" s="151">
        <v>598</v>
      </c>
      <c r="D19" s="152"/>
      <c r="E19" s="152"/>
      <c r="F19" s="153"/>
      <c r="G19" s="154" t="s">
        <v>34</v>
      </c>
      <c r="H19" s="155"/>
      <c r="I19" s="155"/>
      <c r="J19" s="155"/>
      <c r="K19" s="155"/>
      <c r="L19" s="156"/>
    </row>
    <row r="20" spans="1:12" ht="21" customHeight="1" x14ac:dyDescent="0.3">
      <c r="A20" s="143" t="s">
        <v>35</v>
      </c>
      <c r="B20" s="144"/>
      <c r="C20" s="145">
        <v>639</v>
      </c>
      <c r="D20" s="146"/>
      <c r="E20" s="146"/>
      <c r="F20" s="147"/>
      <c r="G20" s="157" t="s">
        <v>36</v>
      </c>
      <c r="H20" s="158"/>
      <c r="I20" s="158"/>
      <c r="J20" s="158"/>
      <c r="K20" s="158"/>
      <c r="L20" s="159"/>
    </row>
    <row r="21" spans="1:12" ht="20" customHeight="1" x14ac:dyDescent="0.3">
      <c r="A21" s="143" t="s">
        <v>37</v>
      </c>
      <c r="B21" s="144"/>
      <c r="C21" s="151">
        <v>680</v>
      </c>
      <c r="D21" s="152"/>
      <c r="E21" s="152"/>
      <c r="F21" s="153"/>
      <c r="G21" s="154" t="s">
        <v>38</v>
      </c>
      <c r="H21" s="155"/>
      <c r="I21" s="155"/>
      <c r="J21" s="155"/>
      <c r="K21" s="155"/>
      <c r="L21" s="156"/>
    </row>
    <row r="22" spans="1:12" ht="21" customHeight="1" x14ac:dyDescent="0.3">
      <c r="A22" s="143" t="s">
        <v>39</v>
      </c>
      <c r="B22" s="144"/>
      <c r="C22" s="145">
        <v>722</v>
      </c>
      <c r="D22" s="146"/>
      <c r="E22" s="146"/>
      <c r="F22" s="147"/>
      <c r="G22" s="157" t="s">
        <v>40</v>
      </c>
      <c r="H22" s="158"/>
      <c r="I22" s="158"/>
      <c r="J22" s="158"/>
      <c r="K22" s="158"/>
      <c r="L22" s="159"/>
    </row>
    <row r="23" spans="1:12" ht="21" customHeight="1" x14ac:dyDescent="0.3">
      <c r="A23" s="143" t="s">
        <v>41</v>
      </c>
      <c r="B23" s="144"/>
      <c r="C23" s="151">
        <v>763</v>
      </c>
      <c r="D23" s="152"/>
      <c r="E23" s="152"/>
      <c r="F23" s="153"/>
      <c r="G23" s="154" t="s">
        <v>42</v>
      </c>
      <c r="H23" s="155"/>
      <c r="I23" s="155"/>
      <c r="J23" s="155"/>
      <c r="K23" s="155"/>
      <c r="L23" s="156"/>
    </row>
    <row r="24" spans="1:12" ht="20" customHeight="1" x14ac:dyDescent="0.3">
      <c r="A24" s="143" t="s">
        <v>43</v>
      </c>
      <c r="B24" s="144"/>
      <c r="C24" s="145">
        <v>804</v>
      </c>
      <c r="D24" s="146"/>
      <c r="E24" s="146"/>
      <c r="F24" s="147"/>
      <c r="G24" s="160" t="s">
        <v>44</v>
      </c>
      <c r="H24" s="161"/>
      <c r="I24" s="161"/>
      <c r="J24" s="161"/>
      <c r="K24" s="161"/>
      <c r="L24" s="162"/>
    </row>
    <row r="25" spans="1:12" ht="30" customHeight="1" x14ac:dyDescent="0.3">
      <c r="A25" s="163" t="s">
        <v>45</v>
      </c>
      <c r="B25" s="164"/>
      <c r="C25" s="165" t="s">
        <v>46</v>
      </c>
      <c r="D25" s="166"/>
      <c r="E25" s="166"/>
      <c r="F25" s="167"/>
      <c r="G25" s="168" t="s">
        <v>47</v>
      </c>
      <c r="H25" s="169"/>
      <c r="I25" s="169"/>
      <c r="J25" s="169"/>
      <c r="K25" s="169"/>
      <c r="L25" s="170"/>
    </row>
    <row r="26" spans="1:12" ht="19" customHeight="1" x14ac:dyDescent="0.3">
      <c r="A26" s="2" t="s">
        <v>48</v>
      </c>
    </row>
    <row r="27" spans="1:12" ht="42" customHeight="1" x14ac:dyDescent="0.3">
      <c r="A27" s="171" t="s">
        <v>49</v>
      </c>
      <c r="B27" s="172"/>
      <c r="C27" s="172"/>
      <c r="D27" s="173"/>
      <c r="E27" s="8" t="s">
        <v>50</v>
      </c>
      <c r="F27" s="174" t="s">
        <v>51</v>
      </c>
      <c r="G27" s="175"/>
      <c r="H27" s="175"/>
      <c r="I27" s="175"/>
      <c r="J27" s="175"/>
      <c r="K27" s="175"/>
      <c r="L27" s="176"/>
    </row>
    <row r="28" spans="1:12" ht="21" customHeight="1" x14ac:dyDescent="0.3">
      <c r="A28" s="143" t="s">
        <v>52</v>
      </c>
      <c r="B28" s="177"/>
      <c r="C28" s="177"/>
      <c r="D28" s="144"/>
      <c r="E28" s="4">
        <v>0</v>
      </c>
      <c r="F28" s="148" t="s">
        <v>8</v>
      </c>
      <c r="G28" s="149"/>
      <c r="H28" s="149"/>
      <c r="I28" s="149"/>
      <c r="J28" s="149"/>
      <c r="K28" s="149"/>
      <c r="L28" s="150"/>
    </row>
    <row r="29" spans="1:12" ht="20" customHeight="1" x14ac:dyDescent="0.3">
      <c r="A29" s="143" t="s">
        <v>53</v>
      </c>
      <c r="B29" s="177"/>
      <c r="C29" s="177"/>
      <c r="D29" s="144"/>
      <c r="E29" s="5">
        <v>5</v>
      </c>
      <c r="F29" s="178" t="s">
        <v>10</v>
      </c>
      <c r="G29" s="179"/>
      <c r="H29" s="179"/>
      <c r="I29" s="179"/>
      <c r="J29" s="179"/>
      <c r="K29" s="179"/>
      <c r="L29" s="180"/>
    </row>
    <row r="30" spans="1:12" ht="21" customHeight="1" x14ac:dyDescent="0.3">
      <c r="A30" s="143" t="s">
        <v>54</v>
      </c>
      <c r="B30" s="177"/>
      <c r="C30" s="177"/>
      <c r="D30" s="144"/>
      <c r="E30" s="4">
        <v>14</v>
      </c>
      <c r="F30" s="148" t="s">
        <v>12</v>
      </c>
      <c r="G30" s="149"/>
      <c r="H30" s="149"/>
      <c r="I30" s="149"/>
      <c r="J30" s="149"/>
      <c r="K30" s="149"/>
      <c r="L30" s="150"/>
    </row>
    <row r="31" spans="1:12" ht="21" customHeight="1" x14ac:dyDescent="0.3">
      <c r="A31" s="143" t="s">
        <v>55</v>
      </c>
      <c r="B31" s="177"/>
      <c r="C31" s="177"/>
      <c r="D31" s="144"/>
      <c r="E31" s="5">
        <v>28</v>
      </c>
      <c r="F31" s="178" t="s">
        <v>14</v>
      </c>
      <c r="G31" s="179"/>
      <c r="H31" s="179"/>
      <c r="I31" s="179"/>
      <c r="J31" s="179"/>
      <c r="K31" s="179"/>
      <c r="L31" s="180"/>
    </row>
    <row r="32" spans="1:12" ht="20" customHeight="1" x14ac:dyDescent="0.3">
      <c r="A32" s="143" t="s">
        <v>56</v>
      </c>
      <c r="B32" s="177"/>
      <c r="C32" s="177"/>
      <c r="D32" s="144"/>
      <c r="E32" s="4">
        <v>45</v>
      </c>
      <c r="F32" s="148" t="s">
        <v>16</v>
      </c>
      <c r="G32" s="149"/>
      <c r="H32" s="149"/>
      <c r="I32" s="149"/>
      <c r="J32" s="149"/>
      <c r="K32" s="149"/>
      <c r="L32" s="150"/>
    </row>
    <row r="33" spans="1:12" ht="21" customHeight="1" x14ac:dyDescent="0.3">
      <c r="A33" s="143" t="s">
        <v>57</v>
      </c>
      <c r="B33" s="177"/>
      <c r="C33" s="177"/>
      <c r="D33" s="144"/>
      <c r="E33" s="5">
        <v>67</v>
      </c>
      <c r="F33" s="178" t="s">
        <v>18</v>
      </c>
      <c r="G33" s="179"/>
      <c r="H33" s="179"/>
      <c r="I33" s="179"/>
      <c r="J33" s="179"/>
      <c r="K33" s="179"/>
      <c r="L33" s="180"/>
    </row>
    <row r="34" spans="1:12" ht="21" customHeight="1" x14ac:dyDescent="0.3">
      <c r="A34" s="143" t="s">
        <v>58</v>
      </c>
      <c r="B34" s="177"/>
      <c r="C34" s="177"/>
      <c r="D34" s="144"/>
      <c r="E34" s="4">
        <v>124</v>
      </c>
      <c r="F34" s="148" t="s">
        <v>20</v>
      </c>
      <c r="G34" s="149"/>
      <c r="H34" s="149"/>
      <c r="I34" s="149"/>
      <c r="J34" s="149"/>
      <c r="K34" s="149"/>
      <c r="L34" s="150"/>
    </row>
    <row r="35" spans="1:12" ht="20" customHeight="1" x14ac:dyDescent="0.3">
      <c r="A35" s="143" t="s">
        <v>59</v>
      </c>
      <c r="B35" s="177"/>
      <c r="C35" s="177"/>
      <c r="D35" s="144"/>
      <c r="E35" s="5">
        <v>210</v>
      </c>
      <c r="F35" s="178" t="s">
        <v>22</v>
      </c>
      <c r="G35" s="179"/>
      <c r="H35" s="179"/>
      <c r="I35" s="179"/>
      <c r="J35" s="179"/>
      <c r="K35" s="179"/>
      <c r="L35" s="180"/>
    </row>
    <row r="36" spans="1:12" ht="21" customHeight="1" x14ac:dyDescent="0.3">
      <c r="A36" s="143" t="s">
        <v>60</v>
      </c>
      <c r="B36" s="177"/>
      <c r="C36" s="177"/>
      <c r="D36" s="144"/>
      <c r="E36" s="4">
        <v>313</v>
      </c>
      <c r="F36" s="148" t="s">
        <v>24</v>
      </c>
      <c r="G36" s="149"/>
      <c r="H36" s="149"/>
      <c r="I36" s="149"/>
      <c r="J36" s="149"/>
      <c r="K36" s="149"/>
      <c r="L36" s="150"/>
    </row>
    <row r="37" spans="1:12" ht="21" customHeight="1" x14ac:dyDescent="0.3">
      <c r="A37" s="143" t="s">
        <v>61</v>
      </c>
      <c r="B37" s="177"/>
      <c r="C37" s="177"/>
      <c r="D37" s="144"/>
      <c r="E37" s="5">
        <v>433</v>
      </c>
      <c r="F37" s="178" t="s">
        <v>26</v>
      </c>
      <c r="G37" s="179"/>
      <c r="H37" s="179"/>
      <c r="I37" s="179"/>
      <c r="J37" s="179"/>
      <c r="K37" s="179"/>
      <c r="L37" s="180"/>
    </row>
    <row r="38" spans="1:12" ht="20" customHeight="1" x14ac:dyDescent="0.3">
      <c r="A38" s="143" t="s">
        <v>62</v>
      </c>
      <c r="B38" s="177"/>
      <c r="C38" s="177"/>
      <c r="D38" s="144"/>
      <c r="E38" s="4">
        <v>474</v>
      </c>
      <c r="F38" s="148" t="s">
        <v>28</v>
      </c>
      <c r="G38" s="149"/>
      <c r="H38" s="149"/>
      <c r="I38" s="149"/>
      <c r="J38" s="149"/>
      <c r="K38" s="149"/>
      <c r="L38" s="150"/>
    </row>
    <row r="39" spans="1:12" ht="21" customHeight="1" x14ac:dyDescent="0.3">
      <c r="A39" s="143" t="s">
        <v>63</v>
      </c>
      <c r="B39" s="177"/>
      <c r="C39" s="177"/>
      <c r="D39" s="144"/>
      <c r="E39" s="5">
        <v>515</v>
      </c>
      <c r="F39" s="178" t="s">
        <v>30</v>
      </c>
      <c r="G39" s="179"/>
      <c r="H39" s="179"/>
      <c r="I39" s="179"/>
      <c r="J39" s="179"/>
      <c r="K39" s="179"/>
      <c r="L39" s="180"/>
    </row>
    <row r="40" spans="1:12" ht="21" customHeight="1" x14ac:dyDescent="0.3">
      <c r="A40" s="143" t="s">
        <v>64</v>
      </c>
      <c r="B40" s="177"/>
      <c r="C40" s="177"/>
      <c r="D40" s="144"/>
      <c r="E40" s="4">
        <v>557</v>
      </c>
      <c r="F40" s="148" t="s">
        <v>32</v>
      </c>
      <c r="G40" s="149"/>
      <c r="H40" s="149"/>
      <c r="I40" s="149"/>
      <c r="J40" s="149"/>
      <c r="K40" s="149"/>
      <c r="L40" s="150"/>
    </row>
    <row r="41" spans="1:12" ht="20" customHeight="1" x14ac:dyDescent="0.3">
      <c r="A41" s="143" t="s">
        <v>65</v>
      </c>
      <c r="B41" s="177"/>
      <c r="C41" s="177"/>
      <c r="D41" s="144"/>
      <c r="E41" s="5">
        <v>598</v>
      </c>
      <c r="F41" s="178" t="s">
        <v>34</v>
      </c>
      <c r="G41" s="179"/>
      <c r="H41" s="179"/>
      <c r="I41" s="179"/>
      <c r="J41" s="179"/>
      <c r="K41" s="179"/>
      <c r="L41" s="180"/>
    </row>
    <row r="42" spans="1:12" ht="21" customHeight="1" x14ac:dyDescent="0.3">
      <c r="A42" s="143" t="s">
        <v>66</v>
      </c>
      <c r="B42" s="177"/>
      <c r="C42" s="177"/>
      <c r="D42" s="144"/>
      <c r="E42" s="4">
        <v>639</v>
      </c>
      <c r="F42" s="148" t="s">
        <v>36</v>
      </c>
      <c r="G42" s="149"/>
      <c r="H42" s="149"/>
      <c r="I42" s="149"/>
      <c r="J42" s="149"/>
      <c r="K42" s="149"/>
      <c r="L42" s="150"/>
    </row>
    <row r="43" spans="1:12" ht="21" customHeight="1" x14ac:dyDescent="0.3">
      <c r="A43" s="143" t="s">
        <v>67</v>
      </c>
      <c r="B43" s="177"/>
      <c r="C43" s="177"/>
      <c r="D43" s="144"/>
      <c r="E43" s="5">
        <v>680</v>
      </c>
      <c r="F43" s="178" t="s">
        <v>38</v>
      </c>
      <c r="G43" s="179"/>
      <c r="H43" s="179"/>
      <c r="I43" s="179"/>
      <c r="J43" s="179"/>
      <c r="K43" s="179"/>
      <c r="L43" s="180"/>
    </row>
    <row r="44" spans="1:12" ht="20" customHeight="1" x14ac:dyDescent="0.3">
      <c r="A44" s="143" t="s">
        <v>68</v>
      </c>
      <c r="B44" s="177"/>
      <c r="C44" s="177"/>
      <c r="D44" s="144"/>
      <c r="E44" s="4">
        <v>722</v>
      </c>
      <c r="F44" s="148" t="s">
        <v>40</v>
      </c>
      <c r="G44" s="149"/>
      <c r="H44" s="149"/>
      <c r="I44" s="149"/>
      <c r="J44" s="149"/>
      <c r="K44" s="149"/>
      <c r="L44" s="150"/>
    </row>
    <row r="45" spans="1:12" ht="21" customHeight="1" x14ac:dyDescent="0.3">
      <c r="A45" s="143" t="s">
        <v>69</v>
      </c>
      <c r="B45" s="177"/>
      <c r="C45" s="177"/>
      <c r="D45" s="144"/>
      <c r="E45" s="5">
        <v>763</v>
      </c>
      <c r="F45" s="178" t="s">
        <v>42</v>
      </c>
      <c r="G45" s="179"/>
      <c r="H45" s="179"/>
      <c r="I45" s="179"/>
      <c r="J45" s="179"/>
      <c r="K45" s="179"/>
      <c r="L45" s="180"/>
    </row>
    <row r="46" spans="1:12" ht="21" customHeight="1" x14ac:dyDescent="0.3">
      <c r="A46" s="143" t="s">
        <v>70</v>
      </c>
      <c r="B46" s="177"/>
      <c r="C46" s="177"/>
      <c r="D46" s="144"/>
      <c r="E46" s="4">
        <v>804</v>
      </c>
      <c r="F46" s="148" t="s">
        <v>44</v>
      </c>
      <c r="G46" s="149"/>
      <c r="H46" s="149"/>
      <c r="I46" s="149"/>
      <c r="J46" s="149"/>
      <c r="K46" s="149"/>
      <c r="L46" s="150"/>
    </row>
    <row r="47" spans="1:12" ht="30" customHeight="1" x14ac:dyDescent="0.3">
      <c r="A47" s="163" t="s">
        <v>71</v>
      </c>
      <c r="B47" s="181"/>
      <c r="C47" s="181"/>
      <c r="D47" s="164"/>
      <c r="E47" s="7" t="s">
        <v>46</v>
      </c>
      <c r="F47" s="178" t="s">
        <v>47</v>
      </c>
      <c r="G47" s="179"/>
      <c r="H47" s="179"/>
      <c r="I47" s="179"/>
      <c r="J47" s="179"/>
      <c r="K47" s="179"/>
      <c r="L47" s="180"/>
    </row>
    <row r="48" spans="1:12" ht="19" customHeight="1" x14ac:dyDescent="0.3">
      <c r="A48" s="2" t="s">
        <v>72</v>
      </c>
    </row>
    <row r="49" spans="1:12" ht="54" customHeight="1" x14ac:dyDescent="0.3">
      <c r="A49" s="163" t="s">
        <v>49</v>
      </c>
      <c r="B49" s="181"/>
      <c r="C49" s="181"/>
      <c r="D49" s="164"/>
      <c r="E49" s="8" t="s">
        <v>50</v>
      </c>
      <c r="F49" s="174" t="s">
        <v>51</v>
      </c>
      <c r="G49" s="175"/>
      <c r="H49" s="175"/>
      <c r="I49" s="175"/>
      <c r="J49" s="175"/>
      <c r="K49" s="175"/>
      <c r="L49" s="176"/>
    </row>
    <row r="50" spans="1:12" ht="20" customHeight="1" x14ac:dyDescent="0.3">
      <c r="A50" s="143" t="s">
        <v>73</v>
      </c>
      <c r="B50" s="177"/>
      <c r="C50" s="177"/>
      <c r="D50" s="144"/>
      <c r="E50" s="4">
        <v>0</v>
      </c>
      <c r="F50" s="148" t="s">
        <v>8</v>
      </c>
      <c r="G50" s="149"/>
      <c r="H50" s="149"/>
      <c r="I50" s="149"/>
      <c r="J50" s="149"/>
      <c r="K50" s="149"/>
      <c r="L50" s="150"/>
    </row>
    <row r="51" spans="1:12" ht="18" customHeight="1" x14ac:dyDescent="0.3">
      <c r="A51" s="143" t="s">
        <v>74</v>
      </c>
      <c r="B51" s="177"/>
      <c r="C51" s="177"/>
      <c r="D51" s="144"/>
      <c r="E51" s="5">
        <v>5</v>
      </c>
      <c r="F51" s="178" t="s">
        <v>10</v>
      </c>
      <c r="G51" s="179"/>
      <c r="H51" s="179"/>
      <c r="I51" s="179"/>
      <c r="J51" s="179"/>
      <c r="K51" s="179"/>
      <c r="L51" s="180"/>
    </row>
    <row r="52" spans="1:12" ht="20" customHeight="1" x14ac:dyDescent="0.3">
      <c r="A52" s="143" t="s">
        <v>75</v>
      </c>
      <c r="B52" s="177"/>
      <c r="C52" s="177"/>
      <c r="D52" s="144"/>
      <c r="E52" s="4">
        <v>14</v>
      </c>
      <c r="F52" s="148" t="s">
        <v>12</v>
      </c>
      <c r="G52" s="149"/>
      <c r="H52" s="149"/>
      <c r="I52" s="149"/>
      <c r="J52" s="149"/>
      <c r="K52" s="149"/>
      <c r="L52" s="150"/>
    </row>
    <row r="53" spans="1:12" ht="21" customHeight="1" x14ac:dyDescent="0.3">
      <c r="A53" s="143" t="s">
        <v>76</v>
      </c>
      <c r="B53" s="177"/>
      <c r="C53" s="177"/>
      <c r="D53" s="144"/>
      <c r="E53" s="5">
        <v>28</v>
      </c>
      <c r="F53" s="178" t="s">
        <v>14</v>
      </c>
      <c r="G53" s="179"/>
      <c r="H53" s="179"/>
      <c r="I53" s="179"/>
      <c r="J53" s="179"/>
      <c r="K53" s="179"/>
      <c r="L53" s="180"/>
    </row>
    <row r="54" spans="1:12" ht="21" customHeight="1" x14ac:dyDescent="0.3">
      <c r="A54" s="143" t="s">
        <v>77</v>
      </c>
      <c r="B54" s="177"/>
      <c r="C54" s="177"/>
      <c r="D54" s="144"/>
      <c r="E54" s="4">
        <v>45</v>
      </c>
      <c r="F54" s="148" t="s">
        <v>16</v>
      </c>
      <c r="G54" s="149"/>
      <c r="H54" s="149"/>
      <c r="I54" s="149"/>
      <c r="J54" s="149"/>
      <c r="K54" s="149"/>
      <c r="L54" s="150"/>
    </row>
    <row r="55" spans="1:12" ht="20" customHeight="1" x14ac:dyDescent="0.3">
      <c r="A55" s="143" t="s">
        <v>78</v>
      </c>
      <c r="B55" s="177"/>
      <c r="C55" s="177"/>
      <c r="D55" s="144"/>
      <c r="E55" s="5">
        <v>67</v>
      </c>
      <c r="F55" s="178" t="s">
        <v>18</v>
      </c>
      <c r="G55" s="179"/>
      <c r="H55" s="179"/>
      <c r="I55" s="179"/>
      <c r="J55" s="179"/>
      <c r="K55" s="179"/>
      <c r="L55" s="180"/>
    </row>
    <row r="56" spans="1:12" ht="21" customHeight="1" x14ac:dyDescent="0.3">
      <c r="A56" s="143" t="s">
        <v>79</v>
      </c>
      <c r="B56" s="177"/>
      <c r="C56" s="177"/>
      <c r="D56" s="144"/>
      <c r="E56" s="4">
        <v>124</v>
      </c>
      <c r="F56" s="148" t="s">
        <v>20</v>
      </c>
      <c r="G56" s="149"/>
      <c r="H56" s="149"/>
      <c r="I56" s="149"/>
      <c r="J56" s="149"/>
      <c r="K56" s="149"/>
      <c r="L56" s="150"/>
    </row>
    <row r="57" spans="1:12" ht="20" customHeight="1" x14ac:dyDescent="0.3">
      <c r="A57" s="143" t="s">
        <v>80</v>
      </c>
      <c r="B57" s="177"/>
      <c r="C57" s="177"/>
      <c r="D57" s="144"/>
      <c r="E57" s="5">
        <v>210</v>
      </c>
      <c r="F57" s="178" t="s">
        <v>22</v>
      </c>
      <c r="G57" s="179"/>
      <c r="H57" s="179"/>
      <c r="I57" s="179"/>
      <c r="J57" s="179"/>
      <c r="K57" s="179"/>
      <c r="L57" s="180"/>
    </row>
    <row r="58" spans="1:12" ht="20" customHeight="1" x14ac:dyDescent="0.3">
      <c r="A58" s="143" t="s">
        <v>81</v>
      </c>
      <c r="B58" s="177"/>
      <c r="C58" s="177"/>
      <c r="D58" s="144"/>
      <c r="E58" s="4">
        <v>313</v>
      </c>
      <c r="F58" s="148" t="s">
        <v>24</v>
      </c>
      <c r="G58" s="149"/>
      <c r="H58" s="149"/>
      <c r="I58" s="149"/>
      <c r="J58" s="149"/>
      <c r="K58" s="149"/>
      <c r="L58" s="150"/>
    </row>
    <row r="59" spans="1:12" ht="21" customHeight="1" x14ac:dyDescent="0.3">
      <c r="A59" s="143" t="s">
        <v>82</v>
      </c>
      <c r="B59" s="177"/>
      <c r="C59" s="177"/>
      <c r="D59" s="144"/>
      <c r="E59" s="5">
        <v>433</v>
      </c>
      <c r="F59" s="178" t="s">
        <v>26</v>
      </c>
      <c r="G59" s="179"/>
      <c r="H59" s="179"/>
      <c r="I59" s="179"/>
      <c r="J59" s="179"/>
      <c r="K59" s="179"/>
      <c r="L59" s="180"/>
    </row>
    <row r="60" spans="1:12" ht="21" customHeight="1" x14ac:dyDescent="0.3">
      <c r="A60" s="143" t="s">
        <v>83</v>
      </c>
      <c r="B60" s="177"/>
      <c r="C60" s="177"/>
      <c r="D60" s="144"/>
      <c r="E60" s="4">
        <v>474</v>
      </c>
      <c r="F60" s="148" t="s">
        <v>28</v>
      </c>
      <c r="G60" s="149"/>
      <c r="H60" s="149"/>
      <c r="I60" s="149"/>
      <c r="J60" s="149"/>
      <c r="K60" s="149"/>
      <c r="L60" s="150"/>
    </row>
    <row r="61" spans="1:12" ht="20" customHeight="1" x14ac:dyDescent="0.3">
      <c r="A61" s="143" t="s">
        <v>84</v>
      </c>
      <c r="B61" s="177"/>
      <c r="C61" s="177"/>
      <c r="D61" s="144"/>
      <c r="E61" s="5">
        <v>515</v>
      </c>
      <c r="F61" s="178" t="s">
        <v>30</v>
      </c>
      <c r="G61" s="179"/>
      <c r="H61" s="179"/>
      <c r="I61" s="179"/>
      <c r="J61" s="179"/>
      <c r="K61" s="179"/>
      <c r="L61" s="180"/>
    </row>
    <row r="62" spans="1:12" ht="21" customHeight="1" x14ac:dyDescent="0.3">
      <c r="A62" s="143" t="s">
        <v>85</v>
      </c>
      <c r="B62" s="177"/>
      <c r="C62" s="177"/>
      <c r="D62" s="144"/>
      <c r="E62" s="4">
        <v>557</v>
      </c>
      <c r="F62" s="148" t="s">
        <v>32</v>
      </c>
      <c r="G62" s="149"/>
      <c r="H62" s="149"/>
      <c r="I62" s="149"/>
      <c r="J62" s="149"/>
      <c r="K62" s="149"/>
      <c r="L62" s="150"/>
    </row>
    <row r="63" spans="1:12" ht="20" customHeight="1" x14ac:dyDescent="0.3">
      <c r="A63" s="143" t="s">
        <v>86</v>
      </c>
      <c r="B63" s="177"/>
      <c r="C63" s="177"/>
      <c r="D63" s="144"/>
      <c r="E63" s="5">
        <v>598</v>
      </c>
      <c r="F63" s="178" t="s">
        <v>34</v>
      </c>
      <c r="G63" s="179"/>
      <c r="H63" s="179"/>
      <c r="I63" s="179"/>
      <c r="J63" s="179"/>
      <c r="K63" s="179"/>
      <c r="L63" s="180"/>
    </row>
    <row r="64" spans="1:12" ht="20" customHeight="1" x14ac:dyDescent="0.3">
      <c r="A64" s="143" t="s">
        <v>87</v>
      </c>
      <c r="B64" s="177"/>
      <c r="C64" s="177"/>
      <c r="D64" s="144"/>
      <c r="E64" s="4">
        <v>639</v>
      </c>
      <c r="F64" s="148" t="s">
        <v>36</v>
      </c>
      <c r="G64" s="149"/>
      <c r="H64" s="149"/>
      <c r="I64" s="149"/>
      <c r="J64" s="149"/>
      <c r="K64" s="149"/>
      <c r="L64" s="150"/>
    </row>
    <row r="65" spans="1:12" ht="21" customHeight="1" x14ac:dyDescent="0.3">
      <c r="A65" s="143" t="s">
        <v>88</v>
      </c>
      <c r="B65" s="177"/>
      <c r="C65" s="177"/>
      <c r="D65" s="144"/>
      <c r="E65" s="5">
        <v>680</v>
      </c>
      <c r="F65" s="178" t="s">
        <v>38</v>
      </c>
      <c r="G65" s="179"/>
      <c r="H65" s="179"/>
      <c r="I65" s="179"/>
      <c r="J65" s="179"/>
      <c r="K65" s="179"/>
      <c r="L65" s="180"/>
    </row>
    <row r="66" spans="1:12" ht="21" customHeight="1" x14ac:dyDescent="0.3">
      <c r="A66" s="143" t="s">
        <v>89</v>
      </c>
      <c r="B66" s="177"/>
      <c r="C66" s="177"/>
      <c r="D66" s="144"/>
      <c r="E66" s="4">
        <v>722</v>
      </c>
      <c r="F66" s="148" t="s">
        <v>40</v>
      </c>
      <c r="G66" s="149"/>
      <c r="H66" s="149"/>
      <c r="I66" s="149"/>
      <c r="J66" s="149"/>
      <c r="K66" s="149"/>
      <c r="L66" s="150"/>
    </row>
    <row r="67" spans="1:12" ht="20" customHeight="1" x14ac:dyDescent="0.3">
      <c r="A67" s="143" t="s">
        <v>90</v>
      </c>
      <c r="B67" s="177"/>
      <c r="C67" s="177"/>
      <c r="D67" s="144"/>
      <c r="E67" s="5">
        <v>763</v>
      </c>
      <c r="F67" s="178" t="s">
        <v>42</v>
      </c>
      <c r="G67" s="179"/>
      <c r="H67" s="179"/>
      <c r="I67" s="179"/>
      <c r="J67" s="179"/>
      <c r="K67" s="179"/>
      <c r="L67" s="180"/>
    </row>
    <row r="68" spans="1:12" ht="21" customHeight="1" x14ac:dyDescent="0.3">
      <c r="A68" s="143" t="s">
        <v>91</v>
      </c>
      <c r="B68" s="177"/>
      <c r="C68" s="177"/>
      <c r="D68" s="144"/>
      <c r="E68" s="4">
        <v>804</v>
      </c>
      <c r="F68" s="148" t="s">
        <v>44</v>
      </c>
      <c r="G68" s="149"/>
      <c r="H68" s="149"/>
      <c r="I68" s="149"/>
      <c r="J68" s="149"/>
      <c r="K68" s="149"/>
      <c r="L68" s="150"/>
    </row>
    <row r="69" spans="1:12" ht="30" customHeight="1" x14ac:dyDescent="0.3">
      <c r="A69" s="163" t="s">
        <v>92</v>
      </c>
      <c r="B69" s="181"/>
      <c r="C69" s="181"/>
      <c r="D69" s="164"/>
      <c r="E69" s="7" t="s">
        <v>46</v>
      </c>
      <c r="F69" s="178" t="s">
        <v>47</v>
      </c>
      <c r="G69" s="179"/>
      <c r="H69" s="179"/>
      <c r="I69" s="179"/>
      <c r="J69" s="179"/>
      <c r="K69" s="179"/>
      <c r="L69" s="180"/>
    </row>
    <row r="70" spans="1:12" ht="19" customHeight="1" x14ac:dyDescent="0.3">
      <c r="A70" s="2" t="s">
        <v>93</v>
      </c>
    </row>
    <row r="71" spans="1:12" ht="48" customHeight="1" x14ac:dyDescent="0.3">
      <c r="A71" s="163" t="s">
        <v>49</v>
      </c>
      <c r="B71" s="181"/>
      <c r="C71" s="164"/>
      <c r="D71" s="163" t="s">
        <v>50</v>
      </c>
      <c r="E71" s="181"/>
      <c r="F71" s="181"/>
      <c r="G71" s="181"/>
      <c r="H71" s="181"/>
      <c r="I71" s="181"/>
      <c r="J71" s="164"/>
      <c r="K71" s="163" t="s">
        <v>51</v>
      </c>
      <c r="L71" s="164"/>
    </row>
    <row r="72" spans="1:12" ht="21" customHeight="1" x14ac:dyDescent="0.3">
      <c r="A72" s="143" t="s">
        <v>94</v>
      </c>
      <c r="B72" s="177"/>
      <c r="C72" s="144"/>
      <c r="D72" s="145">
        <v>0</v>
      </c>
      <c r="E72" s="146"/>
      <c r="F72" s="146"/>
      <c r="G72" s="146"/>
      <c r="H72" s="146"/>
      <c r="I72" s="146"/>
      <c r="J72" s="147"/>
      <c r="K72" s="182" t="s">
        <v>8</v>
      </c>
      <c r="L72" s="183"/>
    </row>
    <row r="73" spans="1:12" ht="21" customHeight="1" x14ac:dyDescent="0.3">
      <c r="A73" s="143" t="s">
        <v>95</v>
      </c>
      <c r="B73" s="177"/>
      <c r="C73" s="144"/>
      <c r="D73" s="151">
        <v>5</v>
      </c>
      <c r="E73" s="152"/>
      <c r="F73" s="152"/>
      <c r="G73" s="152"/>
      <c r="H73" s="152"/>
      <c r="I73" s="152"/>
      <c r="J73" s="153"/>
      <c r="K73" s="184" t="s">
        <v>10</v>
      </c>
      <c r="L73" s="185"/>
    </row>
    <row r="74" spans="1:12" ht="20" customHeight="1" x14ac:dyDescent="0.3">
      <c r="A74" s="143" t="s">
        <v>96</v>
      </c>
      <c r="B74" s="177"/>
      <c r="C74" s="144"/>
      <c r="D74" s="145">
        <v>14</v>
      </c>
      <c r="E74" s="146"/>
      <c r="F74" s="146"/>
      <c r="G74" s="146"/>
      <c r="H74" s="146"/>
      <c r="I74" s="146"/>
      <c r="J74" s="147"/>
      <c r="K74" s="186" t="s">
        <v>12</v>
      </c>
      <c r="L74" s="187"/>
    </row>
    <row r="75" spans="1:12" ht="21" customHeight="1" x14ac:dyDescent="0.3">
      <c r="A75" s="143" t="s">
        <v>97</v>
      </c>
      <c r="B75" s="177"/>
      <c r="C75" s="144"/>
      <c r="D75" s="151">
        <v>28</v>
      </c>
      <c r="E75" s="152"/>
      <c r="F75" s="152"/>
      <c r="G75" s="152"/>
      <c r="H75" s="152"/>
      <c r="I75" s="152"/>
      <c r="J75" s="153"/>
      <c r="K75" s="184" t="s">
        <v>14</v>
      </c>
      <c r="L75" s="185"/>
    </row>
    <row r="76" spans="1:12" ht="21" customHeight="1" x14ac:dyDescent="0.3">
      <c r="A76" s="143" t="s">
        <v>98</v>
      </c>
      <c r="B76" s="177"/>
      <c r="C76" s="144"/>
      <c r="D76" s="145">
        <v>45</v>
      </c>
      <c r="E76" s="146"/>
      <c r="F76" s="146"/>
      <c r="G76" s="146"/>
      <c r="H76" s="146"/>
      <c r="I76" s="146"/>
      <c r="J76" s="147"/>
      <c r="K76" s="186" t="s">
        <v>16</v>
      </c>
      <c r="L76" s="187"/>
    </row>
    <row r="77" spans="1:12" ht="20" customHeight="1" x14ac:dyDescent="0.3">
      <c r="A77" s="143" t="s">
        <v>99</v>
      </c>
      <c r="B77" s="177"/>
      <c r="C77" s="144"/>
      <c r="D77" s="151">
        <v>67</v>
      </c>
      <c r="E77" s="152"/>
      <c r="F77" s="152"/>
      <c r="G77" s="152"/>
      <c r="H77" s="152"/>
      <c r="I77" s="152"/>
      <c r="J77" s="153"/>
      <c r="K77" s="184" t="s">
        <v>18</v>
      </c>
      <c r="L77" s="185"/>
    </row>
    <row r="78" spans="1:12" ht="21" customHeight="1" x14ac:dyDescent="0.3">
      <c r="A78" s="143" t="s">
        <v>100</v>
      </c>
      <c r="B78" s="177"/>
      <c r="C78" s="144"/>
      <c r="D78" s="145">
        <v>124</v>
      </c>
      <c r="E78" s="146"/>
      <c r="F78" s="146"/>
      <c r="G78" s="146"/>
      <c r="H78" s="146"/>
      <c r="I78" s="146"/>
      <c r="J78" s="147"/>
      <c r="K78" s="186" t="s">
        <v>20</v>
      </c>
      <c r="L78" s="187"/>
    </row>
    <row r="79" spans="1:12" ht="21" customHeight="1" x14ac:dyDescent="0.3">
      <c r="A79" s="143" t="s">
        <v>101</v>
      </c>
      <c r="B79" s="177"/>
      <c r="C79" s="144"/>
      <c r="D79" s="151">
        <v>210</v>
      </c>
      <c r="E79" s="152"/>
      <c r="F79" s="152"/>
      <c r="G79" s="152"/>
      <c r="H79" s="152"/>
      <c r="I79" s="152"/>
      <c r="J79" s="153"/>
      <c r="K79" s="184" t="s">
        <v>22</v>
      </c>
      <c r="L79" s="185"/>
    </row>
    <row r="80" spans="1:12" ht="20" customHeight="1" x14ac:dyDescent="0.3">
      <c r="A80" s="143" t="s">
        <v>102</v>
      </c>
      <c r="B80" s="177"/>
      <c r="C80" s="144"/>
      <c r="D80" s="145">
        <v>313</v>
      </c>
      <c r="E80" s="146"/>
      <c r="F80" s="146"/>
      <c r="G80" s="146"/>
      <c r="H80" s="146"/>
      <c r="I80" s="146"/>
      <c r="J80" s="147"/>
      <c r="K80" s="186" t="s">
        <v>24</v>
      </c>
      <c r="L80" s="187"/>
    </row>
    <row r="81" spans="1:12" ht="21" customHeight="1" x14ac:dyDescent="0.3">
      <c r="A81" s="143" t="s">
        <v>103</v>
      </c>
      <c r="B81" s="177"/>
      <c r="C81" s="144"/>
      <c r="D81" s="151">
        <v>433</v>
      </c>
      <c r="E81" s="152"/>
      <c r="F81" s="152"/>
      <c r="G81" s="152"/>
      <c r="H81" s="152"/>
      <c r="I81" s="152"/>
      <c r="J81" s="153"/>
      <c r="K81" s="184" t="s">
        <v>26</v>
      </c>
      <c r="L81" s="185"/>
    </row>
    <row r="82" spans="1:12" ht="21" customHeight="1" x14ac:dyDescent="0.3">
      <c r="A82" s="143" t="s">
        <v>104</v>
      </c>
      <c r="B82" s="177"/>
      <c r="C82" s="144"/>
      <c r="D82" s="145">
        <v>474</v>
      </c>
      <c r="E82" s="146"/>
      <c r="F82" s="146"/>
      <c r="G82" s="146"/>
      <c r="H82" s="146"/>
      <c r="I82" s="146"/>
      <c r="J82" s="147"/>
      <c r="K82" s="186" t="s">
        <v>28</v>
      </c>
      <c r="L82" s="187"/>
    </row>
    <row r="83" spans="1:12" ht="20" customHeight="1" x14ac:dyDescent="0.3">
      <c r="A83" s="143" t="s">
        <v>105</v>
      </c>
      <c r="B83" s="177"/>
      <c r="C83" s="144"/>
      <c r="D83" s="151">
        <v>515</v>
      </c>
      <c r="E83" s="152"/>
      <c r="F83" s="152"/>
      <c r="G83" s="152"/>
      <c r="H83" s="152"/>
      <c r="I83" s="152"/>
      <c r="J83" s="153"/>
      <c r="K83" s="184" t="s">
        <v>30</v>
      </c>
      <c r="L83" s="185"/>
    </row>
    <row r="84" spans="1:12" ht="21" customHeight="1" x14ac:dyDescent="0.3">
      <c r="A84" s="143" t="s">
        <v>106</v>
      </c>
      <c r="B84" s="177"/>
      <c r="C84" s="144"/>
      <c r="D84" s="145">
        <v>557</v>
      </c>
      <c r="E84" s="146"/>
      <c r="F84" s="146"/>
      <c r="G84" s="146"/>
      <c r="H84" s="146"/>
      <c r="I84" s="146"/>
      <c r="J84" s="147"/>
      <c r="K84" s="186" t="s">
        <v>32</v>
      </c>
      <c r="L84" s="187"/>
    </row>
    <row r="85" spans="1:12" ht="21" customHeight="1" x14ac:dyDescent="0.3">
      <c r="A85" s="143" t="s">
        <v>107</v>
      </c>
      <c r="B85" s="177"/>
      <c r="C85" s="144"/>
      <c r="D85" s="151">
        <v>598</v>
      </c>
      <c r="E85" s="152"/>
      <c r="F85" s="152"/>
      <c r="G85" s="152"/>
      <c r="H85" s="152"/>
      <c r="I85" s="152"/>
      <c r="J85" s="153"/>
      <c r="K85" s="184" t="s">
        <v>34</v>
      </c>
      <c r="L85" s="185"/>
    </row>
    <row r="86" spans="1:12" ht="20" customHeight="1" x14ac:dyDescent="0.3">
      <c r="A86" s="143" t="s">
        <v>108</v>
      </c>
      <c r="B86" s="177"/>
      <c r="C86" s="144"/>
      <c r="D86" s="145">
        <v>639</v>
      </c>
      <c r="E86" s="146"/>
      <c r="F86" s="146"/>
      <c r="G86" s="146"/>
      <c r="H86" s="146"/>
      <c r="I86" s="146"/>
      <c r="J86" s="147"/>
      <c r="K86" s="186" t="s">
        <v>36</v>
      </c>
      <c r="L86" s="187"/>
    </row>
    <row r="87" spans="1:12" ht="21" customHeight="1" x14ac:dyDescent="0.3">
      <c r="A87" s="143" t="s">
        <v>109</v>
      </c>
      <c r="B87" s="177"/>
      <c r="C87" s="144"/>
      <c r="D87" s="151">
        <v>680</v>
      </c>
      <c r="E87" s="152"/>
      <c r="F87" s="152"/>
      <c r="G87" s="152"/>
      <c r="H87" s="152"/>
      <c r="I87" s="152"/>
      <c r="J87" s="153"/>
      <c r="K87" s="184" t="s">
        <v>38</v>
      </c>
      <c r="L87" s="185"/>
    </row>
    <row r="88" spans="1:12" ht="21" customHeight="1" x14ac:dyDescent="0.3">
      <c r="A88" s="143" t="s">
        <v>110</v>
      </c>
      <c r="B88" s="177"/>
      <c r="C88" s="144"/>
      <c r="D88" s="145">
        <v>722</v>
      </c>
      <c r="E88" s="146"/>
      <c r="F88" s="146"/>
      <c r="G88" s="146"/>
      <c r="H88" s="146"/>
      <c r="I88" s="146"/>
      <c r="J88" s="147"/>
      <c r="K88" s="186" t="s">
        <v>40</v>
      </c>
      <c r="L88" s="187"/>
    </row>
    <row r="89" spans="1:12" ht="20" customHeight="1" x14ac:dyDescent="0.3">
      <c r="A89" s="143" t="s">
        <v>111</v>
      </c>
      <c r="B89" s="177"/>
      <c r="C89" s="144"/>
      <c r="D89" s="151">
        <v>763</v>
      </c>
      <c r="E89" s="152"/>
      <c r="F89" s="152"/>
      <c r="G89" s="152"/>
      <c r="H89" s="152"/>
      <c r="I89" s="152"/>
      <c r="J89" s="153"/>
      <c r="K89" s="184" t="s">
        <v>42</v>
      </c>
      <c r="L89" s="185"/>
    </row>
    <row r="90" spans="1:12" ht="21" customHeight="1" x14ac:dyDescent="0.3">
      <c r="A90" s="143" t="s">
        <v>112</v>
      </c>
      <c r="B90" s="177"/>
      <c r="C90" s="144"/>
      <c r="D90" s="145">
        <v>804</v>
      </c>
      <c r="E90" s="146"/>
      <c r="F90" s="146"/>
      <c r="G90" s="146"/>
      <c r="H90" s="146"/>
      <c r="I90" s="146"/>
      <c r="J90" s="147"/>
      <c r="K90" s="186" t="s">
        <v>44</v>
      </c>
      <c r="L90" s="187"/>
    </row>
    <row r="91" spans="1:12" ht="21" customHeight="1" x14ac:dyDescent="0.3">
      <c r="A91" s="143" t="s">
        <v>113</v>
      </c>
      <c r="B91" s="177"/>
      <c r="C91" s="144"/>
      <c r="D91" s="165" t="s">
        <v>114</v>
      </c>
      <c r="E91" s="166"/>
      <c r="F91" s="166"/>
      <c r="G91" s="166"/>
      <c r="H91" s="166"/>
      <c r="I91" s="166"/>
      <c r="J91" s="167"/>
      <c r="K91" s="188" t="s">
        <v>47</v>
      </c>
      <c r="L91" s="189"/>
    </row>
    <row r="92" spans="1:12" ht="19" customHeight="1" x14ac:dyDescent="0.3">
      <c r="A92" s="2" t="s">
        <v>115</v>
      </c>
    </row>
    <row r="93" spans="1:12" ht="34" customHeight="1" x14ac:dyDescent="0.3">
      <c r="A93" s="143" t="s">
        <v>49</v>
      </c>
      <c r="B93" s="144"/>
      <c r="C93" s="143" t="s">
        <v>50</v>
      </c>
      <c r="D93" s="177"/>
      <c r="E93" s="177"/>
      <c r="F93" s="177"/>
      <c r="G93" s="177"/>
      <c r="H93" s="144"/>
      <c r="I93" s="143" t="s">
        <v>51</v>
      </c>
      <c r="J93" s="177"/>
      <c r="K93" s="144"/>
    </row>
    <row r="94" spans="1:12" ht="20" customHeight="1" x14ac:dyDescent="0.3">
      <c r="A94" s="143" t="s">
        <v>116</v>
      </c>
      <c r="B94" s="144"/>
      <c r="C94" s="145">
        <v>0</v>
      </c>
      <c r="D94" s="146"/>
      <c r="E94" s="146"/>
      <c r="F94" s="146"/>
      <c r="G94" s="146"/>
      <c r="H94" s="147"/>
      <c r="I94" s="182" t="s">
        <v>8</v>
      </c>
      <c r="J94" s="190"/>
      <c r="K94" s="183"/>
    </row>
    <row r="95" spans="1:12" ht="21" customHeight="1" x14ac:dyDescent="0.3">
      <c r="A95" s="143" t="s">
        <v>117</v>
      </c>
      <c r="B95" s="144"/>
      <c r="C95" s="151">
        <v>5</v>
      </c>
      <c r="D95" s="152"/>
      <c r="E95" s="152"/>
      <c r="F95" s="152"/>
      <c r="G95" s="152"/>
      <c r="H95" s="153"/>
      <c r="I95" s="184" t="s">
        <v>10</v>
      </c>
      <c r="J95" s="191"/>
      <c r="K95" s="185"/>
    </row>
    <row r="96" spans="1:12" ht="21" customHeight="1" x14ac:dyDescent="0.3">
      <c r="A96" s="143" t="s">
        <v>118</v>
      </c>
      <c r="B96" s="144"/>
      <c r="C96" s="192">
        <v>14</v>
      </c>
      <c r="D96" s="193"/>
      <c r="E96" s="193"/>
      <c r="F96" s="193"/>
      <c r="G96" s="193"/>
      <c r="H96" s="194"/>
      <c r="I96" s="186" t="s">
        <v>12</v>
      </c>
      <c r="J96" s="195"/>
      <c r="K96" s="187"/>
    </row>
    <row r="97" spans="1:11" ht="20" customHeight="1" x14ac:dyDescent="0.3">
      <c r="A97" s="143" t="s">
        <v>119</v>
      </c>
      <c r="B97" s="144"/>
      <c r="C97" s="196">
        <v>28</v>
      </c>
      <c r="D97" s="197"/>
      <c r="E97" s="197"/>
      <c r="F97" s="197"/>
      <c r="G97" s="197"/>
      <c r="H97" s="198"/>
      <c r="I97" s="199" t="s">
        <v>14</v>
      </c>
      <c r="J97" s="200"/>
      <c r="K97" s="201"/>
    </row>
    <row r="98" spans="1:11" ht="21" customHeight="1" x14ac:dyDescent="0.3">
      <c r="A98" s="143" t="s">
        <v>120</v>
      </c>
      <c r="B98" s="144"/>
      <c r="C98" s="192">
        <v>45</v>
      </c>
      <c r="D98" s="193"/>
      <c r="E98" s="193"/>
      <c r="F98" s="193"/>
      <c r="G98" s="193"/>
      <c r="H98" s="194"/>
      <c r="I98" s="186" t="s">
        <v>16</v>
      </c>
      <c r="J98" s="195"/>
      <c r="K98" s="187"/>
    </row>
    <row r="99" spans="1:11" ht="21" customHeight="1" x14ac:dyDescent="0.3">
      <c r="A99" s="143" t="s">
        <v>121</v>
      </c>
      <c r="B99" s="144"/>
      <c r="C99" s="196">
        <v>67</v>
      </c>
      <c r="D99" s="197"/>
      <c r="E99" s="197"/>
      <c r="F99" s="197"/>
      <c r="G99" s="197"/>
      <c r="H99" s="198"/>
      <c r="I99" s="184" t="s">
        <v>18</v>
      </c>
      <c r="J99" s="191"/>
      <c r="K99" s="185"/>
    </row>
    <row r="100" spans="1:11" ht="20" customHeight="1" x14ac:dyDescent="0.3">
      <c r="A100" s="143" t="s">
        <v>122</v>
      </c>
      <c r="B100" s="144"/>
      <c r="C100" s="192">
        <v>124</v>
      </c>
      <c r="D100" s="193"/>
      <c r="E100" s="193"/>
      <c r="F100" s="193"/>
      <c r="G100" s="193"/>
      <c r="H100" s="194"/>
      <c r="I100" s="186" t="s">
        <v>20</v>
      </c>
      <c r="J100" s="195"/>
      <c r="K100" s="187"/>
    </row>
    <row r="101" spans="1:11" ht="21" customHeight="1" x14ac:dyDescent="0.3">
      <c r="A101" s="143" t="s">
        <v>123</v>
      </c>
      <c r="B101" s="144"/>
      <c r="C101" s="196">
        <v>210</v>
      </c>
      <c r="D101" s="197"/>
      <c r="E101" s="197"/>
      <c r="F101" s="197"/>
      <c r="G101" s="197"/>
      <c r="H101" s="198"/>
      <c r="I101" s="184" t="s">
        <v>22</v>
      </c>
      <c r="J101" s="191"/>
      <c r="K101" s="185"/>
    </row>
    <row r="102" spans="1:11" ht="21" customHeight="1" x14ac:dyDescent="0.3">
      <c r="A102" s="143" t="s">
        <v>124</v>
      </c>
      <c r="B102" s="144"/>
      <c r="C102" s="192">
        <v>313</v>
      </c>
      <c r="D102" s="193"/>
      <c r="E102" s="193"/>
      <c r="F102" s="193"/>
      <c r="G102" s="193"/>
      <c r="H102" s="194"/>
      <c r="I102" s="186" t="s">
        <v>24</v>
      </c>
      <c r="J102" s="195"/>
      <c r="K102" s="187"/>
    </row>
    <row r="103" spans="1:11" ht="20" customHeight="1" x14ac:dyDescent="0.3">
      <c r="A103" s="143" t="s">
        <v>125</v>
      </c>
      <c r="B103" s="144"/>
      <c r="C103" s="196">
        <v>433</v>
      </c>
      <c r="D103" s="197"/>
      <c r="E103" s="197"/>
      <c r="F103" s="197"/>
      <c r="G103" s="197"/>
      <c r="H103" s="198"/>
      <c r="I103" s="184" t="s">
        <v>26</v>
      </c>
      <c r="J103" s="191"/>
      <c r="K103" s="185"/>
    </row>
    <row r="104" spans="1:11" ht="21" customHeight="1" x14ac:dyDescent="0.3">
      <c r="A104" s="143" t="s">
        <v>126</v>
      </c>
      <c r="B104" s="144"/>
      <c r="C104" s="192">
        <v>474</v>
      </c>
      <c r="D104" s="193"/>
      <c r="E104" s="193"/>
      <c r="F104" s="193"/>
      <c r="G104" s="193"/>
      <c r="H104" s="194"/>
      <c r="I104" s="186" t="s">
        <v>28</v>
      </c>
      <c r="J104" s="195"/>
      <c r="K104" s="187"/>
    </row>
    <row r="105" spans="1:11" ht="21" customHeight="1" x14ac:dyDescent="0.3">
      <c r="A105" s="143" t="s">
        <v>127</v>
      </c>
      <c r="B105" s="144"/>
      <c r="C105" s="196">
        <v>515</v>
      </c>
      <c r="D105" s="197"/>
      <c r="E105" s="197"/>
      <c r="F105" s="197"/>
      <c r="G105" s="197"/>
      <c r="H105" s="198"/>
      <c r="I105" s="184" t="s">
        <v>30</v>
      </c>
      <c r="J105" s="191"/>
      <c r="K105" s="185"/>
    </row>
    <row r="106" spans="1:11" ht="20" customHeight="1" x14ac:dyDescent="0.3">
      <c r="A106" s="143" t="s">
        <v>128</v>
      </c>
      <c r="B106" s="144"/>
      <c r="C106" s="192">
        <v>557</v>
      </c>
      <c r="D106" s="193"/>
      <c r="E106" s="193"/>
      <c r="F106" s="193"/>
      <c r="G106" s="193"/>
      <c r="H106" s="194"/>
      <c r="I106" s="186" t="s">
        <v>32</v>
      </c>
      <c r="J106" s="195"/>
      <c r="K106" s="187"/>
    </row>
    <row r="107" spans="1:11" ht="21" customHeight="1" x14ac:dyDescent="0.3">
      <c r="A107" s="143" t="s">
        <v>129</v>
      </c>
      <c r="B107" s="144"/>
      <c r="C107" s="196">
        <v>598</v>
      </c>
      <c r="D107" s="197"/>
      <c r="E107" s="197"/>
      <c r="F107" s="197"/>
      <c r="G107" s="197"/>
      <c r="H107" s="198"/>
      <c r="I107" s="184" t="s">
        <v>34</v>
      </c>
      <c r="J107" s="191"/>
      <c r="K107" s="185"/>
    </row>
    <row r="108" spans="1:11" ht="21" customHeight="1" x14ac:dyDescent="0.3">
      <c r="A108" s="143" t="s">
        <v>130</v>
      </c>
      <c r="B108" s="144"/>
      <c r="C108" s="192">
        <v>639</v>
      </c>
      <c r="D108" s="193"/>
      <c r="E108" s="193"/>
      <c r="F108" s="193"/>
      <c r="G108" s="193"/>
      <c r="H108" s="194"/>
      <c r="I108" s="186" t="s">
        <v>36</v>
      </c>
      <c r="J108" s="195"/>
      <c r="K108" s="187"/>
    </row>
    <row r="109" spans="1:11" ht="20" customHeight="1" x14ac:dyDescent="0.3">
      <c r="A109" s="143" t="s">
        <v>131</v>
      </c>
      <c r="B109" s="144"/>
      <c r="C109" s="196">
        <v>680</v>
      </c>
      <c r="D109" s="197"/>
      <c r="E109" s="197"/>
      <c r="F109" s="197"/>
      <c r="G109" s="197"/>
      <c r="H109" s="198"/>
      <c r="I109" s="184" t="s">
        <v>38</v>
      </c>
      <c r="J109" s="191"/>
      <c r="K109" s="185"/>
    </row>
    <row r="110" spans="1:11" ht="21" customHeight="1" x14ac:dyDescent="0.3">
      <c r="A110" s="143" t="s">
        <v>132</v>
      </c>
      <c r="B110" s="144"/>
      <c r="C110" s="192">
        <v>722</v>
      </c>
      <c r="D110" s="193"/>
      <c r="E110" s="193"/>
      <c r="F110" s="193"/>
      <c r="G110" s="193"/>
      <c r="H110" s="194"/>
      <c r="I110" s="186" t="s">
        <v>40</v>
      </c>
      <c r="J110" s="195"/>
      <c r="K110" s="187"/>
    </row>
    <row r="111" spans="1:11" ht="21" customHeight="1" x14ac:dyDescent="0.3">
      <c r="A111" s="143" t="s">
        <v>133</v>
      </c>
      <c r="B111" s="144"/>
      <c r="C111" s="196">
        <v>763</v>
      </c>
      <c r="D111" s="197"/>
      <c r="E111" s="197"/>
      <c r="F111" s="197"/>
      <c r="G111" s="197"/>
      <c r="H111" s="198"/>
      <c r="I111" s="184" t="s">
        <v>42</v>
      </c>
      <c r="J111" s="191"/>
      <c r="K111" s="185"/>
    </row>
    <row r="112" spans="1:11" ht="20" customHeight="1" x14ac:dyDescent="0.3">
      <c r="A112" s="143" t="s">
        <v>134</v>
      </c>
      <c r="B112" s="144"/>
      <c r="C112" s="192">
        <v>804</v>
      </c>
      <c r="D112" s="193"/>
      <c r="E112" s="193"/>
      <c r="F112" s="193"/>
      <c r="G112" s="193"/>
      <c r="H112" s="194"/>
      <c r="I112" s="186" t="s">
        <v>44</v>
      </c>
      <c r="J112" s="195"/>
      <c r="K112" s="187"/>
    </row>
    <row r="113" spans="1:12" ht="30" customHeight="1" x14ac:dyDescent="0.3">
      <c r="A113" s="163" t="s">
        <v>135</v>
      </c>
      <c r="B113" s="164"/>
      <c r="C113" s="165" t="s">
        <v>46</v>
      </c>
      <c r="D113" s="166"/>
      <c r="E113" s="166"/>
      <c r="F113" s="166"/>
      <c r="G113" s="166"/>
      <c r="H113" s="167"/>
      <c r="I113" s="202" t="s">
        <v>47</v>
      </c>
      <c r="J113" s="203"/>
      <c r="K113" s="204"/>
    </row>
    <row r="114" spans="1:12" ht="19" customHeight="1" x14ac:dyDescent="0.3">
      <c r="A114" s="2" t="s">
        <v>136</v>
      </c>
    </row>
    <row r="115" spans="1:12" ht="48" customHeight="1" x14ac:dyDescent="0.3">
      <c r="A115" s="163" t="s">
        <v>49</v>
      </c>
      <c r="B115" s="181"/>
      <c r="C115" s="181"/>
      <c r="D115" s="164"/>
      <c r="E115" s="163" t="s">
        <v>50</v>
      </c>
      <c r="F115" s="181"/>
      <c r="G115" s="181"/>
      <c r="H115" s="181"/>
      <c r="I115" s="164"/>
      <c r="J115" s="163" t="s">
        <v>51</v>
      </c>
      <c r="K115" s="181"/>
      <c r="L115" s="164"/>
    </row>
    <row r="116" spans="1:12" ht="21" customHeight="1" x14ac:dyDescent="0.3">
      <c r="A116" s="143" t="s">
        <v>137</v>
      </c>
      <c r="B116" s="177"/>
      <c r="C116" s="177"/>
      <c r="D116" s="144"/>
      <c r="E116" s="145">
        <v>0</v>
      </c>
      <c r="F116" s="146"/>
      <c r="G116" s="146"/>
      <c r="H116" s="146"/>
      <c r="I116" s="147"/>
      <c r="J116" s="182" t="s">
        <v>8</v>
      </c>
      <c r="K116" s="190"/>
      <c r="L116" s="183"/>
    </row>
    <row r="117" spans="1:12" ht="21" customHeight="1" x14ac:dyDescent="0.3">
      <c r="A117" s="143" t="s">
        <v>138</v>
      </c>
      <c r="B117" s="177"/>
      <c r="C117" s="177"/>
      <c r="D117" s="144"/>
      <c r="E117" s="151">
        <v>5</v>
      </c>
      <c r="F117" s="152"/>
      <c r="G117" s="152"/>
      <c r="H117" s="152"/>
      <c r="I117" s="153"/>
      <c r="J117" s="184" t="s">
        <v>10</v>
      </c>
      <c r="K117" s="191"/>
      <c r="L117" s="185"/>
    </row>
    <row r="118" spans="1:12" ht="20" customHeight="1" x14ac:dyDescent="0.3">
      <c r="A118" s="143" t="s">
        <v>139</v>
      </c>
      <c r="B118" s="177"/>
      <c r="C118" s="177"/>
      <c r="D118" s="144"/>
      <c r="E118" s="145">
        <v>14</v>
      </c>
      <c r="F118" s="146"/>
      <c r="G118" s="146"/>
      <c r="H118" s="146"/>
      <c r="I118" s="147"/>
      <c r="J118" s="186" t="s">
        <v>12</v>
      </c>
      <c r="K118" s="195"/>
      <c r="L118" s="187"/>
    </row>
    <row r="119" spans="1:12" ht="21" customHeight="1" x14ac:dyDescent="0.3">
      <c r="A119" s="143" t="s">
        <v>140</v>
      </c>
      <c r="B119" s="177"/>
      <c r="C119" s="177"/>
      <c r="D119" s="144"/>
      <c r="E119" s="151">
        <v>28</v>
      </c>
      <c r="F119" s="152"/>
      <c r="G119" s="152"/>
      <c r="H119" s="152"/>
      <c r="I119" s="153"/>
      <c r="J119" s="184" t="s">
        <v>14</v>
      </c>
      <c r="K119" s="191"/>
      <c r="L119" s="185"/>
    </row>
    <row r="120" spans="1:12" ht="21" customHeight="1" x14ac:dyDescent="0.3">
      <c r="A120" s="143" t="s">
        <v>141</v>
      </c>
      <c r="B120" s="177"/>
      <c r="C120" s="177"/>
      <c r="D120" s="144"/>
      <c r="E120" s="145">
        <v>45</v>
      </c>
      <c r="F120" s="146"/>
      <c r="G120" s="146"/>
      <c r="H120" s="146"/>
      <c r="I120" s="147"/>
      <c r="J120" s="186" t="s">
        <v>16</v>
      </c>
      <c r="K120" s="195"/>
      <c r="L120" s="187"/>
    </row>
    <row r="121" spans="1:12" ht="20" customHeight="1" x14ac:dyDescent="0.3">
      <c r="A121" s="143" t="s">
        <v>142</v>
      </c>
      <c r="B121" s="177"/>
      <c r="C121" s="177"/>
      <c r="D121" s="144"/>
      <c r="E121" s="151">
        <v>67</v>
      </c>
      <c r="F121" s="152"/>
      <c r="G121" s="152"/>
      <c r="H121" s="152"/>
      <c r="I121" s="153"/>
      <c r="J121" s="184" t="s">
        <v>18</v>
      </c>
      <c r="K121" s="191"/>
      <c r="L121" s="185"/>
    </row>
    <row r="122" spans="1:12" ht="21" customHeight="1" x14ac:dyDescent="0.3">
      <c r="A122" s="143" t="s">
        <v>143</v>
      </c>
      <c r="B122" s="177"/>
      <c r="C122" s="177"/>
      <c r="D122" s="144"/>
      <c r="E122" s="145">
        <v>124</v>
      </c>
      <c r="F122" s="146"/>
      <c r="G122" s="146"/>
      <c r="H122" s="146"/>
      <c r="I122" s="147"/>
      <c r="J122" s="186" t="s">
        <v>20</v>
      </c>
      <c r="K122" s="195"/>
      <c r="L122" s="187"/>
    </row>
    <row r="123" spans="1:12" ht="21" customHeight="1" x14ac:dyDescent="0.3">
      <c r="A123" s="143" t="s">
        <v>144</v>
      </c>
      <c r="B123" s="177"/>
      <c r="C123" s="177"/>
      <c r="D123" s="144"/>
      <c r="E123" s="151">
        <v>210</v>
      </c>
      <c r="F123" s="152"/>
      <c r="G123" s="152"/>
      <c r="H123" s="152"/>
      <c r="I123" s="153"/>
      <c r="J123" s="184" t="s">
        <v>22</v>
      </c>
      <c r="K123" s="191"/>
      <c r="L123" s="185"/>
    </row>
    <row r="124" spans="1:12" ht="20" customHeight="1" x14ac:dyDescent="0.3">
      <c r="A124" s="143" t="s">
        <v>145</v>
      </c>
      <c r="B124" s="177"/>
      <c r="C124" s="177"/>
      <c r="D124" s="144"/>
      <c r="E124" s="145">
        <v>313</v>
      </c>
      <c r="F124" s="146"/>
      <c r="G124" s="146"/>
      <c r="H124" s="146"/>
      <c r="I124" s="147"/>
      <c r="J124" s="186" t="s">
        <v>24</v>
      </c>
      <c r="K124" s="195"/>
      <c r="L124" s="187"/>
    </row>
    <row r="125" spans="1:12" ht="21" customHeight="1" x14ac:dyDescent="0.3">
      <c r="A125" s="143" t="s">
        <v>146</v>
      </c>
      <c r="B125" s="177"/>
      <c r="C125" s="177"/>
      <c r="D125" s="144"/>
      <c r="E125" s="151">
        <v>433</v>
      </c>
      <c r="F125" s="152"/>
      <c r="G125" s="152"/>
      <c r="H125" s="152"/>
      <c r="I125" s="153"/>
      <c r="J125" s="184" t="s">
        <v>26</v>
      </c>
      <c r="K125" s="191"/>
      <c r="L125" s="185"/>
    </row>
    <row r="126" spans="1:12" ht="21" customHeight="1" x14ac:dyDescent="0.3">
      <c r="A126" s="143" t="s">
        <v>147</v>
      </c>
      <c r="B126" s="177"/>
      <c r="C126" s="177"/>
      <c r="D126" s="144"/>
      <c r="E126" s="145">
        <v>474</v>
      </c>
      <c r="F126" s="146"/>
      <c r="G126" s="146"/>
      <c r="H126" s="146"/>
      <c r="I126" s="147"/>
      <c r="J126" s="186" t="s">
        <v>28</v>
      </c>
      <c r="K126" s="195"/>
      <c r="L126" s="187"/>
    </row>
    <row r="127" spans="1:12" ht="20" customHeight="1" x14ac:dyDescent="0.3">
      <c r="A127" s="143" t="s">
        <v>148</v>
      </c>
      <c r="B127" s="177"/>
      <c r="C127" s="177"/>
      <c r="D127" s="144"/>
      <c r="E127" s="151">
        <v>515</v>
      </c>
      <c r="F127" s="152"/>
      <c r="G127" s="152"/>
      <c r="H127" s="152"/>
      <c r="I127" s="153"/>
      <c r="J127" s="184" t="s">
        <v>30</v>
      </c>
      <c r="K127" s="191"/>
      <c r="L127" s="185"/>
    </row>
    <row r="128" spans="1:12" ht="21" customHeight="1" x14ac:dyDescent="0.3">
      <c r="A128" s="143" t="s">
        <v>149</v>
      </c>
      <c r="B128" s="177"/>
      <c r="C128" s="177"/>
      <c r="D128" s="144"/>
      <c r="E128" s="145">
        <v>557</v>
      </c>
      <c r="F128" s="146"/>
      <c r="G128" s="146"/>
      <c r="H128" s="146"/>
      <c r="I128" s="147"/>
      <c r="J128" s="186" t="s">
        <v>32</v>
      </c>
      <c r="K128" s="195"/>
      <c r="L128" s="187"/>
    </row>
    <row r="129" spans="1:12" ht="21" customHeight="1" x14ac:dyDescent="0.3">
      <c r="A129" s="143" t="s">
        <v>150</v>
      </c>
      <c r="B129" s="177"/>
      <c r="C129" s="177"/>
      <c r="D129" s="144"/>
      <c r="E129" s="151">
        <v>598</v>
      </c>
      <c r="F129" s="152"/>
      <c r="G129" s="152"/>
      <c r="H129" s="152"/>
      <c r="I129" s="153"/>
      <c r="J129" s="184" t="s">
        <v>34</v>
      </c>
      <c r="K129" s="191"/>
      <c r="L129" s="185"/>
    </row>
    <row r="130" spans="1:12" ht="20" customHeight="1" x14ac:dyDescent="0.3">
      <c r="A130" s="143" t="s">
        <v>151</v>
      </c>
      <c r="B130" s="177"/>
      <c r="C130" s="177"/>
      <c r="D130" s="144"/>
      <c r="E130" s="145">
        <v>639</v>
      </c>
      <c r="F130" s="146"/>
      <c r="G130" s="146"/>
      <c r="H130" s="146"/>
      <c r="I130" s="147"/>
      <c r="J130" s="186" t="s">
        <v>36</v>
      </c>
      <c r="K130" s="195"/>
      <c r="L130" s="187"/>
    </row>
    <row r="131" spans="1:12" ht="21" customHeight="1" x14ac:dyDescent="0.3">
      <c r="A131" s="143" t="s">
        <v>152</v>
      </c>
      <c r="B131" s="177"/>
      <c r="C131" s="177"/>
      <c r="D131" s="144"/>
      <c r="E131" s="151">
        <v>680</v>
      </c>
      <c r="F131" s="152"/>
      <c r="G131" s="152"/>
      <c r="H131" s="152"/>
      <c r="I131" s="153"/>
      <c r="J131" s="184" t="s">
        <v>38</v>
      </c>
      <c r="K131" s="191"/>
      <c r="L131" s="185"/>
    </row>
    <row r="132" spans="1:12" ht="21" customHeight="1" x14ac:dyDescent="0.3">
      <c r="A132" s="143" t="s">
        <v>153</v>
      </c>
      <c r="B132" s="177"/>
      <c r="C132" s="177"/>
      <c r="D132" s="144"/>
      <c r="E132" s="145">
        <v>722</v>
      </c>
      <c r="F132" s="146"/>
      <c r="G132" s="146"/>
      <c r="H132" s="146"/>
      <c r="I132" s="147"/>
      <c r="J132" s="186" t="s">
        <v>40</v>
      </c>
      <c r="K132" s="195"/>
      <c r="L132" s="187"/>
    </row>
    <row r="133" spans="1:12" ht="20" customHeight="1" x14ac:dyDescent="0.3">
      <c r="A133" s="143" t="s">
        <v>154</v>
      </c>
      <c r="B133" s="177"/>
      <c r="C133" s="177"/>
      <c r="D133" s="144"/>
      <c r="E133" s="151">
        <v>763</v>
      </c>
      <c r="F133" s="152"/>
      <c r="G133" s="152"/>
      <c r="H133" s="152"/>
      <c r="I133" s="153"/>
      <c r="J133" s="184" t="s">
        <v>42</v>
      </c>
      <c r="K133" s="191"/>
      <c r="L133" s="185"/>
    </row>
    <row r="134" spans="1:12" ht="21" customHeight="1" x14ac:dyDescent="0.3">
      <c r="A134" s="143" t="s">
        <v>155</v>
      </c>
      <c r="B134" s="177"/>
      <c r="C134" s="177"/>
      <c r="D134" s="144"/>
      <c r="E134" s="145">
        <v>804</v>
      </c>
      <c r="F134" s="146"/>
      <c r="G134" s="146"/>
      <c r="H134" s="146"/>
      <c r="I134" s="147"/>
      <c r="J134" s="186" t="s">
        <v>44</v>
      </c>
      <c r="K134" s="195"/>
      <c r="L134" s="187"/>
    </row>
    <row r="135" spans="1:12" ht="30" customHeight="1" x14ac:dyDescent="0.3">
      <c r="A135" s="163" t="s">
        <v>156</v>
      </c>
      <c r="B135" s="181"/>
      <c r="C135" s="181"/>
      <c r="D135" s="164"/>
      <c r="E135" s="165" t="s">
        <v>46</v>
      </c>
      <c r="F135" s="166"/>
      <c r="G135" s="166"/>
      <c r="H135" s="166"/>
      <c r="I135" s="167"/>
      <c r="J135" s="202" t="s">
        <v>47</v>
      </c>
      <c r="K135" s="203"/>
      <c r="L135" s="204"/>
    </row>
    <row r="136" spans="1:12" ht="19" customHeight="1" x14ac:dyDescent="0.3">
      <c r="A136" s="2" t="s">
        <v>157</v>
      </c>
    </row>
    <row r="137" spans="1:12" ht="34" customHeight="1" x14ac:dyDescent="0.3">
      <c r="A137" s="3" t="s">
        <v>49</v>
      </c>
      <c r="B137" s="143" t="s">
        <v>50</v>
      </c>
      <c r="C137" s="177"/>
      <c r="D137" s="177"/>
      <c r="E137" s="177"/>
      <c r="F137" s="177"/>
      <c r="G137" s="144"/>
      <c r="H137" s="143" t="s">
        <v>51</v>
      </c>
      <c r="I137" s="177"/>
      <c r="J137" s="177"/>
      <c r="K137" s="177"/>
      <c r="L137" s="144"/>
    </row>
    <row r="138" spans="1:12" ht="20" customHeight="1" x14ac:dyDescent="0.3">
      <c r="A138" s="3" t="s">
        <v>158</v>
      </c>
      <c r="B138" s="145">
        <v>0</v>
      </c>
      <c r="C138" s="146"/>
      <c r="D138" s="146"/>
      <c r="E138" s="146"/>
      <c r="F138" s="146"/>
      <c r="G138" s="147"/>
      <c r="H138" s="148" t="s">
        <v>8</v>
      </c>
      <c r="I138" s="149"/>
      <c r="J138" s="149"/>
      <c r="K138" s="149"/>
      <c r="L138" s="150"/>
    </row>
    <row r="139" spans="1:12" ht="21" customHeight="1" x14ac:dyDescent="0.3">
      <c r="A139" s="3" t="s">
        <v>159</v>
      </c>
      <c r="B139" s="151">
        <v>5</v>
      </c>
      <c r="C139" s="152"/>
      <c r="D139" s="152"/>
      <c r="E139" s="152"/>
      <c r="F139" s="152"/>
      <c r="G139" s="153"/>
      <c r="H139" s="205" t="s">
        <v>10</v>
      </c>
      <c r="I139" s="206"/>
      <c r="J139" s="206"/>
      <c r="K139" s="206"/>
      <c r="L139" s="207"/>
    </row>
    <row r="140" spans="1:12" ht="21" customHeight="1" x14ac:dyDescent="0.3">
      <c r="A140" s="3" t="s">
        <v>160</v>
      </c>
      <c r="B140" s="145">
        <v>14</v>
      </c>
      <c r="C140" s="146"/>
      <c r="D140" s="146"/>
      <c r="E140" s="146"/>
      <c r="F140" s="146"/>
      <c r="G140" s="147"/>
      <c r="H140" s="160" t="s">
        <v>12</v>
      </c>
      <c r="I140" s="161"/>
      <c r="J140" s="161"/>
      <c r="K140" s="161"/>
      <c r="L140" s="162"/>
    </row>
    <row r="141" spans="1:12" ht="20" customHeight="1" x14ac:dyDescent="0.3">
      <c r="A141" s="3" t="s">
        <v>161</v>
      </c>
      <c r="B141" s="151">
        <v>28</v>
      </c>
      <c r="C141" s="152"/>
      <c r="D141" s="152"/>
      <c r="E141" s="152"/>
      <c r="F141" s="152"/>
      <c r="G141" s="153"/>
      <c r="H141" s="205" t="s">
        <v>14</v>
      </c>
      <c r="I141" s="206"/>
      <c r="J141" s="206"/>
      <c r="K141" s="206"/>
      <c r="L141" s="207"/>
    </row>
    <row r="142" spans="1:12" ht="21" customHeight="1" x14ac:dyDescent="0.3">
      <c r="A142" s="3" t="s">
        <v>162</v>
      </c>
      <c r="B142" s="145">
        <v>45</v>
      </c>
      <c r="C142" s="146"/>
      <c r="D142" s="146"/>
      <c r="E142" s="146"/>
      <c r="F142" s="146"/>
      <c r="G142" s="147"/>
      <c r="H142" s="160" t="s">
        <v>16</v>
      </c>
      <c r="I142" s="161"/>
      <c r="J142" s="161"/>
      <c r="K142" s="161"/>
      <c r="L142" s="162"/>
    </row>
    <row r="143" spans="1:12" ht="21" customHeight="1" x14ac:dyDescent="0.3">
      <c r="A143" s="3" t="s">
        <v>163</v>
      </c>
      <c r="B143" s="151">
        <v>67</v>
      </c>
      <c r="C143" s="152"/>
      <c r="D143" s="152"/>
      <c r="E143" s="152"/>
      <c r="F143" s="152"/>
      <c r="G143" s="153"/>
      <c r="H143" s="205" t="s">
        <v>18</v>
      </c>
      <c r="I143" s="206"/>
      <c r="J143" s="206"/>
      <c r="K143" s="206"/>
      <c r="L143" s="207"/>
    </row>
    <row r="144" spans="1:12" ht="20" customHeight="1" x14ac:dyDescent="0.3">
      <c r="A144" s="3" t="s">
        <v>164</v>
      </c>
      <c r="B144" s="145">
        <v>124</v>
      </c>
      <c r="C144" s="146"/>
      <c r="D144" s="146"/>
      <c r="E144" s="146"/>
      <c r="F144" s="146"/>
      <c r="G144" s="147"/>
      <c r="H144" s="160" t="s">
        <v>20</v>
      </c>
      <c r="I144" s="161"/>
      <c r="J144" s="161"/>
      <c r="K144" s="161"/>
      <c r="L144" s="162"/>
    </row>
    <row r="145" spans="1:12" ht="21" customHeight="1" x14ac:dyDescent="0.3">
      <c r="A145" s="3" t="s">
        <v>165</v>
      </c>
      <c r="B145" s="151">
        <v>210</v>
      </c>
      <c r="C145" s="152"/>
      <c r="D145" s="152"/>
      <c r="E145" s="152"/>
      <c r="F145" s="152"/>
      <c r="G145" s="153"/>
      <c r="H145" s="205" t="s">
        <v>22</v>
      </c>
      <c r="I145" s="206"/>
      <c r="J145" s="206"/>
      <c r="K145" s="206"/>
      <c r="L145" s="207"/>
    </row>
    <row r="146" spans="1:12" ht="21" customHeight="1" x14ac:dyDescent="0.3">
      <c r="A146" s="3" t="s">
        <v>166</v>
      </c>
      <c r="B146" s="145">
        <v>313</v>
      </c>
      <c r="C146" s="146"/>
      <c r="D146" s="146"/>
      <c r="E146" s="146"/>
      <c r="F146" s="146"/>
      <c r="G146" s="147"/>
      <c r="H146" s="160" t="s">
        <v>24</v>
      </c>
      <c r="I146" s="161"/>
      <c r="J146" s="161"/>
      <c r="K146" s="161"/>
      <c r="L146" s="162"/>
    </row>
    <row r="147" spans="1:12" ht="20" customHeight="1" x14ac:dyDescent="0.3">
      <c r="A147" s="3" t="s">
        <v>167</v>
      </c>
      <c r="B147" s="151">
        <v>433</v>
      </c>
      <c r="C147" s="152"/>
      <c r="D147" s="152"/>
      <c r="E147" s="152"/>
      <c r="F147" s="152"/>
      <c r="G147" s="153"/>
      <c r="H147" s="205" t="s">
        <v>26</v>
      </c>
      <c r="I147" s="206"/>
      <c r="J147" s="206"/>
      <c r="K147" s="206"/>
      <c r="L147" s="207"/>
    </row>
    <row r="148" spans="1:12" ht="21" customHeight="1" x14ac:dyDescent="0.3">
      <c r="A148" s="3" t="s">
        <v>168</v>
      </c>
      <c r="B148" s="145">
        <v>474</v>
      </c>
      <c r="C148" s="146"/>
      <c r="D148" s="146"/>
      <c r="E148" s="146"/>
      <c r="F148" s="146"/>
      <c r="G148" s="147"/>
      <c r="H148" s="160" t="s">
        <v>28</v>
      </c>
      <c r="I148" s="161"/>
      <c r="J148" s="161"/>
      <c r="K148" s="161"/>
      <c r="L148" s="162"/>
    </row>
    <row r="149" spans="1:12" ht="21" customHeight="1" x14ac:dyDescent="0.3">
      <c r="A149" s="3" t="s">
        <v>169</v>
      </c>
      <c r="B149" s="151">
        <v>515</v>
      </c>
      <c r="C149" s="152"/>
      <c r="D149" s="152"/>
      <c r="E149" s="152"/>
      <c r="F149" s="152"/>
      <c r="G149" s="153"/>
      <c r="H149" s="205" t="s">
        <v>30</v>
      </c>
      <c r="I149" s="206"/>
      <c r="J149" s="206"/>
      <c r="K149" s="206"/>
      <c r="L149" s="207"/>
    </row>
    <row r="150" spans="1:12" ht="20" customHeight="1" x14ac:dyDescent="0.3">
      <c r="A150" s="3" t="s">
        <v>170</v>
      </c>
      <c r="B150" s="145">
        <v>557</v>
      </c>
      <c r="C150" s="146"/>
      <c r="D150" s="146"/>
      <c r="E150" s="146"/>
      <c r="F150" s="146"/>
      <c r="G150" s="147"/>
      <c r="H150" s="160" t="s">
        <v>32</v>
      </c>
      <c r="I150" s="161"/>
      <c r="J150" s="161"/>
      <c r="K150" s="161"/>
      <c r="L150" s="162"/>
    </row>
    <row r="151" spans="1:12" ht="21" customHeight="1" x14ac:dyDescent="0.3">
      <c r="A151" s="3" t="s">
        <v>171</v>
      </c>
      <c r="B151" s="151">
        <v>598</v>
      </c>
      <c r="C151" s="152"/>
      <c r="D151" s="152"/>
      <c r="E151" s="152"/>
      <c r="F151" s="152"/>
      <c r="G151" s="153"/>
      <c r="H151" s="205" t="s">
        <v>34</v>
      </c>
      <c r="I151" s="206"/>
      <c r="J151" s="206"/>
      <c r="K151" s="206"/>
      <c r="L151" s="207"/>
    </row>
    <row r="152" spans="1:12" ht="21" customHeight="1" x14ac:dyDescent="0.3">
      <c r="A152" s="3" t="s">
        <v>172</v>
      </c>
      <c r="B152" s="145">
        <v>639</v>
      </c>
      <c r="C152" s="146"/>
      <c r="D152" s="146"/>
      <c r="E152" s="146"/>
      <c r="F152" s="146"/>
      <c r="G152" s="147"/>
      <c r="H152" s="160" t="s">
        <v>36</v>
      </c>
      <c r="I152" s="161"/>
      <c r="J152" s="161"/>
      <c r="K152" s="161"/>
      <c r="L152" s="162"/>
    </row>
    <row r="153" spans="1:12" ht="20" customHeight="1" x14ac:dyDescent="0.3">
      <c r="A153" s="3" t="s">
        <v>173</v>
      </c>
      <c r="B153" s="151">
        <v>680</v>
      </c>
      <c r="C153" s="152"/>
      <c r="D153" s="152"/>
      <c r="E153" s="152"/>
      <c r="F153" s="152"/>
      <c r="G153" s="153"/>
      <c r="H153" s="205" t="s">
        <v>38</v>
      </c>
      <c r="I153" s="206"/>
      <c r="J153" s="206"/>
      <c r="K153" s="206"/>
      <c r="L153" s="207"/>
    </row>
    <row r="154" spans="1:12" ht="21" customHeight="1" x14ac:dyDescent="0.3">
      <c r="A154" s="3" t="s">
        <v>174</v>
      </c>
      <c r="B154" s="145">
        <v>722</v>
      </c>
      <c r="C154" s="146"/>
      <c r="D154" s="146"/>
      <c r="E154" s="146"/>
      <c r="F154" s="146"/>
      <c r="G154" s="147"/>
      <c r="H154" s="160" t="s">
        <v>40</v>
      </c>
      <c r="I154" s="161"/>
      <c r="J154" s="161"/>
      <c r="K154" s="161"/>
      <c r="L154" s="162"/>
    </row>
    <row r="155" spans="1:12" ht="21" customHeight="1" x14ac:dyDescent="0.3">
      <c r="A155" s="3" t="s">
        <v>175</v>
      </c>
      <c r="B155" s="151">
        <v>763</v>
      </c>
      <c r="C155" s="152"/>
      <c r="D155" s="152"/>
      <c r="E155" s="152"/>
      <c r="F155" s="152"/>
      <c r="G155" s="153"/>
      <c r="H155" s="205" t="s">
        <v>42</v>
      </c>
      <c r="I155" s="206"/>
      <c r="J155" s="206"/>
      <c r="K155" s="206"/>
      <c r="L155" s="207"/>
    </row>
    <row r="156" spans="1:12" ht="20" customHeight="1" x14ac:dyDescent="0.3">
      <c r="A156" s="3" t="s">
        <v>176</v>
      </c>
      <c r="B156" s="145">
        <v>804</v>
      </c>
      <c r="C156" s="146"/>
      <c r="D156" s="146"/>
      <c r="E156" s="146"/>
      <c r="F156" s="146"/>
      <c r="G156" s="147"/>
      <c r="H156" s="160" t="s">
        <v>44</v>
      </c>
      <c r="I156" s="161"/>
      <c r="J156" s="161"/>
      <c r="K156" s="161"/>
      <c r="L156" s="162"/>
    </row>
    <row r="157" spans="1:12" ht="30" customHeight="1" x14ac:dyDescent="0.3">
      <c r="A157" s="6" t="s">
        <v>177</v>
      </c>
      <c r="B157" s="165" t="s">
        <v>46</v>
      </c>
      <c r="C157" s="166"/>
      <c r="D157" s="166"/>
      <c r="E157" s="166"/>
      <c r="F157" s="166"/>
      <c r="G157" s="167"/>
      <c r="H157" s="168" t="s">
        <v>47</v>
      </c>
      <c r="I157" s="169"/>
      <c r="J157" s="169"/>
      <c r="K157" s="169"/>
      <c r="L157" s="170"/>
    </row>
    <row r="158" spans="1:12" ht="19" customHeight="1" x14ac:dyDescent="0.3">
      <c r="A158" s="2" t="s">
        <v>178</v>
      </c>
    </row>
    <row r="159" spans="1:12" ht="34" customHeight="1" x14ac:dyDescent="0.3">
      <c r="A159" s="3" t="s">
        <v>49</v>
      </c>
      <c r="B159" s="143" t="s">
        <v>50</v>
      </c>
      <c r="C159" s="177"/>
      <c r="D159" s="177"/>
      <c r="E159" s="177"/>
      <c r="F159" s="177"/>
      <c r="G159" s="144"/>
      <c r="H159" s="143" t="s">
        <v>51</v>
      </c>
      <c r="I159" s="177"/>
      <c r="J159" s="177"/>
      <c r="K159" s="177"/>
      <c r="L159" s="144"/>
    </row>
    <row r="160" spans="1:12" ht="20" customHeight="1" x14ac:dyDescent="0.3">
      <c r="A160" s="3" t="s">
        <v>179</v>
      </c>
      <c r="B160" s="145">
        <v>0</v>
      </c>
      <c r="C160" s="146"/>
      <c r="D160" s="146"/>
      <c r="E160" s="146"/>
      <c r="F160" s="146"/>
      <c r="G160" s="147"/>
      <c r="H160" s="148" t="s">
        <v>8</v>
      </c>
      <c r="I160" s="149"/>
      <c r="J160" s="149"/>
      <c r="K160" s="149"/>
      <c r="L160" s="150"/>
    </row>
    <row r="161" spans="1:12" ht="21" customHeight="1" x14ac:dyDescent="0.3">
      <c r="A161" s="3" t="s">
        <v>180</v>
      </c>
      <c r="B161" s="151">
        <v>5</v>
      </c>
      <c r="C161" s="152"/>
      <c r="D161" s="152"/>
      <c r="E161" s="152"/>
      <c r="F161" s="152"/>
      <c r="G161" s="153"/>
      <c r="H161" s="205" t="s">
        <v>10</v>
      </c>
      <c r="I161" s="206"/>
      <c r="J161" s="206"/>
      <c r="K161" s="206"/>
      <c r="L161" s="207"/>
    </row>
    <row r="162" spans="1:12" ht="21" customHeight="1" x14ac:dyDescent="0.3">
      <c r="A162" s="3" t="s">
        <v>181</v>
      </c>
      <c r="B162" s="145">
        <v>14</v>
      </c>
      <c r="C162" s="146"/>
      <c r="D162" s="146"/>
      <c r="E162" s="146"/>
      <c r="F162" s="146"/>
      <c r="G162" s="147"/>
      <c r="H162" s="160" t="s">
        <v>12</v>
      </c>
      <c r="I162" s="161"/>
      <c r="J162" s="161"/>
      <c r="K162" s="161"/>
      <c r="L162" s="162"/>
    </row>
    <row r="163" spans="1:12" ht="20" customHeight="1" x14ac:dyDescent="0.3">
      <c r="A163" s="3" t="s">
        <v>182</v>
      </c>
      <c r="B163" s="151">
        <v>28</v>
      </c>
      <c r="C163" s="152"/>
      <c r="D163" s="152"/>
      <c r="E163" s="152"/>
      <c r="F163" s="152"/>
      <c r="G163" s="153"/>
      <c r="H163" s="205" t="s">
        <v>14</v>
      </c>
      <c r="I163" s="206"/>
      <c r="J163" s="206"/>
      <c r="K163" s="206"/>
      <c r="L163" s="207"/>
    </row>
    <row r="164" spans="1:12" ht="21" customHeight="1" x14ac:dyDescent="0.3">
      <c r="A164" s="3" t="s">
        <v>183</v>
      </c>
      <c r="B164" s="145">
        <v>45</v>
      </c>
      <c r="C164" s="146"/>
      <c r="D164" s="146"/>
      <c r="E164" s="146"/>
      <c r="F164" s="146"/>
      <c r="G164" s="147"/>
      <c r="H164" s="160" t="s">
        <v>16</v>
      </c>
      <c r="I164" s="161"/>
      <c r="J164" s="161"/>
      <c r="K164" s="161"/>
      <c r="L164" s="162"/>
    </row>
    <row r="165" spans="1:12" ht="21" customHeight="1" x14ac:dyDescent="0.3">
      <c r="A165" s="3" t="s">
        <v>184</v>
      </c>
      <c r="B165" s="151">
        <v>67</v>
      </c>
      <c r="C165" s="152"/>
      <c r="D165" s="152"/>
      <c r="E165" s="152"/>
      <c r="F165" s="152"/>
      <c r="G165" s="153"/>
      <c r="H165" s="205" t="s">
        <v>18</v>
      </c>
      <c r="I165" s="206"/>
      <c r="J165" s="206"/>
      <c r="K165" s="206"/>
      <c r="L165" s="207"/>
    </row>
    <row r="166" spans="1:12" ht="20" customHeight="1" x14ac:dyDescent="0.3">
      <c r="A166" s="3" t="s">
        <v>185</v>
      </c>
      <c r="B166" s="145">
        <v>124</v>
      </c>
      <c r="C166" s="146"/>
      <c r="D166" s="146"/>
      <c r="E166" s="146"/>
      <c r="F166" s="146"/>
      <c r="G166" s="147"/>
      <c r="H166" s="160" t="s">
        <v>20</v>
      </c>
      <c r="I166" s="161"/>
      <c r="J166" s="161"/>
      <c r="K166" s="161"/>
      <c r="L166" s="162"/>
    </row>
    <row r="167" spans="1:12" ht="21" customHeight="1" x14ac:dyDescent="0.3">
      <c r="A167" s="3" t="s">
        <v>186</v>
      </c>
      <c r="B167" s="151">
        <v>210</v>
      </c>
      <c r="C167" s="152"/>
      <c r="D167" s="152"/>
      <c r="E167" s="152"/>
      <c r="F167" s="152"/>
      <c r="G167" s="153"/>
      <c r="H167" s="205" t="s">
        <v>22</v>
      </c>
      <c r="I167" s="206"/>
      <c r="J167" s="206"/>
      <c r="K167" s="206"/>
      <c r="L167" s="207"/>
    </row>
    <row r="168" spans="1:12" ht="21" customHeight="1" x14ac:dyDescent="0.3">
      <c r="A168" s="3" t="s">
        <v>187</v>
      </c>
      <c r="B168" s="145">
        <v>313</v>
      </c>
      <c r="C168" s="146"/>
      <c r="D168" s="146"/>
      <c r="E168" s="146"/>
      <c r="F168" s="146"/>
      <c r="G168" s="147"/>
      <c r="H168" s="160" t="s">
        <v>24</v>
      </c>
      <c r="I168" s="161"/>
      <c r="J168" s="161"/>
      <c r="K168" s="161"/>
      <c r="L168" s="162"/>
    </row>
    <row r="169" spans="1:12" ht="20" customHeight="1" x14ac:dyDescent="0.3">
      <c r="A169" s="3" t="s">
        <v>188</v>
      </c>
      <c r="B169" s="151">
        <v>433</v>
      </c>
      <c r="C169" s="152"/>
      <c r="D169" s="152"/>
      <c r="E169" s="152"/>
      <c r="F169" s="152"/>
      <c r="G169" s="153"/>
      <c r="H169" s="205" t="s">
        <v>26</v>
      </c>
      <c r="I169" s="206"/>
      <c r="J169" s="206"/>
      <c r="K169" s="206"/>
      <c r="L169" s="207"/>
    </row>
    <row r="170" spans="1:12" ht="21" customHeight="1" x14ac:dyDescent="0.3">
      <c r="A170" s="3" t="s">
        <v>189</v>
      </c>
      <c r="B170" s="145">
        <v>474</v>
      </c>
      <c r="C170" s="146"/>
      <c r="D170" s="146"/>
      <c r="E170" s="146"/>
      <c r="F170" s="146"/>
      <c r="G170" s="147"/>
      <c r="H170" s="160" t="s">
        <v>28</v>
      </c>
      <c r="I170" s="161"/>
      <c r="J170" s="161"/>
      <c r="K170" s="161"/>
      <c r="L170" s="162"/>
    </row>
    <row r="171" spans="1:12" ht="21" customHeight="1" x14ac:dyDescent="0.3">
      <c r="A171" s="3" t="s">
        <v>190</v>
      </c>
      <c r="B171" s="151">
        <v>515</v>
      </c>
      <c r="C171" s="152"/>
      <c r="D171" s="152"/>
      <c r="E171" s="152"/>
      <c r="F171" s="152"/>
      <c r="G171" s="153"/>
      <c r="H171" s="205" t="s">
        <v>30</v>
      </c>
      <c r="I171" s="206"/>
      <c r="J171" s="206"/>
      <c r="K171" s="206"/>
      <c r="L171" s="207"/>
    </row>
    <row r="172" spans="1:12" ht="20" customHeight="1" x14ac:dyDescent="0.3">
      <c r="A172" s="3" t="s">
        <v>191</v>
      </c>
      <c r="B172" s="145">
        <v>557</v>
      </c>
      <c r="C172" s="146"/>
      <c r="D172" s="146"/>
      <c r="E172" s="146"/>
      <c r="F172" s="146"/>
      <c r="G172" s="147"/>
      <c r="H172" s="160" t="s">
        <v>32</v>
      </c>
      <c r="I172" s="161"/>
      <c r="J172" s="161"/>
      <c r="K172" s="161"/>
      <c r="L172" s="162"/>
    </row>
    <row r="173" spans="1:12" ht="21" customHeight="1" x14ac:dyDescent="0.3">
      <c r="A173" s="3" t="s">
        <v>192</v>
      </c>
      <c r="B173" s="151">
        <v>598</v>
      </c>
      <c r="C173" s="152"/>
      <c r="D173" s="152"/>
      <c r="E173" s="152"/>
      <c r="F173" s="152"/>
      <c r="G173" s="153"/>
      <c r="H173" s="205" t="s">
        <v>34</v>
      </c>
      <c r="I173" s="206"/>
      <c r="J173" s="206"/>
      <c r="K173" s="206"/>
      <c r="L173" s="207"/>
    </row>
    <row r="174" spans="1:12" ht="21" customHeight="1" x14ac:dyDescent="0.3">
      <c r="A174" s="3" t="s">
        <v>193</v>
      </c>
      <c r="B174" s="145">
        <v>639</v>
      </c>
      <c r="C174" s="146"/>
      <c r="D174" s="146"/>
      <c r="E174" s="146"/>
      <c r="F174" s="146"/>
      <c r="G174" s="147"/>
      <c r="H174" s="160" t="s">
        <v>36</v>
      </c>
      <c r="I174" s="161"/>
      <c r="J174" s="161"/>
      <c r="K174" s="161"/>
      <c r="L174" s="162"/>
    </row>
    <row r="175" spans="1:12" ht="20" customHeight="1" x14ac:dyDescent="0.3">
      <c r="A175" s="3" t="s">
        <v>194</v>
      </c>
      <c r="B175" s="151">
        <v>680</v>
      </c>
      <c r="C175" s="152"/>
      <c r="D175" s="152"/>
      <c r="E175" s="152"/>
      <c r="F175" s="152"/>
      <c r="G175" s="153"/>
      <c r="H175" s="205" t="s">
        <v>38</v>
      </c>
      <c r="I175" s="206"/>
      <c r="J175" s="206"/>
      <c r="K175" s="206"/>
      <c r="L175" s="207"/>
    </row>
    <row r="176" spans="1:12" ht="21" customHeight="1" x14ac:dyDescent="0.3">
      <c r="A176" s="3" t="s">
        <v>195</v>
      </c>
      <c r="B176" s="145">
        <v>722</v>
      </c>
      <c r="C176" s="146"/>
      <c r="D176" s="146"/>
      <c r="E176" s="146"/>
      <c r="F176" s="146"/>
      <c r="G176" s="147"/>
      <c r="H176" s="160" t="s">
        <v>40</v>
      </c>
      <c r="I176" s="161"/>
      <c r="J176" s="161"/>
      <c r="K176" s="161"/>
      <c r="L176" s="162"/>
    </row>
    <row r="177" spans="1:12" ht="21" customHeight="1" x14ac:dyDescent="0.3">
      <c r="A177" s="3" t="s">
        <v>196</v>
      </c>
      <c r="B177" s="151">
        <v>763</v>
      </c>
      <c r="C177" s="152"/>
      <c r="D177" s="152"/>
      <c r="E177" s="152"/>
      <c r="F177" s="152"/>
      <c r="G177" s="153"/>
      <c r="H177" s="205" t="s">
        <v>42</v>
      </c>
      <c r="I177" s="206"/>
      <c r="J177" s="206"/>
      <c r="K177" s="206"/>
      <c r="L177" s="207"/>
    </row>
    <row r="178" spans="1:12" ht="20" customHeight="1" x14ac:dyDescent="0.3">
      <c r="A178" s="3" t="s">
        <v>197</v>
      </c>
      <c r="B178" s="145">
        <v>804</v>
      </c>
      <c r="C178" s="146"/>
      <c r="D178" s="146"/>
      <c r="E178" s="146"/>
      <c r="F178" s="146"/>
      <c r="G178" s="147"/>
      <c r="H178" s="160" t="s">
        <v>44</v>
      </c>
      <c r="I178" s="161"/>
      <c r="J178" s="161"/>
      <c r="K178" s="161"/>
      <c r="L178" s="162"/>
    </row>
    <row r="179" spans="1:12" ht="30" customHeight="1" x14ac:dyDescent="0.3">
      <c r="A179" s="6" t="s">
        <v>198</v>
      </c>
      <c r="B179" s="165" t="s">
        <v>46</v>
      </c>
      <c r="C179" s="166"/>
      <c r="D179" s="166"/>
      <c r="E179" s="166"/>
      <c r="F179" s="166"/>
      <c r="G179" s="167"/>
      <c r="H179" s="168" t="s">
        <v>47</v>
      </c>
      <c r="I179" s="169"/>
      <c r="J179" s="169"/>
      <c r="K179" s="169"/>
      <c r="L179" s="170"/>
    </row>
  </sheetData>
  <mergeCells count="420">
    <mergeCell ref="B176:G176"/>
    <mergeCell ref="H176:L176"/>
    <mergeCell ref="B177:G177"/>
    <mergeCell ref="H177:L177"/>
    <mergeCell ref="B178:G178"/>
    <mergeCell ref="H178:L178"/>
    <mergeCell ref="B179:G179"/>
    <mergeCell ref="H179:L179"/>
    <mergeCell ref="B171:G171"/>
    <mergeCell ref="H171:L171"/>
    <mergeCell ref="B172:G172"/>
    <mergeCell ref="H172:L172"/>
    <mergeCell ref="B173:G173"/>
    <mergeCell ref="H173:L173"/>
    <mergeCell ref="B174:G174"/>
    <mergeCell ref="H174:L174"/>
    <mergeCell ref="B175:G175"/>
    <mergeCell ref="H175:L175"/>
    <mergeCell ref="B166:G166"/>
    <mergeCell ref="H166:L166"/>
    <mergeCell ref="B167:G167"/>
    <mergeCell ref="H167:L167"/>
    <mergeCell ref="B168:G168"/>
    <mergeCell ref="H168:L168"/>
    <mergeCell ref="B169:G169"/>
    <mergeCell ref="H169:L169"/>
    <mergeCell ref="B170:G170"/>
    <mergeCell ref="H170:L170"/>
    <mergeCell ref="B161:G161"/>
    <mergeCell ref="H161:L161"/>
    <mergeCell ref="B162:G162"/>
    <mergeCell ref="H162:L162"/>
    <mergeCell ref="B163:G163"/>
    <mergeCell ref="H163:L163"/>
    <mergeCell ref="B164:G164"/>
    <mergeCell ref="H164:L164"/>
    <mergeCell ref="B165:G165"/>
    <mergeCell ref="H165:L165"/>
    <mergeCell ref="B155:G155"/>
    <mergeCell ref="H155:L155"/>
    <mergeCell ref="B156:G156"/>
    <mergeCell ref="H156:L156"/>
    <mergeCell ref="B157:G157"/>
    <mergeCell ref="H157:L157"/>
    <mergeCell ref="B159:G159"/>
    <mergeCell ref="H159:L159"/>
    <mergeCell ref="B160:G160"/>
    <mergeCell ref="H160:L160"/>
    <mergeCell ref="B150:G150"/>
    <mergeCell ref="H150:L150"/>
    <mergeCell ref="B151:G151"/>
    <mergeCell ref="H151:L151"/>
    <mergeCell ref="B152:G152"/>
    <mergeCell ref="H152:L152"/>
    <mergeCell ref="B153:G153"/>
    <mergeCell ref="H153:L153"/>
    <mergeCell ref="B154:G154"/>
    <mergeCell ref="H154:L154"/>
    <mergeCell ref="B145:G145"/>
    <mergeCell ref="H145:L145"/>
    <mergeCell ref="B146:G146"/>
    <mergeCell ref="H146:L146"/>
    <mergeCell ref="B147:G147"/>
    <mergeCell ref="H147:L147"/>
    <mergeCell ref="B148:G148"/>
    <mergeCell ref="H148:L148"/>
    <mergeCell ref="B149:G149"/>
    <mergeCell ref="H149:L149"/>
    <mergeCell ref="B140:G140"/>
    <mergeCell ref="H140:L140"/>
    <mergeCell ref="B141:G141"/>
    <mergeCell ref="H141:L141"/>
    <mergeCell ref="B142:G142"/>
    <mergeCell ref="H142:L142"/>
    <mergeCell ref="B143:G143"/>
    <mergeCell ref="H143:L143"/>
    <mergeCell ref="B144:G144"/>
    <mergeCell ref="H144:L144"/>
    <mergeCell ref="A135:D135"/>
    <mergeCell ref="E135:I135"/>
    <mergeCell ref="J135:L135"/>
    <mergeCell ref="B137:G137"/>
    <mergeCell ref="H137:L137"/>
    <mergeCell ref="B138:G138"/>
    <mergeCell ref="H138:L138"/>
    <mergeCell ref="B139:G139"/>
    <mergeCell ref="H139:L139"/>
    <mergeCell ref="A132:D132"/>
    <mergeCell ref="E132:I132"/>
    <mergeCell ref="J132:L132"/>
    <mergeCell ref="A133:D133"/>
    <mergeCell ref="E133:I133"/>
    <mergeCell ref="J133:L133"/>
    <mergeCell ref="A134:D134"/>
    <mergeCell ref="E134:I134"/>
    <mergeCell ref="J134:L134"/>
    <mergeCell ref="A129:D129"/>
    <mergeCell ref="E129:I129"/>
    <mergeCell ref="J129:L129"/>
    <mergeCell ref="A130:D130"/>
    <mergeCell ref="E130:I130"/>
    <mergeCell ref="J130:L130"/>
    <mergeCell ref="A131:D131"/>
    <mergeCell ref="E131:I131"/>
    <mergeCell ref="J131:L131"/>
    <mergeCell ref="A126:D126"/>
    <mergeCell ref="E126:I126"/>
    <mergeCell ref="J126:L126"/>
    <mergeCell ref="A127:D127"/>
    <mergeCell ref="E127:I127"/>
    <mergeCell ref="J127:L127"/>
    <mergeCell ref="A128:D128"/>
    <mergeCell ref="E128:I128"/>
    <mergeCell ref="J128:L128"/>
    <mergeCell ref="A123:D123"/>
    <mergeCell ref="E123:I123"/>
    <mergeCell ref="J123:L123"/>
    <mergeCell ref="A124:D124"/>
    <mergeCell ref="E124:I124"/>
    <mergeCell ref="J124:L124"/>
    <mergeCell ref="A125:D125"/>
    <mergeCell ref="E125:I125"/>
    <mergeCell ref="J125:L125"/>
    <mergeCell ref="A120:D120"/>
    <mergeCell ref="E120:I120"/>
    <mergeCell ref="J120:L120"/>
    <mergeCell ref="A121:D121"/>
    <mergeCell ref="E121:I121"/>
    <mergeCell ref="J121:L121"/>
    <mergeCell ref="A122:D122"/>
    <mergeCell ref="E122:I122"/>
    <mergeCell ref="J122:L122"/>
    <mergeCell ref="A117:D117"/>
    <mergeCell ref="E117:I117"/>
    <mergeCell ref="J117:L117"/>
    <mergeCell ref="A118:D118"/>
    <mergeCell ref="E118:I118"/>
    <mergeCell ref="J118:L118"/>
    <mergeCell ref="A119:D119"/>
    <mergeCell ref="E119:I119"/>
    <mergeCell ref="J119:L119"/>
    <mergeCell ref="A113:B113"/>
    <mergeCell ref="C113:H113"/>
    <mergeCell ref="I113:K113"/>
    <mergeCell ref="A115:D115"/>
    <mergeCell ref="E115:I115"/>
    <mergeCell ref="J115:L115"/>
    <mergeCell ref="A116:D116"/>
    <mergeCell ref="E116:I116"/>
    <mergeCell ref="J116:L116"/>
    <mergeCell ref="A110:B110"/>
    <mergeCell ref="C110:H110"/>
    <mergeCell ref="I110:K110"/>
    <mergeCell ref="A111:B111"/>
    <mergeCell ref="C111:H111"/>
    <mergeCell ref="I111:K111"/>
    <mergeCell ref="A112:B112"/>
    <mergeCell ref="C112:H112"/>
    <mergeCell ref="I112:K112"/>
    <mergeCell ref="A107:B107"/>
    <mergeCell ref="C107:H107"/>
    <mergeCell ref="I107:K107"/>
    <mergeCell ref="A108:B108"/>
    <mergeCell ref="C108:H108"/>
    <mergeCell ref="I108:K108"/>
    <mergeCell ref="A109:B109"/>
    <mergeCell ref="C109:H109"/>
    <mergeCell ref="I109:K109"/>
    <mergeCell ref="A104:B104"/>
    <mergeCell ref="C104:H104"/>
    <mergeCell ref="I104:K104"/>
    <mergeCell ref="A105:B105"/>
    <mergeCell ref="C105:H105"/>
    <mergeCell ref="I105:K105"/>
    <mergeCell ref="A106:B106"/>
    <mergeCell ref="C106:H106"/>
    <mergeCell ref="I106:K106"/>
    <mergeCell ref="A101:B101"/>
    <mergeCell ref="C101:H101"/>
    <mergeCell ref="I101:K101"/>
    <mergeCell ref="A102:B102"/>
    <mergeCell ref="C102:H102"/>
    <mergeCell ref="I102:K102"/>
    <mergeCell ref="A103:B103"/>
    <mergeCell ref="C103:H103"/>
    <mergeCell ref="I103:K103"/>
    <mergeCell ref="A98:B98"/>
    <mergeCell ref="C98:H98"/>
    <mergeCell ref="I98:K98"/>
    <mergeCell ref="A99:B99"/>
    <mergeCell ref="C99:H99"/>
    <mergeCell ref="I99:K99"/>
    <mergeCell ref="A100:B100"/>
    <mergeCell ref="C100:H100"/>
    <mergeCell ref="I100:K100"/>
    <mergeCell ref="A95:B95"/>
    <mergeCell ref="C95:H95"/>
    <mergeCell ref="I95:K95"/>
    <mergeCell ref="A96:B96"/>
    <mergeCell ref="C96:H96"/>
    <mergeCell ref="I96:K96"/>
    <mergeCell ref="A97:B97"/>
    <mergeCell ref="C97:H97"/>
    <mergeCell ref="I97:K97"/>
    <mergeCell ref="A91:C91"/>
    <mergeCell ref="D91:J91"/>
    <mergeCell ref="K91:L91"/>
    <mergeCell ref="A93:B93"/>
    <mergeCell ref="C93:H93"/>
    <mergeCell ref="I93:K93"/>
    <mergeCell ref="A94:B94"/>
    <mergeCell ref="C94:H94"/>
    <mergeCell ref="I94:K94"/>
    <mergeCell ref="A88:C88"/>
    <mergeCell ref="D88:J88"/>
    <mergeCell ref="K88:L88"/>
    <mergeCell ref="A89:C89"/>
    <mergeCell ref="D89:J89"/>
    <mergeCell ref="K89:L89"/>
    <mergeCell ref="A90:C90"/>
    <mergeCell ref="D90:J90"/>
    <mergeCell ref="K90:L90"/>
    <mergeCell ref="A85:C85"/>
    <mergeCell ref="D85:J85"/>
    <mergeCell ref="K85:L85"/>
    <mergeCell ref="A86:C86"/>
    <mergeCell ref="D86:J86"/>
    <mergeCell ref="K86:L86"/>
    <mergeCell ref="A87:C87"/>
    <mergeCell ref="D87:J87"/>
    <mergeCell ref="K87:L87"/>
    <mergeCell ref="A82:C82"/>
    <mergeCell ref="D82:J82"/>
    <mergeCell ref="K82:L82"/>
    <mergeCell ref="A83:C83"/>
    <mergeCell ref="D83:J83"/>
    <mergeCell ref="K83:L83"/>
    <mergeCell ref="A84:C84"/>
    <mergeCell ref="D84:J84"/>
    <mergeCell ref="K84:L84"/>
    <mergeCell ref="A79:C79"/>
    <mergeCell ref="D79:J79"/>
    <mergeCell ref="K79:L79"/>
    <mergeCell ref="A80:C80"/>
    <mergeCell ref="D80:J80"/>
    <mergeCell ref="K80:L80"/>
    <mergeCell ref="A81:C81"/>
    <mergeCell ref="D81:J81"/>
    <mergeCell ref="K81:L81"/>
    <mergeCell ref="A76:C76"/>
    <mergeCell ref="D76:J76"/>
    <mergeCell ref="K76:L76"/>
    <mergeCell ref="A77:C77"/>
    <mergeCell ref="D77:J77"/>
    <mergeCell ref="K77:L77"/>
    <mergeCell ref="A78:C78"/>
    <mergeCell ref="D78:J78"/>
    <mergeCell ref="K78:L78"/>
    <mergeCell ref="A73:C73"/>
    <mergeCell ref="D73:J73"/>
    <mergeCell ref="K73:L73"/>
    <mergeCell ref="A74:C74"/>
    <mergeCell ref="D74:J74"/>
    <mergeCell ref="K74:L74"/>
    <mergeCell ref="A75:C75"/>
    <mergeCell ref="D75:J75"/>
    <mergeCell ref="K75:L75"/>
    <mergeCell ref="A68:D68"/>
    <mergeCell ref="F68:L68"/>
    <mergeCell ref="A69:D69"/>
    <mergeCell ref="F69:L69"/>
    <mergeCell ref="A71:C71"/>
    <mergeCell ref="D71:J71"/>
    <mergeCell ref="K71:L71"/>
    <mergeCell ref="A72:C72"/>
    <mergeCell ref="D72:J72"/>
    <mergeCell ref="K72:L72"/>
    <mergeCell ref="A63:D63"/>
    <mergeCell ref="F63:L63"/>
    <mergeCell ref="A64:D64"/>
    <mergeCell ref="F64:L64"/>
    <mergeCell ref="A65:D65"/>
    <mergeCell ref="F65:L65"/>
    <mergeCell ref="A66:D66"/>
    <mergeCell ref="F66:L66"/>
    <mergeCell ref="A67:D67"/>
    <mergeCell ref="F67:L67"/>
    <mergeCell ref="A58:D58"/>
    <mergeCell ref="F58:L58"/>
    <mergeCell ref="A59:D59"/>
    <mergeCell ref="F59:L59"/>
    <mergeCell ref="A60:D60"/>
    <mergeCell ref="F60:L60"/>
    <mergeCell ref="A61:D61"/>
    <mergeCell ref="F61:L61"/>
    <mergeCell ref="A62:D62"/>
    <mergeCell ref="F62:L62"/>
    <mergeCell ref="A53:D53"/>
    <mergeCell ref="F53:L53"/>
    <mergeCell ref="A54:D54"/>
    <mergeCell ref="F54:L54"/>
    <mergeCell ref="A55:D55"/>
    <mergeCell ref="F55:L55"/>
    <mergeCell ref="A56:D56"/>
    <mergeCell ref="F56:L56"/>
    <mergeCell ref="A57:D57"/>
    <mergeCell ref="F57:L57"/>
    <mergeCell ref="A47:D47"/>
    <mergeCell ref="F47:L47"/>
    <mergeCell ref="A49:D49"/>
    <mergeCell ref="F49:L49"/>
    <mergeCell ref="A50:D50"/>
    <mergeCell ref="F50:L50"/>
    <mergeCell ref="A51:D51"/>
    <mergeCell ref="F51:L51"/>
    <mergeCell ref="A52:D52"/>
    <mergeCell ref="F52:L52"/>
    <mergeCell ref="A42:D42"/>
    <mergeCell ref="F42:L42"/>
    <mergeCell ref="A43:D43"/>
    <mergeCell ref="F43:L43"/>
    <mergeCell ref="A44:D44"/>
    <mergeCell ref="F44:L44"/>
    <mergeCell ref="A45:D45"/>
    <mergeCell ref="F45:L45"/>
    <mergeCell ref="A46:D46"/>
    <mergeCell ref="F46:L46"/>
    <mergeCell ref="A37:D37"/>
    <mergeCell ref="F37:L37"/>
    <mergeCell ref="A38:D38"/>
    <mergeCell ref="F38:L38"/>
    <mergeCell ref="A39:D39"/>
    <mergeCell ref="F39:L39"/>
    <mergeCell ref="A40:D40"/>
    <mergeCell ref="F40:L40"/>
    <mergeCell ref="A41:D41"/>
    <mergeCell ref="F41:L41"/>
    <mergeCell ref="A32:D32"/>
    <mergeCell ref="F32:L32"/>
    <mergeCell ref="A33:D33"/>
    <mergeCell ref="F33:L33"/>
    <mergeCell ref="A34:D34"/>
    <mergeCell ref="F34:L34"/>
    <mergeCell ref="A35:D35"/>
    <mergeCell ref="F35:L35"/>
    <mergeCell ref="A36:D36"/>
    <mergeCell ref="F36:L36"/>
    <mergeCell ref="A27:D27"/>
    <mergeCell ref="F27:L27"/>
    <mergeCell ref="A28:D28"/>
    <mergeCell ref="F28:L28"/>
    <mergeCell ref="A29:D29"/>
    <mergeCell ref="F29:L29"/>
    <mergeCell ref="A30:D30"/>
    <mergeCell ref="F30:L30"/>
    <mergeCell ref="A31:D31"/>
    <mergeCell ref="F31:L31"/>
    <mergeCell ref="A23:B23"/>
    <mergeCell ref="C23:F23"/>
    <mergeCell ref="G23:L23"/>
    <mergeCell ref="A24:B24"/>
    <mergeCell ref="C24:F24"/>
    <mergeCell ref="G24:L24"/>
    <mergeCell ref="A25:B25"/>
    <mergeCell ref="C25:F25"/>
    <mergeCell ref="G25:L25"/>
    <mergeCell ref="A20:B20"/>
    <mergeCell ref="C20:F20"/>
    <mergeCell ref="G20:L20"/>
    <mergeCell ref="A21:B21"/>
    <mergeCell ref="C21:F21"/>
    <mergeCell ref="G21:L21"/>
    <mergeCell ref="A22:B22"/>
    <mergeCell ref="C22:F22"/>
    <mergeCell ref="G22:L22"/>
    <mergeCell ref="A17:B17"/>
    <mergeCell ref="C17:F17"/>
    <mergeCell ref="G17:L17"/>
    <mergeCell ref="A18:B18"/>
    <mergeCell ref="C18:F18"/>
    <mergeCell ref="G18:L18"/>
    <mergeCell ref="A19:B19"/>
    <mergeCell ref="C19:F19"/>
    <mergeCell ref="G19:L19"/>
    <mergeCell ref="A14:B14"/>
    <mergeCell ref="C14:F14"/>
    <mergeCell ref="G14:L14"/>
    <mergeCell ref="A15:B15"/>
    <mergeCell ref="C15:F15"/>
    <mergeCell ref="G15:L15"/>
    <mergeCell ref="A16:B16"/>
    <mergeCell ref="C16:F16"/>
    <mergeCell ref="G16:L16"/>
    <mergeCell ref="A11:B11"/>
    <mergeCell ref="C11:F11"/>
    <mergeCell ref="G11:L11"/>
    <mergeCell ref="A12:B12"/>
    <mergeCell ref="C12:F12"/>
    <mergeCell ref="G12:L12"/>
    <mergeCell ref="A13:B13"/>
    <mergeCell ref="C13:F13"/>
    <mergeCell ref="G13:L13"/>
    <mergeCell ref="A8:B8"/>
    <mergeCell ref="C8:F8"/>
    <mergeCell ref="G8:L8"/>
    <mergeCell ref="A9:B9"/>
    <mergeCell ref="C9:F9"/>
    <mergeCell ref="G9:L9"/>
    <mergeCell ref="A10:B10"/>
    <mergeCell ref="C10:F10"/>
    <mergeCell ref="G10:L10"/>
    <mergeCell ref="A5:B5"/>
    <mergeCell ref="C5:F5"/>
    <mergeCell ref="G5:L5"/>
    <mergeCell ref="A6:B6"/>
    <mergeCell ref="C6:F6"/>
    <mergeCell ref="G6:L6"/>
    <mergeCell ref="A7:B7"/>
    <mergeCell ref="C7:F7"/>
    <mergeCell ref="G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8D79-0C6F-4844-A3ED-FD0206BACAC2}">
  <dimension ref="A1:P201"/>
  <sheetViews>
    <sheetView topLeftCell="A190" workbookViewId="0">
      <selection activeCell="A182" sqref="A182:A201"/>
    </sheetView>
  </sheetViews>
  <sheetFormatPr defaultColWidth="21.296875" defaultRowHeight="13" x14ac:dyDescent="0.3"/>
  <cols>
    <col min="1" max="1" width="21.296875" style="67" customWidth="1"/>
    <col min="2" max="3" width="14.296875" style="92" customWidth="1"/>
    <col min="4" max="4" width="17" style="67" customWidth="1"/>
    <col min="5" max="5" width="21.296875" style="67"/>
    <col min="6" max="7" width="21.296875" style="101"/>
    <col min="8" max="8" width="21.296875" style="67"/>
    <col min="9" max="9" width="6.8984375" style="67" bestFit="1" customWidth="1"/>
    <col min="10" max="10" width="7.3984375" style="67" bestFit="1" customWidth="1"/>
    <col min="11" max="11" width="6.8984375" style="67" bestFit="1" customWidth="1"/>
    <col min="12" max="12" width="7.3984375" style="67" bestFit="1" customWidth="1"/>
    <col min="13" max="13" width="3.8984375" style="67" bestFit="1" customWidth="1"/>
    <col min="14" max="14" width="6.296875" style="67" bestFit="1" customWidth="1"/>
    <col min="15" max="15" width="3.8984375" style="67" bestFit="1" customWidth="1"/>
    <col min="16" max="16" width="6.296875" style="67" bestFit="1" customWidth="1"/>
    <col min="17" max="16384" width="21.296875" style="67"/>
  </cols>
  <sheetData>
    <row r="1" spans="1:16" ht="22" customHeight="1" x14ac:dyDescent="0.3">
      <c r="A1" s="66" t="s">
        <v>202</v>
      </c>
      <c r="B1" s="91"/>
    </row>
    <row r="2" spans="1:16" ht="22" customHeight="1" x14ac:dyDescent="0.3">
      <c r="A2" s="66" t="s">
        <v>203</v>
      </c>
      <c r="B2" s="91"/>
    </row>
    <row r="3" spans="1:16" ht="22" customHeight="1" x14ac:dyDescent="0.3">
      <c r="A3" s="66" t="s">
        <v>204</v>
      </c>
      <c r="B3" s="91"/>
    </row>
    <row r="4" spans="1:16" ht="19" customHeight="1" x14ac:dyDescent="0.3">
      <c r="A4" s="68" t="s">
        <v>205</v>
      </c>
      <c r="B4" s="93"/>
    </row>
    <row r="5" spans="1:16" ht="34" customHeight="1" x14ac:dyDescent="0.3">
      <c r="A5" s="69" t="s">
        <v>201</v>
      </c>
      <c r="B5" s="94" t="s">
        <v>199</v>
      </c>
      <c r="C5" s="94" t="s">
        <v>200</v>
      </c>
      <c r="D5" s="69" t="s">
        <v>206</v>
      </c>
      <c r="E5" s="69" t="s">
        <v>207</v>
      </c>
      <c r="F5" s="102" t="s">
        <v>399</v>
      </c>
      <c r="G5" s="102" t="s">
        <v>398</v>
      </c>
      <c r="H5" s="70"/>
      <c r="I5" s="70"/>
      <c r="J5" s="70"/>
    </row>
    <row r="6" spans="1:16" ht="20" customHeight="1" x14ac:dyDescent="0.3">
      <c r="A6" s="69" t="s">
        <v>587</v>
      </c>
      <c r="B6" s="95">
        <f>FPIG!$Q$6*F6</f>
        <v>0</v>
      </c>
      <c r="C6" s="95">
        <f>FPIG!$Q$6*G6</f>
        <v>19720.000000000015</v>
      </c>
      <c r="D6" s="73">
        <v>0</v>
      </c>
      <c r="E6" s="74" t="s">
        <v>209</v>
      </c>
      <c r="F6" s="101">
        <v>0</v>
      </c>
      <c r="G6" s="101">
        <v>1</v>
      </c>
      <c r="H6" s="75"/>
      <c r="I6" s="67">
        <f>_xlfn.NUMBERVALUE(B6)</f>
        <v>0</v>
      </c>
      <c r="J6" s="71">
        <v>0</v>
      </c>
      <c r="K6" s="67">
        <f t="shared" ref="K6:K24" si="0">_xlfn.NUMBERVALUE(C6)</f>
        <v>19720</v>
      </c>
      <c r="L6" s="72">
        <v>20440</v>
      </c>
      <c r="M6" s="67">
        <f t="shared" ref="M6:M25" si="1">_xlfn.NUMBERVALUE(F6)</f>
        <v>0</v>
      </c>
      <c r="N6" s="101">
        <v>0</v>
      </c>
      <c r="O6" s="67">
        <f t="shared" ref="O6:O24" si="2">_xlfn.NUMBERVALUE(G6)</f>
        <v>1</v>
      </c>
      <c r="P6" s="101">
        <v>1</v>
      </c>
    </row>
    <row r="7" spans="1:16" ht="21" customHeight="1" x14ac:dyDescent="0.3">
      <c r="A7" s="69" t="s">
        <v>588</v>
      </c>
      <c r="B7" s="95">
        <f>FPIG!$Q$6*F7+1</f>
        <v>19721.000000000015</v>
      </c>
      <c r="C7" s="95">
        <f>FPIG!$Q$6*G7</f>
        <v>29580.000000000022</v>
      </c>
      <c r="D7" s="76">
        <v>5</v>
      </c>
      <c r="E7" s="77" t="s">
        <v>211</v>
      </c>
      <c r="F7" s="101">
        <v>1</v>
      </c>
      <c r="G7" s="101">
        <v>1.5</v>
      </c>
      <c r="H7" s="75"/>
      <c r="I7" s="67">
        <f t="shared" ref="I7:I25" si="3">_xlfn.NUMBERVALUE(B7)</f>
        <v>19721</v>
      </c>
      <c r="J7" s="71">
        <v>20441</v>
      </c>
      <c r="K7" s="67">
        <f t="shared" si="0"/>
        <v>29580</v>
      </c>
      <c r="L7" s="72">
        <v>30660</v>
      </c>
      <c r="M7" s="67">
        <f t="shared" si="1"/>
        <v>1</v>
      </c>
      <c r="N7" s="101">
        <v>1</v>
      </c>
      <c r="O7" s="67">
        <f t="shared" si="2"/>
        <v>1.5</v>
      </c>
      <c r="P7" s="101">
        <v>1.5</v>
      </c>
    </row>
    <row r="8" spans="1:16" ht="21" customHeight="1" x14ac:dyDescent="0.3">
      <c r="A8" s="69" t="s">
        <v>589</v>
      </c>
      <c r="B8" s="95">
        <f>FPIG!$Q$6*F8+1</f>
        <v>29581.000000000022</v>
      </c>
      <c r="C8" s="95">
        <f>FPIG!$Q$6*G8</f>
        <v>39440.000000000029</v>
      </c>
      <c r="D8" s="73">
        <v>14</v>
      </c>
      <c r="E8" s="74" t="s">
        <v>213</v>
      </c>
      <c r="F8" s="101">
        <v>1.5</v>
      </c>
      <c r="G8" s="101">
        <v>2</v>
      </c>
      <c r="H8" s="75"/>
      <c r="I8" s="67">
        <f t="shared" si="3"/>
        <v>29581</v>
      </c>
      <c r="J8" s="71">
        <v>30661</v>
      </c>
      <c r="K8" s="67">
        <f t="shared" si="0"/>
        <v>39440</v>
      </c>
      <c r="L8" s="72">
        <v>40880</v>
      </c>
      <c r="M8" s="67">
        <f t="shared" si="1"/>
        <v>1.5</v>
      </c>
      <c r="N8" s="101">
        <v>1.5</v>
      </c>
      <c r="O8" s="67">
        <f t="shared" si="2"/>
        <v>2</v>
      </c>
      <c r="P8" s="101">
        <v>2</v>
      </c>
    </row>
    <row r="9" spans="1:16" ht="20" customHeight="1" x14ac:dyDescent="0.3">
      <c r="A9" s="69" t="s">
        <v>590</v>
      </c>
      <c r="B9" s="95">
        <f>FPIG!$Q$6*F9+1</f>
        <v>39441.000000000029</v>
      </c>
      <c r="C9" s="95">
        <f>FPIG!$Q$6*G9</f>
        <v>49300.000000000036</v>
      </c>
      <c r="D9" s="76">
        <v>28</v>
      </c>
      <c r="E9" s="77" t="s">
        <v>215</v>
      </c>
      <c r="F9" s="101">
        <v>2</v>
      </c>
      <c r="G9" s="101">
        <v>2.5</v>
      </c>
      <c r="H9" s="75"/>
      <c r="I9" s="67">
        <f t="shared" si="3"/>
        <v>39441</v>
      </c>
      <c r="J9" s="71">
        <v>40881</v>
      </c>
      <c r="K9" s="67">
        <f t="shared" si="0"/>
        <v>49300</v>
      </c>
      <c r="L9" s="72">
        <v>51100</v>
      </c>
      <c r="M9" s="67">
        <f t="shared" si="1"/>
        <v>2</v>
      </c>
      <c r="N9" s="101">
        <v>2</v>
      </c>
      <c r="O9" s="67">
        <f t="shared" si="2"/>
        <v>2.5</v>
      </c>
      <c r="P9" s="101">
        <v>2.5</v>
      </c>
    </row>
    <row r="10" spans="1:16" ht="21" customHeight="1" x14ac:dyDescent="0.3">
      <c r="A10" s="69" t="s">
        <v>591</v>
      </c>
      <c r="B10" s="95">
        <f>FPIG!$Q$6*F10+1</f>
        <v>49301.000000000036</v>
      </c>
      <c r="C10" s="95">
        <f>FPIG!$Q$6*G10</f>
        <v>59160.000000000044</v>
      </c>
      <c r="D10" s="73">
        <v>45</v>
      </c>
      <c r="E10" s="74" t="s">
        <v>217</v>
      </c>
      <c r="F10" s="101">
        <v>2.5</v>
      </c>
      <c r="G10" s="101">
        <v>3</v>
      </c>
      <c r="H10" s="75"/>
      <c r="I10" s="67">
        <f t="shared" si="3"/>
        <v>49301</v>
      </c>
      <c r="J10" s="71">
        <v>51101</v>
      </c>
      <c r="K10" s="67">
        <f t="shared" si="0"/>
        <v>59160</v>
      </c>
      <c r="L10" s="72">
        <v>61320</v>
      </c>
      <c r="M10" s="67">
        <f t="shared" si="1"/>
        <v>2.5</v>
      </c>
      <c r="N10" s="101">
        <v>2.5</v>
      </c>
      <c r="O10" s="67">
        <f t="shared" si="2"/>
        <v>3</v>
      </c>
      <c r="P10" s="101">
        <v>3</v>
      </c>
    </row>
    <row r="11" spans="1:16" ht="20" customHeight="1" x14ac:dyDescent="0.3">
      <c r="A11" s="69" t="s">
        <v>592</v>
      </c>
      <c r="B11" s="95">
        <f>FPIG!$Q$6*F11+1</f>
        <v>59161.000000000044</v>
      </c>
      <c r="C11" s="95">
        <f>FPIG!$Q$6*G11</f>
        <v>69020.000000000058</v>
      </c>
      <c r="D11" s="76">
        <v>67</v>
      </c>
      <c r="E11" s="77" t="s">
        <v>219</v>
      </c>
      <c r="F11" s="101">
        <v>3</v>
      </c>
      <c r="G11" s="101">
        <v>3.5</v>
      </c>
      <c r="H11" s="75"/>
      <c r="I11" s="67">
        <f t="shared" si="3"/>
        <v>59161</v>
      </c>
      <c r="J11" s="71">
        <v>61321</v>
      </c>
      <c r="K11" s="67">
        <f t="shared" si="0"/>
        <v>69020.000000000102</v>
      </c>
      <c r="L11" s="72">
        <v>71540</v>
      </c>
      <c r="M11" s="67">
        <f t="shared" si="1"/>
        <v>3</v>
      </c>
      <c r="N11" s="101">
        <v>3</v>
      </c>
      <c r="O11" s="67">
        <f t="shared" si="2"/>
        <v>3.5</v>
      </c>
      <c r="P11" s="101">
        <v>3.5</v>
      </c>
    </row>
    <row r="12" spans="1:16" ht="20" customHeight="1" x14ac:dyDescent="0.3">
      <c r="A12" s="69" t="s">
        <v>593</v>
      </c>
      <c r="B12" s="95">
        <f>FPIG!$Q$6*F12+1</f>
        <v>69021.000000000058</v>
      </c>
      <c r="C12" s="95">
        <f>FPIG!$Q$6*G12</f>
        <v>78880.000000000058</v>
      </c>
      <c r="D12" s="73">
        <v>124</v>
      </c>
      <c r="E12" s="74" t="s">
        <v>221</v>
      </c>
      <c r="F12" s="101">
        <v>3.5</v>
      </c>
      <c r="G12" s="101">
        <v>4</v>
      </c>
      <c r="H12" s="75"/>
      <c r="I12" s="67">
        <f t="shared" si="3"/>
        <v>69021.000000000102</v>
      </c>
      <c r="J12" s="71">
        <v>71541</v>
      </c>
      <c r="K12" s="67">
        <f t="shared" si="0"/>
        <v>78880.000000000102</v>
      </c>
      <c r="L12" s="72">
        <v>81760</v>
      </c>
      <c r="M12" s="67">
        <f t="shared" si="1"/>
        <v>3.5</v>
      </c>
      <c r="N12" s="101">
        <v>3.5</v>
      </c>
      <c r="O12" s="67">
        <f t="shared" si="2"/>
        <v>4</v>
      </c>
      <c r="P12" s="101">
        <v>4</v>
      </c>
    </row>
    <row r="13" spans="1:16" ht="21" customHeight="1" x14ac:dyDescent="0.3">
      <c r="A13" s="69" t="s">
        <v>594</v>
      </c>
      <c r="B13" s="95">
        <f>FPIG!$Q$6*F13+1</f>
        <v>78881.000000000058</v>
      </c>
      <c r="C13" s="95">
        <f>FPIG!$Q$6*G13</f>
        <v>88740.000000000058</v>
      </c>
      <c r="D13" s="76">
        <v>210</v>
      </c>
      <c r="E13" s="77" t="s">
        <v>223</v>
      </c>
      <c r="F13" s="101">
        <v>4</v>
      </c>
      <c r="G13" s="101">
        <v>4.5</v>
      </c>
      <c r="H13" s="75"/>
      <c r="I13" s="67">
        <f t="shared" si="3"/>
        <v>78881.000000000102</v>
      </c>
      <c r="J13" s="71">
        <v>81761</v>
      </c>
      <c r="K13" s="67">
        <f t="shared" si="0"/>
        <v>88740.000000000102</v>
      </c>
      <c r="L13" s="72">
        <v>91980</v>
      </c>
      <c r="M13" s="67">
        <f t="shared" si="1"/>
        <v>4</v>
      </c>
      <c r="N13" s="101">
        <v>4</v>
      </c>
      <c r="O13" s="67">
        <f t="shared" si="2"/>
        <v>4.5</v>
      </c>
      <c r="P13" s="101">
        <v>4.5</v>
      </c>
    </row>
    <row r="14" spans="1:16" ht="21" customHeight="1" x14ac:dyDescent="0.3">
      <c r="A14" s="69" t="s">
        <v>595</v>
      </c>
      <c r="B14" s="95">
        <f>FPIG!$Q$6*F14+1</f>
        <v>88741.000000000058</v>
      </c>
      <c r="C14" s="95">
        <f>FPIG!$Q$6*G14</f>
        <v>98600.000000000073</v>
      </c>
      <c r="D14" s="73">
        <v>313</v>
      </c>
      <c r="E14" s="74" t="s">
        <v>225</v>
      </c>
      <c r="F14" s="101">
        <v>4.5</v>
      </c>
      <c r="G14" s="101">
        <v>5</v>
      </c>
      <c r="H14" s="75"/>
      <c r="I14" s="67">
        <f t="shared" si="3"/>
        <v>88741.000000000102</v>
      </c>
      <c r="J14" s="71">
        <v>91981</v>
      </c>
      <c r="K14" s="67">
        <f t="shared" si="0"/>
        <v>98600.000000000102</v>
      </c>
      <c r="L14" s="72">
        <v>102200</v>
      </c>
      <c r="M14" s="67">
        <f t="shared" si="1"/>
        <v>4.5</v>
      </c>
      <c r="N14" s="101">
        <v>4.5</v>
      </c>
      <c r="O14" s="67">
        <f t="shared" si="2"/>
        <v>5</v>
      </c>
      <c r="P14" s="101">
        <v>5</v>
      </c>
    </row>
    <row r="15" spans="1:16" ht="20" customHeight="1" x14ac:dyDescent="0.3">
      <c r="A15" s="69" t="s">
        <v>596</v>
      </c>
      <c r="B15" s="95">
        <f>FPIG!$Q$6*F15+1</f>
        <v>98601.000000000073</v>
      </c>
      <c r="C15" s="95">
        <f>FPIG!$Q$6*G15</f>
        <v>108460.00000000009</v>
      </c>
      <c r="D15" s="76">
        <v>433</v>
      </c>
      <c r="E15" s="77" t="s">
        <v>227</v>
      </c>
      <c r="F15" s="101">
        <v>5</v>
      </c>
      <c r="G15" s="101">
        <v>5.5</v>
      </c>
      <c r="H15" s="75"/>
      <c r="I15" s="67">
        <f t="shared" si="3"/>
        <v>98601.000000000102</v>
      </c>
      <c r="J15" s="71">
        <v>102201</v>
      </c>
      <c r="K15" s="67">
        <f t="shared" si="0"/>
        <v>108460</v>
      </c>
      <c r="L15" s="72">
        <v>112420</v>
      </c>
      <c r="M15" s="67">
        <f t="shared" si="1"/>
        <v>5</v>
      </c>
      <c r="N15" s="101">
        <v>5</v>
      </c>
      <c r="O15" s="67">
        <f t="shared" si="2"/>
        <v>5.5</v>
      </c>
      <c r="P15" s="101">
        <v>5.5</v>
      </c>
    </row>
    <row r="16" spans="1:16" ht="21" customHeight="1" x14ac:dyDescent="0.3">
      <c r="A16" s="69" t="s">
        <v>597</v>
      </c>
      <c r="B16" s="95">
        <f>FPIG!$Q$6*F16+1</f>
        <v>108461.00000000009</v>
      </c>
      <c r="C16" s="95">
        <f>FPIG!$Q$6*G16</f>
        <v>118320.00000000009</v>
      </c>
      <c r="D16" s="73">
        <v>474</v>
      </c>
      <c r="E16" s="74" t="s">
        <v>229</v>
      </c>
      <c r="F16" s="101">
        <v>5.5</v>
      </c>
      <c r="G16" s="101">
        <v>6</v>
      </c>
      <c r="H16" s="75"/>
      <c r="I16" s="67">
        <f t="shared" si="3"/>
        <v>108461</v>
      </c>
      <c r="J16" s="71">
        <v>112421</v>
      </c>
      <c r="K16" s="67">
        <f t="shared" si="0"/>
        <v>118320</v>
      </c>
      <c r="L16" s="72">
        <v>122640</v>
      </c>
      <c r="M16" s="67">
        <f t="shared" si="1"/>
        <v>5.5</v>
      </c>
      <c r="N16" s="101">
        <v>5.5</v>
      </c>
      <c r="O16" s="67">
        <f t="shared" si="2"/>
        <v>6</v>
      </c>
      <c r="P16" s="101">
        <v>6</v>
      </c>
    </row>
    <row r="17" spans="1:16" ht="20" customHeight="1" x14ac:dyDescent="0.3">
      <c r="A17" s="69" t="s">
        <v>598</v>
      </c>
      <c r="B17" s="95">
        <f>FPIG!$Q$6*F17+1</f>
        <v>118321.00000000009</v>
      </c>
      <c r="C17" s="95">
        <f>FPIG!$Q$6*G17</f>
        <v>128180.00000000009</v>
      </c>
      <c r="D17" s="76">
        <v>515</v>
      </c>
      <c r="E17" s="77" t="s">
        <v>231</v>
      </c>
      <c r="F17" s="101">
        <v>6</v>
      </c>
      <c r="G17" s="101">
        <v>6.5</v>
      </c>
      <c r="H17" s="75"/>
      <c r="I17" s="67">
        <f t="shared" si="3"/>
        <v>118321</v>
      </c>
      <c r="J17" s="71">
        <v>122641</v>
      </c>
      <c r="K17" s="67">
        <f t="shared" si="0"/>
        <v>128180</v>
      </c>
      <c r="L17" s="72">
        <v>132860</v>
      </c>
      <c r="M17" s="67">
        <f t="shared" si="1"/>
        <v>6</v>
      </c>
      <c r="N17" s="101">
        <v>6</v>
      </c>
      <c r="O17" s="67">
        <f t="shared" si="2"/>
        <v>6.5</v>
      </c>
      <c r="P17" s="101">
        <v>6.5</v>
      </c>
    </row>
    <row r="18" spans="1:16" ht="20" customHeight="1" x14ac:dyDescent="0.3">
      <c r="A18" s="69" t="s">
        <v>599</v>
      </c>
      <c r="B18" s="95">
        <f>FPIG!$Q$6*F18+1</f>
        <v>128181.00000000009</v>
      </c>
      <c r="C18" s="95">
        <f>FPIG!$Q$6*G18</f>
        <v>138040.00000000012</v>
      </c>
      <c r="D18" s="73">
        <v>557</v>
      </c>
      <c r="E18" s="74" t="s">
        <v>233</v>
      </c>
      <c r="F18" s="101">
        <v>6.5</v>
      </c>
      <c r="G18" s="101">
        <v>7</v>
      </c>
      <c r="H18" s="75"/>
      <c r="I18" s="67">
        <f t="shared" si="3"/>
        <v>128181</v>
      </c>
      <c r="J18" s="71">
        <v>132861</v>
      </c>
      <c r="K18" s="67">
        <f t="shared" si="0"/>
        <v>138040</v>
      </c>
      <c r="L18" s="72">
        <v>143080</v>
      </c>
      <c r="M18" s="67">
        <f t="shared" si="1"/>
        <v>6.5</v>
      </c>
      <c r="N18" s="101">
        <v>6.5</v>
      </c>
      <c r="O18" s="67">
        <f t="shared" si="2"/>
        <v>7</v>
      </c>
      <c r="P18" s="101">
        <v>7</v>
      </c>
    </row>
    <row r="19" spans="1:16" ht="21" customHeight="1" x14ac:dyDescent="0.3">
      <c r="A19" s="69" t="s">
        <v>600</v>
      </c>
      <c r="B19" s="95">
        <f>FPIG!$Q$6*F19+1</f>
        <v>138041.00000000012</v>
      </c>
      <c r="C19" s="95">
        <f>FPIG!$Q$6*G19</f>
        <v>147900.00000000012</v>
      </c>
      <c r="D19" s="76">
        <v>598</v>
      </c>
      <c r="E19" s="77" t="s">
        <v>235</v>
      </c>
      <c r="F19" s="101">
        <v>7</v>
      </c>
      <c r="G19" s="101">
        <v>7.5</v>
      </c>
      <c r="H19" s="75"/>
      <c r="I19" s="67">
        <f t="shared" si="3"/>
        <v>138041</v>
      </c>
      <c r="J19" s="71">
        <v>143081</v>
      </c>
      <c r="K19" s="67">
        <f t="shared" si="0"/>
        <v>147900</v>
      </c>
      <c r="L19" s="72">
        <v>153300</v>
      </c>
      <c r="M19" s="67">
        <f t="shared" si="1"/>
        <v>7</v>
      </c>
      <c r="N19" s="101">
        <v>7</v>
      </c>
      <c r="O19" s="67">
        <f t="shared" si="2"/>
        <v>7.5</v>
      </c>
      <c r="P19" s="101">
        <v>7.5</v>
      </c>
    </row>
    <row r="20" spans="1:16" ht="21" customHeight="1" x14ac:dyDescent="0.3">
      <c r="A20" s="69" t="s">
        <v>601</v>
      </c>
      <c r="B20" s="95">
        <f>FPIG!$Q$6*F20+1</f>
        <v>147901.00000000012</v>
      </c>
      <c r="C20" s="95">
        <f>FPIG!$Q$6*G20</f>
        <v>157760.00000000012</v>
      </c>
      <c r="D20" s="73">
        <v>639</v>
      </c>
      <c r="E20" s="74" t="s">
        <v>237</v>
      </c>
      <c r="F20" s="101">
        <v>7.5</v>
      </c>
      <c r="G20" s="101">
        <v>8</v>
      </c>
      <c r="H20" s="75"/>
      <c r="I20" s="67">
        <f t="shared" si="3"/>
        <v>147901</v>
      </c>
      <c r="J20" s="71">
        <v>153301</v>
      </c>
      <c r="K20" s="67">
        <f t="shared" si="0"/>
        <v>157760</v>
      </c>
      <c r="L20" s="72">
        <v>163520</v>
      </c>
      <c r="M20" s="67">
        <f t="shared" si="1"/>
        <v>7.5</v>
      </c>
      <c r="N20" s="101">
        <v>7.5</v>
      </c>
      <c r="O20" s="67">
        <f t="shared" si="2"/>
        <v>8</v>
      </c>
      <c r="P20" s="101">
        <v>8</v>
      </c>
    </row>
    <row r="21" spans="1:16" ht="20" customHeight="1" x14ac:dyDescent="0.3">
      <c r="A21" s="69" t="s">
        <v>602</v>
      </c>
      <c r="B21" s="95">
        <f>FPIG!$Q$6*F21+1</f>
        <v>157761.00000000012</v>
      </c>
      <c r="C21" s="95">
        <f>FPIG!$Q$6*G21</f>
        <v>167620.00000000012</v>
      </c>
      <c r="D21" s="76">
        <v>680</v>
      </c>
      <c r="E21" s="77" t="s">
        <v>239</v>
      </c>
      <c r="F21" s="101">
        <v>8</v>
      </c>
      <c r="G21" s="101">
        <v>8.5</v>
      </c>
      <c r="H21" s="75"/>
      <c r="I21" s="67">
        <f t="shared" si="3"/>
        <v>157761</v>
      </c>
      <c r="J21" s="71">
        <v>163521</v>
      </c>
      <c r="K21" s="67">
        <f t="shared" si="0"/>
        <v>167620</v>
      </c>
      <c r="L21" s="72">
        <v>173740</v>
      </c>
      <c r="M21" s="67">
        <f t="shared" si="1"/>
        <v>8</v>
      </c>
      <c r="N21" s="101">
        <v>8</v>
      </c>
      <c r="O21" s="67">
        <f t="shared" si="2"/>
        <v>8.5</v>
      </c>
      <c r="P21" s="101">
        <v>8.5</v>
      </c>
    </row>
    <row r="22" spans="1:16" ht="21" customHeight="1" x14ac:dyDescent="0.3">
      <c r="A22" s="69" t="s">
        <v>603</v>
      </c>
      <c r="B22" s="95">
        <f>FPIG!$Q$6*F22+1</f>
        <v>167621.00000000012</v>
      </c>
      <c r="C22" s="95">
        <f>FPIG!$Q$6*G22</f>
        <v>177480.00000000012</v>
      </c>
      <c r="D22" s="73">
        <v>722</v>
      </c>
      <c r="E22" s="74" t="s">
        <v>241</v>
      </c>
      <c r="F22" s="101">
        <v>8.5</v>
      </c>
      <c r="G22" s="101">
        <v>9</v>
      </c>
      <c r="H22" s="75"/>
      <c r="I22" s="67">
        <f t="shared" si="3"/>
        <v>167621</v>
      </c>
      <c r="J22" s="71">
        <v>173741</v>
      </c>
      <c r="K22" s="67">
        <f t="shared" si="0"/>
        <v>177480</v>
      </c>
      <c r="L22" s="72">
        <v>183960</v>
      </c>
      <c r="M22" s="67">
        <f t="shared" si="1"/>
        <v>8.5</v>
      </c>
      <c r="N22" s="101">
        <v>8.5</v>
      </c>
      <c r="O22" s="67">
        <f t="shared" si="2"/>
        <v>9</v>
      </c>
      <c r="P22" s="101">
        <v>9</v>
      </c>
    </row>
    <row r="23" spans="1:16" ht="21" customHeight="1" x14ac:dyDescent="0.3">
      <c r="A23" s="69" t="s">
        <v>604</v>
      </c>
      <c r="B23" s="95">
        <f>FPIG!$Q$6*F23+1</f>
        <v>177481.00000000012</v>
      </c>
      <c r="C23" s="95">
        <f>FPIG!$Q$6*G23</f>
        <v>187340.00000000015</v>
      </c>
      <c r="D23" s="76">
        <v>763</v>
      </c>
      <c r="E23" s="77" t="s">
        <v>243</v>
      </c>
      <c r="F23" s="101">
        <v>9</v>
      </c>
      <c r="G23" s="101">
        <v>9.5</v>
      </c>
      <c r="H23" s="75"/>
      <c r="I23" s="67">
        <f t="shared" si="3"/>
        <v>177481</v>
      </c>
      <c r="J23" s="71">
        <v>183961</v>
      </c>
      <c r="K23" s="67">
        <f t="shared" si="0"/>
        <v>187340</v>
      </c>
      <c r="L23" s="72">
        <v>194180</v>
      </c>
      <c r="M23" s="67">
        <f t="shared" si="1"/>
        <v>9</v>
      </c>
      <c r="N23" s="101">
        <v>9</v>
      </c>
      <c r="O23" s="67">
        <f t="shared" si="2"/>
        <v>9.5</v>
      </c>
      <c r="P23" s="101">
        <v>9.5</v>
      </c>
    </row>
    <row r="24" spans="1:16" ht="20" customHeight="1" x14ac:dyDescent="0.3">
      <c r="A24" s="69" t="s">
        <v>605</v>
      </c>
      <c r="B24" s="95">
        <f>FPIG!$Q$6*F24+1</f>
        <v>187341.00000000015</v>
      </c>
      <c r="C24" s="95">
        <f>FPIG!$Q$6*G24</f>
        <v>197200.00000000015</v>
      </c>
      <c r="D24" s="73">
        <v>804</v>
      </c>
      <c r="E24" s="74" t="s">
        <v>245</v>
      </c>
      <c r="F24" s="101">
        <v>9.5</v>
      </c>
      <c r="G24" s="101">
        <v>10</v>
      </c>
      <c r="H24" s="75"/>
      <c r="I24" s="67">
        <f t="shared" si="3"/>
        <v>187341</v>
      </c>
      <c r="J24" s="71">
        <v>194181</v>
      </c>
      <c r="K24" s="67">
        <f t="shared" si="0"/>
        <v>197200</v>
      </c>
      <c r="L24" s="72">
        <v>204400</v>
      </c>
      <c r="M24" s="67">
        <f t="shared" si="1"/>
        <v>9.5</v>
      </c>
      <c r="N24" s="101">
        <v>9.5</v>
      </c>
      <c r="O24" s="67">
        <f t="shared" si="2"/>
        <v>10</v>
      </c>
      <c r="P24" s="101">
        <v>10</v>
      </c>
    </row>
    <row r="25" spans="1:16" ht="30" customHeight="1" x14ac:dyDescent="0.3">
      <c r="A25" s="78" t="s">
        <v>606</v>
      </c>
      <c r="B25" s="95">
        <f>FPIG!$Q$6*F25+1</f>
        <v>197201.00000000015</v>
      </c>
      <c r="C25" s="100"/>
      <c r="D25" s="79" t="s">
        <v>614</v>
      </c>
      <c r="E25" s="77" t="s">
        <v>248</v>
      </c>
      <c r="F25" s="101">
        <v>10</v>
      </c>
      <c r="H25" s="75"/>
      <c r="I25" s="67">
        <f t="shared" si="3"/>
        <v>197201</v>
      </c>
      <c r="J25" s="71">
        <v>204401</v>
      </c>
      <c r="L25" s="72"/>
      <c r="M25" s="67">
        <f t="shared" si="1"/>
        <v>10</v>
      </c>
      <c r="N25" s="101">
        <v>10</v>
      </c>
      <c r="P25" s="101"/>
    </row>
    <row r="26" spans="1:16" ht="19" customHeight="1" x14ac:dyDescent="0.3">
      <c r="A26" s="68" t="s">
        <v>616</v>
      </c>
      <c r="B26" s="96"/>
      <c r="C26" s="96"/>
      <c r="J26" s="72"/>
      <c r="L26" s="72"/>
      <c r="N26" s="101"/>
      <c r="P26" s="101"/>
    </row>
    <row r="27" spans="1:16" ht="42" customHeight="1" x14ac:dyDescent="0.3">
      <c r="A27" s="78" t="s">
        <v>201</v>
      </c>
      <c r="B27" s="97"/>
      <c r="C27" s="96"/>
      <c r="D27" s="81" t="s">
        <v>206</v>
      </c>
      <c r="E27" s="78" t="s">
        <v>207</v>
      </c>
      <c r="H27" s="82"/>
      <c r="I27" s="82"/>
      <c r="J27" s="80"/>
      <c r="L27" s="72"/>
      <c r="N27" s="101"/>
      <c r="P27" s="101"/>
    </row>
    <row r="28" spans="1:16" ht="21" customHeight="1" x14ac:dyDescent="0.3">
      <c r="A28" s="69" t="s">
        <v>617</v>
      </c>
      <c r="B28" s="95">
        <f>FPIG!$Q$7*F28</f>
        <v>0</v>
      </c>
      <c r="C28" s="95">
        <f>FPIG!$Q$7*G28</f>
        <v>24860.000000000018</v>
      </c>
      <c r="D28" s="83">
        <v>0</v>
      </c>
      <c r="E28" s="74" t="s">
        <v>209</v>
      </c>
      <c r="F28" s="101">
        <v>0</v>
      </c>
      <c r="G28" s="101">
        <v>1</v>
      </c>
      <c r="H28" s="75"/>
      <c r="I28" s="67">
        <f>_xlfn.NUMBERVALUE(B28)</f>
        <v>0</v>
      </c>
      <c r="J28" s="71">
        <v>0</v>
      </c>
      <c r="K28" s="67">
        <f t="shared" ref="K28:K46" si="4">_xlfn.NUMBERVALUE(C28)</f>
        <v>24860</v>
      </c>
      <c r="L28" s="72">
        <v>25820</v>
      </c>
      <c r="M28" s="67">
        <f t="shared" ref="M28:M47" si="5">_xlfn.NUMBERVALUE(F28)</f>
        <v>0</v>
      </c>
      <c r="N28" s="101">
        <v>0</v>
      </c>
      <c r="O28" s="67">
        <f>_xlfn.NUMBERVALUE(G28)</f>
        <v>1</v>
      </c>
      <c r="P28" s="101">
        <v>1</v>
      </c>
    </row>
    <row r="29" spans="1:16" ht="20" customHeight="1" x14ac:dyDescent="0.3">
      <c r="A29" s="69" t="s">
        <v>618</v>
      </c>
      <c r="B29" s="95">
        <f>FPIG!$Q$7*F29+1</f>
        <v>24861.000000000018</v>
      </c>
      <c r="C29" s="95">
        <f>FPIG!$Q$7*G29</f>
        <v>37290.000000000029</v>
      </c>
      <c r="D29" s="84">
        <v>5</v>
      </c>
      <c r="E29" s="77" t="s">
        <v>211</v>
      </c>
      <c r="F29" s="101">
        <v>1</v>
      </c>
      <c r="G29" s="101">
        <v>1.5</v>
      </c>
      <c r="H29" s="75"/>
      <c r="I29" s="67">
        <f t="shared" ref="I29:I47" si="6">_xlfn.NUMBERVALUE(B29)</f>
        <v>24861</v>
      </c>
      <c r="J29" s="71">
        <v>25821</v>
      </c>
      <c r="K29" s="67">
        <f t="shared" si="4"/>
        <v>37290</v>
      </c>
      <c r="L29" s="72">
        <v>38730</v>
      </c>
      <c r="M29" s="67">
        <f t="shared" si="5"/>
        <v>1</v>
      </c>
      <c r="N29" s="101">
        <v>1</v>
      </c>
      <c r="O29" s="67">
        <f t="shared" ref="O29:O46" si="7">_xlfn.NUMBERVALUE(G29)</f>
        <v>1.5</v>
      </c>
      <c r="P29" s="101">
        <v>1.5</v>
      </c>
    </row>
    <row r="30" spans="1:16" ht="21" customHeight="1" x14ac:dyDescent="0.3">
      <c r="A30" s="69" t="s">
        <v>619</v>
      </c>
      <c r="B30" s="95">
        <f>FPIG!$Q$7*F30+1</f>
        <v>37291.000000000029</v>
      </c>
      <c r="C30" s="95">
        <f>FPIG!$Q$7*G30</f>
        <v>49720.000000000036</v>
      </c>
      <c r="D30" s="83">
        <v>14</v>
      </c>
      <c r="E30" s="74" t="s">
        <v>213</v>
      </c>
      <c r="F30" s="101">
        <v>1.5</v>
      </c>
      <c r="G30" s="101">
        <v>2</v>
      </c>
      <c r="H30" s="75"/>
      <c r="I30" s="67">
        <f t="shared" si="6"/>
        <v>37291</v>
      </c>
      <c r="J30" s="71">
        <v>38731</v>
      </c>
      <c r="K30" s="67">
        <f t="shared" si="4"/>
        <v>49720</v>
      </c>
      <c r="L30" s="72">
        <v>51640</v>
      </c>
      <c r="M30" s="67">
        <f t="shared" si="5"/>
        <v>1.5</v>
      </c>
      <c r="N30" s="101">
        <v>1.5</v>
      </c>
      <c r="O30" s="67">
        <f t="shared" si="7"/>
        <v>2</v>
      </c>
      <c r="P30" s="101">
        <v>2</v>
      </c>
    </row>
    <row r="31" spans="1:16" ht="21" customHeight="1" x14ac:dyDescent="0.3">
      <c r="A31" s="69" t="s">
        <v>620</v>
      </c>
      <c r="B31" s="95">
        <f>FPIG!$Q$7*F31+1</f>
        <v>49721.000000000036</v>
      </c>
      <c r="C31" s="95">
        <f>FPIG!$Q$7*G31</f>
        <v>62150.000000000044</v>
      </c>
      <c r="D31" s="84">
        <v>28</v>
      </c>
      <c r="E31" s="77" t="s">
        <v>215</v>
      </c>
      <c r="F31" s="101">
        <v>2</v>
      </c>
      <c r="G31" s="101">
        <v>2.5</v>
      </c>
      <c r="H31" s="75"/>
      <c r="I31" s="67">
        <f t="shared" si="6"/>
        <v>49721</v>
      </c>
      <c r="J31" s="71">
        <v>51641</v>
      </c>
      <c r="K31" s="67">
        <f t="shared" si="4"/>
        <v>62150</v>
      </c>
      <c r="L31" s="72">
        <v>64550</v>
      </c>
      <c r="M31" s="67">
        <f t="shared" si="5"/>
        <v>2</v>
      </c>
      <c r="N31" s="101">
        <v>2</v>
      </c>
      <c r="O31" s="67">
        <f t="shared" si="7"/>
        <v>2.5</v>
      </c>
      <c r="P31" s="101">
        <v>2.5</v>
      </c>
    </row>
    <row r="32" spans="1:16" ht="20" customHeight="1" x14ac:dyDescent="0.3">
      <c r="A32" s="69" t="s">
        <v>621</v>
      </c>
      <c r="B32" s="95">
        <f>FPIG!$Q$7*F32+1</f>
        <v>62151.000000000044</v>
      </c>
      <c r="C32" s="95">
        <f>FPIG!$Q$7*G32</f>
        <v>74580.000000000058</v>
      </c>
      <c r="D32" s="83">
        <v>45</v>
      </c>
      <c r="E32" s="74" t="s">
        <v>217</v>
      </c>
      <c r="F32" s="101">
        <v>2.5</v>
      </c>
      <c r="G32" s="101">
        <v>3</v>
      </c>
      <c r="H32" s="75"/>
      <c r="I32" s="67">
        <f t="shared" si="6"/>
        <v>62151</v>
      </c>
      <c r="J32" s="71">
        <v>64551</v>
      </c>
      <c r="K32" s="67">
        <f t="shared" si="4"/>
        <v>74580.000000000102</v>
      </c>
      <c r="L32" s="72">
        <v>77460</v>
      </c>
      <c r="M32" s="67">
        <f t="shared" si="5"/>
        <v>2.5</v>
      </c>
      <c r="N32" s="101">
        <v>2.5</v>
      </c>
      <c r="O32" s="67">
        <f t="shared" si="7"/>
        <v>3</v>
      </c>
      <c r="P32" s="101">
        <v>3</v>
      </c>
    </row>
    <row r="33" spans="1:16" ht="21" customHeight="1" x14ac:dyDescent="0.3">
      <c r="A33" s="69" t="s">
        <v>622</v>
      </c>
      <c r="B33" s="95">
        <f>FPIG!$Q$7*F33+1</f>
        <v>74581.000000000058</v>
      </c>
      <c r="C33" s="95">
        <f>FPIG!$Q$7*G33</f>
        <v>87010.000000000058</v>
      </c>
      <c r="D33" s="84">
        <v>67</v>
      </c>
      <c r="E33" s="77" t="s">
        <v>219</v>
      </c>
      <c r="F33" s="101">
        <v>3</v>
      </c>
      <c r="G33" s="101">
        <v>3.5</v>
      </c>
      <c r="H33" s="75"/>
      <c r="I33" s="67">
        <f t="shared" si="6"/>
        <v>74581.000000000102</v>
      </c>
      <c r="J33" s="71">
        <v>77461</v>
      </c>
      <c r="K33" s="67">
        <f t="shared" si="4"/>
        <v>87010.000000000102</v>
      </c>
      <c r="L33" s="72">
        <v>90370</v>
      </c>
      <c r="M33" s="67">
        <f t="shared" si="5"/>
        <v>3</v>
      </c>
      <c r="N33" s="101">
        <v>3</v>
      </c>
      <c r="O33" s="67">
        <f t="shared" si="7"/>
        <v>3.5</v>
      </c>
      <c r="P33" s="101">
        <v>3.5</v>
      </c>
    </row>
    <row r="34" spans="1:16" ht="21" customHeight="1" x14ac:dyDescent="0.3">
      <c r="A34" s="69" t="s">
        <v>623</v>
      </c>
      <c r="B34" s="95">
        <f>FPIG!$Q$7*F34+1</f>
        <v>87011.000000000058</v>
      </c>
      <c r="C34" s="95">
        <f>FPIG!$Q$7*G34</f>
        <v>99440.000000000073</v>
      </c>
      <c r="D34" s="83">
        <v>124</v>
      </c>
      <c r="E34" s="74" t="s">
        <v>221</v>
      </c>
      <c r="F34" s="101">
        <v>3.5</v>
      </c>
      <c r="G34" s="101">
        <v>4</v>
      </c>
      <c r="H34" s="75"/>
      <c r="I34" s="67">
        <f t="shared" si="6"/>
        <v>87011.000000000102</v>
      </c>
      <c r="J34" s="71">
        <v>90371</v>
      </c>
      <c r="K34" s="67">
        <f t="shared" si="4"/>
        <v>99440.000000000102</v>
      </c>
      <c r="L34" s="72">
        <v>103280</v>
      </c>
      <c r="M34" s="67">
        <f t="shared" si="5"/>
        <v>3.5</v>
      </c>
      <c r="N34" s="101">
        <v>3.5</v>
      </c>
      <c r="O34" s="67">
        <f t="shared" si="7"/>
        <v>4</v>
      </c>
      <c r="P34" s="101">
        <v>4</v>
      </c>
    </row>
    <row r="35" spans="1:16" ht="20" customHeight="1" x14ac:dyDescent="0.3">
      <c r="A35" s="69" t="s">
        <v>624</v>
      </c>
      <c r="B35" s="95">
        <f>FPIG!$Q$7*F35+1</f>
        <v>99441.000000000073</v>
      </c>
      <c r="C35" s="95">
        <f>FPIG!$Q$7*G35</f>
        <v>111870.00000000009</v>
      </c>
      <c r="D35" s="84">
        <v>210</v>
      </c>
      <c r="E35" s="77" t="s">
        <v>223</v>
      </c>
      <c r="F35" s="101">
        <v>4</v>
      </c>
      <c r="G35" s="101">
        <v>4.5</v>
      </c>
      <c r="H35" s="75"/>
      <c r="I35" s="67">
        <f t="shared" si="6"/>
        <v>99441.000000000102</v>
      </c>
      <c r="J35" s="71">
        <v>103281</v>
      </c>
      <c r="K35" s="67">
        <f t="shared" si="4"/>
        <v>111870</v>
      </c>
      <c r="L35" s="72">
        <v>116190</v>
      </c>
      <c r="M35" s="67">
        <f t="shared" si="5"/>
        <v>4</v>
      </c>
      <c r="N35" s="101">
        <v>4</v>
      </c>
      <c r="O35" s="67">
        <f t="shared" si="7"/>
        <v>4.5</v>
      </c>
      <c r="P35" s="101">
        <v>4.5</v>
      </c>
    </row>
    <row r="36" spans="1:16" ht="21" customHeight="1" x14ac:dyDescent="0.3">
      <c r="A36" s="69" t="s">
        <v>625</v>
      </c>
      <c r="B36" s="95">
        <f>FPIG!$Q$7*F36+1</f>
        <v>111871.00000000009</v>
      </c>
      <c r="C36" s="95">
        <f>FPIG!$Q$7*G36</f>
        <v>124300.00000000009</v>
      </c>
      <c r="D36" s="83">
        <v>313</v>
      </c>
      <c r="E36" s="74" t="s">
        <v>225</v>
      </c>
      <c r="F36" s="101">
        <v>4.5</v>
      </c>
      <c r="G36" s="101">
        <v>5</v>
      </c>
      <c r="H36" s="75"/>
      <c r="I36" s="67">
        <f t="shared" si="6"/>
        <v>111871</v>
      </c>
      <c r="J36" s="71">
        <v>116191</v>
      </c>
      <c r="K36" s="67">
        <f t="shared" si="4"/>
        <v>124300</v>
      </c>
      <c r="L36" s="72">
        <v>129100</v>
      </c>
      <c r="M36" s="67">
        <f t="shared" si="5"/>
        <v>4.5</v>
      </c>
      <c r="N36" s="101">
        <v>4.5</v>
      </c>
      <c r="O36" s="67">
        <f t="shared" si="7"/>
        <v>5</v>
      </c>
      <c r="P36" s="101">
        <v>5</v>
      </c>
    </row>
    <row r="37" spans="1:16" ht="21" customHeight="1" x14ac:dyDescent="0.3">
      <c r="A37" s="69" t="s">
        <v>626</v>
      </c>
      <c r="B37" s="95">
        <f>FPIG!$Q$7*F37+1</f>
        <v>124301.00000000009</v>
      </c>
      <c r="C37" s="95">
        <f>FPIG!$Q$7*G37</f>
        <v>136730.00000000009</v>
      </c>
      <c r="D37" s="84">
        <v>433</v>
      </c>
      <c r="E37" s="77" t="s">
        <v>227</v>
      </c>
      <c r="F37" s="101">
        <v>5</v>
      </c>
      <c r="G37" s="101">
        <v>5.5</v>
      </c>
      <c r="H37" s="75"/>
      <c r="I37" s="67">
        <f t="shared" si="6"/>
        <v>124301</v>
      </c>
      <c r="J37" s="71">
        <v>129101</v>
      </c>
      <c r="K37" s="67">
        <f t="shared" si="4"/>
        <v>136730</v>
      </c>
      <c r="L37" s="72">
        <v>142010</v>
      </c>
      <c r="M37" s="67">
        <f t="shared" si="5"/>
        <v>5</v>
      </c>
      <c r="N37" s="101">
        <v>5</v>
      </c>
      <c r="O37" s="67">
        <f t="shared" si="7"/>
        <v>5.5</v>
      </c>
      <c r="P37" s="101">
        <v>5.5</v>
      </c>
    </row>
    <row r="38" spans="1:16" ht="20" customHeight="1" x14ac:dyDescent="0.3">
      <c r="A38" s="69" t="s">
        <v>627</v>
      </c>
      <c r="B38" s="95">
        <f>FPIG!$Q$7*F38+1</f>
        <v>136731.00000000009</v>
      </c>
      <c r="C38" s="95">
        <f>FPIG!$Q$7*G38</f>
        <v>149160.00000000012</v>
      </c>
      <c r="D38" s="83">
        <v>474</v>
      </c>
      <c r="E38" s="74" t="s">
        <v>229</v>
      </c>
      <c r="F38" s="101">
        <v>5.5</v>
      </c>
      <c r="G38" s="101">
        <v>6</v>
      </c>
      <c r="H38" s="75"/>
      <c r="I38" s="67">
        <f t="shared" si="6"/>
        <v>136731</v>
      </c>
      <c r="J38" s="71">
        <v>142011</v>
      </c>
      <c r="K38" s="67">
        <f t="shared" si="4"/>
        <v>149160</v>
      </c>
      <c r="L38" s="72">
        <v>154920</v>
      </c>
      <c r="M38" s="67">
        <f t="shared" si="5"/>
        <v>5.5</v>
      </c>
      <c r="N38" s="101">
        <v>5.5</v>
      </c>
      <c r="O38" s="67">
        <f t="shared" si="7"/>
        <v>6</v>
      </c>
      <c r="P38" s="101">
        <v>6</v>
      </c>
    </row>
    <row r="39" spans="1:16" ht="21" customHeight="1" x14ac:dyDescent="0.3">
      <c r="A39" s="69" t="s">
        <v>628</v>
      </c>
      <c r="B39" s="95">
        <f>FPIG!$Q$7*F39+1</f>
        <v>149161.00000000012</v>
      </c>
      <c r="C39" s="95">
        <f>FPIG!$Q$7*G39</f>
        <v>161590.00000000012</v>
      </c>
      <c r="D39" s="84">
        <v>515</v>
      </c>
      <c r="E39" s="77" t="s">
        <v>231</v>
      </c>
      <c r="F39" s="101">
        <v>6</v>
      </c>
      <c r="G39" s="101">
        <v>6.5</v>
      </c>
      <c r="H39" s="75"/>
      <c r="I39" s="67">
        <f t="shared" si="6"/>
        <v>149161</v>
      </c>
      <c r="J39" s="71">
        <v>154921</v>
      </c>
      <c r="K39" s="67">
        <f t="shared" si="4"/>
        <v>161590</v>
      </c>
      <c r="L39" s="72">
        <v>167830</v>
      </c>
      <c r="M39" s="67">
        <f t="shared" si="5"/>
        <v>6</v>
      </c>
      <c r="N39" s="101">
        <v>6</v>
      </c>
      <c r="O39" s="67">
        <f t="shared" si="7"/>
        <v>6.5</v>
      </c>
      <c r="P39" s="101">
        <v>6.5</v>
      </c>
    </row>
    <row r="40" spans="1:16" ht="21" customHeight="1" x14ac:dyDescent="0.3">
      <c r="A40" s="69" t="s">
        <v>629</v>
      </c>
      <c r="B40" s="95">
        <f>FPIG!$Q$7*F40+1</f>
        <v>161591.00000000012</v>
      </c>
      <c r="C40" s="95">
        <f>FPIG!$Q$7*G40</f>
        <v>174020.00000000012</v>
      </c>
      <c r="D40" s="83">
        <v>557</v>
      </c>
      <c r="E40" s="74" t="s">
        <v>233</v>
      </c>
      <c r="F40" s="101">
        <v>6.5</v>
      </c>
      <c r="G40" s="101">
        <v>7</v>
      </c>
      <c r="H40" s="75"/>
      <c r="I40" s="67">
        <f t="shared" si="6"/>
        <v>161591</v>
      </c>
      <c r="J40" s="71">
        <v>167831</v>
      </c>
      <c r="K40" s="67">
        <f t="shared" si="4"/>
        <v>174020</v>
      </c>
      <c r="L40" s="72">
        <v>180740</v>
      </c>
      <c r="M40" s="67">
        <f t="shared" si="5"/>
        <v>6.5</v>
      </c>
      <c r="N40" s="101">
        <v>6.5</v>
      </c>
      <c r="O40" s="67">
        <f t="shared" si="7"/>
        <v>7</v>
      </c>
      <c r="P40" s="101">
        <v>7</v>
      </c>
    </row>
    <row r="41" spans="1:16" ht="20" customHeight="1" x14ac:dyDescent="0.3">
      <c r="A41" s="69" t="s">
        <v>630</v>
      </c>
      <c r="B41" s="95">
        <f>FPIG!$Q$7*F41+1</f>
        <v>174021.00000000012</v>
      </c>
      <c r="C41" s="95">
        <f>FPIG!$Q$7*G41</f>
        <v>186450.00000000015</v>
      </c>
      <c r="D41" s="84">
        <v>598</v>
      </c>
      <c r="E41" s="77" t="s">
        <v>235</v>
      </c>
      <c r="F41" s="101">
        <v>7</v>
      </c>
      <c r="G41" s="101">
        <v>7.5</v>
      </c>
      <c r="H41" s="75"/>
      <c r="I41" s="67">
        <f t="shared" si="6"/>
        <v>174021</v>
      </c>
      <c r="J41" s="71">
        <v>180741</v>
      </c>
      <c r="K41" s="67">
        <f t="shared" si="4"/>
        <v>186450</v>
      </c>
      <c r="L41" s="72">
        <v>193650</v>
      </c>
      <c r="M41" s="67">
        <f t="shared" si="5"/>
        <v>7</v>
      </c>
      <c r="N41" s="101">
        <v>7</v>
      </c>
      <c r="O41" s="67">
        <f t="shared" si="7"/>
        <v>7.5</v>
      </c>
      <c r="P41" s="101">
        <v>7.5</v>
      </c>
    </row>
    <row r="42" spans="1:16" ht="21" customHeight="1" x14ac:dyDescent="0.3">
      <c r="A42" s="69" t="s">
        <v>631</v>
      </c>
      <c r="B42" s="95">
        <f>FPIG!$Q$7*F42+1</f>
        <v>186451.00000000015</v>
      </c>
      <c r="C42" s="95">
        <f>FPIG!$Q$7*G42</f>
        <v>198880.00000000015</v>
      </c>
      <c r="D42" s="83">
        <v>639</v>
      </c>
      <c r="E42" s="74" t="s">
        <v>237</v>
      </c>
      <c r="F42" s="101">
        <v>7.5</v>
      </c>
      <c r="G42" s="101">
        <v>8</v>
      </c>
      <c r="H42" s="75"/>
      <c r="I42" s="67">
        <f t="shared" si="6"/>
        <v>186451</v>
      </c>
      <c r="J42" s="71">
        <v>193651</v>
      </c>
      <c r="K42" s="67">
        <f t="shared" si="4"/>
        <v>198880</v>
      </c>
      <c r="L42" s="72">
        <v>206560</v>
      </c>
      <c r="M42" s="67">
        <f t="shared" si="5"/>
        <v>7.5</v>
      </c>
      <c r="N42" s="101">
        <v>7.5</v>
      </c>
      <c r="O42" s="67">
        <f t="shared" si="7"/>
        <v>8</v>
      </c>
      <c r="P42" s="101">
        <v>8</v>
      </c>
    </row>
    <row r="43" spans="1:16" ht="21" customHeight="1" x14ac:dyDescent="0.3">
      <c r="A43" s="69" t="s">
        <v>632</v>
      </c>
      <c r="B43" s="95">
        <f>FPIG!$Q$7*F43+1</f>
        <v>198881.00000000015</v>
      </c>
      <c r="C43" s="95">
        <f>FPIG!$Q$7*G43</f>
        <v>211310.00000000015</v>
      </c>
      <c r="D43" s="84">
        <v>680</v>
      </c>
      <c r="E43" s="77" t="s">
        <v>239</v>
      </c>
      <c r="F43" s="101">
        <v>8</v>
      </c>
      <c r="G43" s="101">
        <v>8.5</v>
      </c>
      <c r="H43" s="75"/>
      <c r="I43" s="67">
        <f t="shared" si="6"/>
        <v>198881</v>
      </c>
      <c r="J43" s="71">
        <v>206561</v>
      </c>
      <c r="K43" s="67">
        <f t="shared" si="4"/>
        <v>211310</v>
      </c>
      <c r="L43" s="72">
        <v>219470</v>
      </c>
      <c r="M43" s="67">
        <f t="shared" si="5"/>
        <v>8</v>
      </c>
      <c r="N43" s="101">
        <v>8</v>
      </c>
      <c r="O43" s="67">
        <f t="shared" si="7"/>
        <v>8.5</v>
      </c>
      <c r="P43" s="101">
        <v>8.5</v>
      </c>
    </row>
    <row r="44" spans="1:16" ht="20" customHeight="1" x14ac:dyDescent="0.3">
      <c r="A44" s="69" t="s">
        <v>633</v>
      </c>
      <c r="B44" s="95">
        <f>FPIG!$Q$7*F44+1</f>
        <v>211311.00000000015</v>
      </c>
      <c r="C44" s="95">
        <f>FPIG!$Q$7*G44</f>
        <v>223740.00000000017</v>
      </c>
      <c r="D44" s="83">
        <v>722</v>
      </c>
      <c r="E44" s="74" t="s">
        <v>241</v>
      </c>
      <c r="F44" s="101">
        <v>8.5</v>
      </c>
      <c r="G44" s="101">
        <v>9</v>
      </c>
      <c r="H44" s="75"/>
      <c r="I44" s="67">
        <f t="shared" si="6"/>
        <v>211311</v>
      </c>
      <c r="J44" s="71">
        <v>219471</v>
      </c>
      <c r="K44" s="67">
        <f t="shared" si="4"/>
        <v>223740</v>
      </c>
      <c r="L44" s="72">
        <v>232380</v>
      </c>
      <c r="M44" s="67">
        <f t="shared" si="5"/>
        <v>8.5</v>
      </c>
      <c r="N44" s="101">
        <v>8.5</v>
      </c>
      <c r="O44" s="67">
        <f t="shared" si="7"/>
        <v>9</v>
      </c>
      <c r="P44" s="101">
        <v>9</v>
      </c>
    </row>
    <row r="45" spans="1:16" ht="21" customHeight="1" x14ac:dyDescent="0.3">
      <c r="A45" s="69" t="s">
        <v>634</v>
      </c>
      <c r="B45" s="95">
        <f>FPIG!$Q$7*F45+1</f>
        <v>223741.00000000017</v>
      </c>
      <c r="C45" s="95">
        <f>FPIG!$Q$7*G45</f>
        <v>236170.00000000017</v>
      </c>
      <c r="D45" s="84">
        <v>763</v>
      </c>
      <c r="E45" s="77" t="s">
        <v>243</v>
      </c>
      <c r="F45" s="101">
        <v>9</v>
      </c>
      <c r="G45" s="101">
        <v>9.5</v>
      </c>
      <c r="H45" s="75"/>
      <c r="I45" s="67">
        <f t="shared" si="6"/>
        <v>223741</v>
      </c>
      <c r="J45" s="71">
        <v>232381</v>
      </c>
      <c r="K45" s="67">
        <f t="shared" si="4"/>
        <v>236170</v>
      </c>
      <c r="L45" s="72">
        <v>245290</v>
      </c>
      <c r="M45" s="67">
        <f t="shared" si="5"/>
        <v>9</v>
      </c>
      <c r="N45" s="101">
        <v>9</v>
      </c>
      <c r="O45" s="67">
        <f t="shared" si="7"/>
        <v>9.5</v>
      </c>
      <c r="P45" s="101">
        <v>9.5</v>
      </c>
    </row>
    <row r="46" spans="1:16" ht="21" customHeight="1" x14ac:dyDescent="0.3">
      <c r="A46" s="69" t="s">
        <v>635</v>
      </c>
      <c r="B46" s="95">
        <f>FPIG!$Q$7*F46+1</f>
        <v>236171.00000000017</v>
      </c>
      <c r="C46" s="95">
        <f>FPIG!$Q$7*G46</f>
        <v>248600.00000000017</v>
      </c>
      <c r="D46" s="83">
        <v>804</v>
      </c>
      <c r="E46" s="74" t="s">
        <v>245</v>
      </c>
      <c r="F46" s="101">
        <v>9.5</v>
      </c>
      <c r="G46" s="101">
        <v>10</v>
      </c>
      <c r="H46" s="75"/>
      <c r="I46" s="67">
        <f t="shared" si="6"/>
        <v>236171</v>
      </c>
      <c r="J46" s="71">
        <v>245291</v>
      </c>
      <c r="K46" s="67">
        <f t="shared" si="4"/>
        <v>248600</v>
      </c>
      <c r="L46" s="72">
        <v>258200</v>
      </c>
      <c r="M46" s="67">
        <f t="shared" si="5"/>
        <v>9.5</v>
      </c>
      <c r="N46" s="101">
        <v>9.5</v>
      </c>
      <c r="O46" s="67">
        <f t="shared" si="7"/>
        <v>10</v>
      </c>
      <c r="P46" s="101">
        <v>10</v>
      </c>
    </row>
    <row r="47" spans="1:16" ht="30" customHeight="1" x14ac:dyDescent="0.3">
      <c r="A47" s="78" t="s">
        <v>636</v>
      </c>
      <c r="B47" s="95">
        <f>FPIG!$Q$7*F47+1</f>
        <v>248601.00000000017</v>
      </c>
      <c r="C47" s="100"/>
      <c r="D47" s="85" t="s">
        <v>614</v>
      </c>
      <c r="E47" s="77" t="s">
        <v>248</v>
      </c>
      <c r="F47" s="101">
        <v>10</v>
      </c>
      <c r="H47" s="75"/>
      <c r="I47" s="67">
        <f t="shared" si="6"/>
        <v>248601</v>
      </c>
      <c r="J47" s="71">
        <v>258201</v>
      </c>
      <c r="L47" s="72"/>
      <c r="M47" s="67">
        <f t="shared" si="5"/>
        <v>10</v>
      </c>
      <c r="N47" s="101">
        <v>10</v>
      </c>
      <c r="P47" s="101"/>
    </row>
    <row r="48" spans="1:16" ht="19" customHeight="1" x14ac:dyDescent="0.3">
      <c r="A48" s="68" t="s">
        <v>607</v>
      </c>
      <c r="B48" s="96"/>
      <c r="C48" s="96"/>
      <c r="J48" s="72"/>
      <c r="L48" s="72"/>
      <c r="N48" s="101"/>
      <c r="P48" s="101"/>
    </row>
    <row r="49" spans="1:16" ht="54" customHeight="1" x14ac:dyDescent="0.3">
      <c r="A49" s="78" t="s">
        <v>201</v>
      </c>
      <c r="B49" s="97"/>
      <c r="C49" s="96"/>
      <c r="D49" s="81" t="s">
        <v>206</v>
      </c>
      <c r="E49" s="78" t="s">
        <v>207</v>
      </c>
      <c r="H49" s="82"/>
      <c r="I49" s="82"/>
      <c r="J49" s="80"/>
      <c r="L49" s="72"/>
      <c r="N49" s="101"/>
      <c r="P49" s="101"/>
    </row>
    <row r="50" spans="1:16" ht="20" customHeight="1" x14ac:dyDescent="0.3">
      <c r="A50" s="69" t="s">
        <v>637</v>
      </c>
      <c r="B50" s="95">
        <f>FPIG!$Q$8*F50</f>
        <v>0</v>
      </c>
      <c r="C50" s="95">
        <f>FPIG!$Q$8*G50</f>
        <v>30000.000000000018</v>
      </c>
      <c r="D50" s="83">
        <v>0</v>
      </c>
      <c r="E50" s="74" t="s">
        <v>209</v>
      </c>
      <c r="F50" s="101">
        <v>0</v>
      </c>
      <c r="G50" s="101">
        <v>1</v>
      </c>
      <c r="H50" s="75"/>
      <c r="I50" s="67">
        <f>_xlfn.NUMBERVALUE(B50)</f>
        <v>0</v>
      </c>
      <c r="J50" s="71">
        <v>0</v>
      </c>
      <c r="K50" s="67">
        <f t="shared" ref="K50:K68" si="8">_xlfn.NUMBERVALUE(C50)</f>
        <v>30000</v>
      </c>
      <c r="L50" s="72">
        <v>31200</v>
      </c>
      <c r="M50" s="67">
        <f t="shared" ref="M50:M69" si="9">_xlfn.NUMBERVALUE(F50)</f>
        <v>0</v>
      </c>
      <c r="N50" s="101">
        <v>0</v>
      </c>
      <c r="O50" s="67">
        <f>_xlfn.NUMBERVALUE(G50)</f>
        <v>1</v>
      </c>
      <c r="P50" s="101">
        <v>1</v>
      </c>
    </row>
    <row r="51" spans="1:16" ht="18" customHeight="1" x14ac:dyDescent="0.3">
      <c r="A51" s="69" t="s">
        <v>638</v>
      </c>
      <c r="B51" s="95">
        <f>FPIG!$Q$8*F51+1</f>
        <v>30001.000000000018</v>
      </c>
      <c r="C51" s="95">
        <f>FPIG!$Q$8*G51</f>
        <v>45000.000000000029</v>
      </c>
      <c r="D51" s="84">
        <v>5</v>
      </c>
      <c r="E51" s="77" t="s">
        <v>211</v>
      </c>
      <c r="F51" s="101">
        <v>1</v>
      </c>
      <c r="G51" s="101">
        <v>1.5</v>
      </c>
      <c r="H51" s="75"/>
      <c r="I51" s="67">
        <f t="shared" ref="I51:I69" si="10">_xlfn.NUMBERVALUE(B51)</f>
        <v>30001</v>
      </c>
      <c r="J51" s="71">
        <v>31201</v>
      </c>
      <c r="K51" s="67">
        <f t="shared" si="8"/>
        <v>45000</v>
      </c>
      <c r="L51" s="72">
        <v>46800</v>
      </c>
      <c r="M51" s="67">
        <f t="shared" si="9"/>
        <v>1</v>
      </c>
      <c r="N51" s="101">
        <v>1</v>
      </c>
      <c r="O51" s="67">
        <f t="shared" ref="O51:O68" si="11">_xlfn.NUMBERVALUE(G51)</f>
        <v>1.5</v>
      </c>
      <c r="P51" s="101">
        <v>1.5</v>
      </c>
    </row>
    <row r="52" spans="1:16" ht="20" customHeight="1" x14ac:dyDescent="0.3">
      <c r="A52" s="69" t="s">
        <v>639</v>
      </c>
      <c r="B52" s="95">
        <f>FPIG!$Q$8*F52+1</f>
        <v>45001.000000000029</v>
      </c>
      <c r="C52" s="95">
        <f>FPIG!$Q$8*G52</f>
        <v>60000.000000000036</v>
      </c>
      <c r="D52" s="83">
        <v>14</v>
      </c>
      <c r="E52" s="74" t="s">
        <v>213</v>
      </c>
      <c r="F52" s="101">
        <v>1.5</v>
      </c>
      <c r="G52" s="101">
        <v>2</v>
      </c>
      <c r="H52" s="75"/>
      <c r="I52" s="67">
        <f t="shared" si="10"/>
        <v>45001</v>
      </c>
      <c r="J52" s="71">
        <v>46801</v>
      </c>
      <c r="K52" s="67">
        <f t="shared" si="8"/>
        <v>60000</v>
      </c>
      <c r="L52" s="72">
        <v>62400</v>
      </c>
      <c r="M52" s="67">
        <f t="shared" si="9"/>
        <v>1.5</v>
      </c>
      <c r="N52" s="101">
        <v>1.5</v>
      </c>
      <c r="O52" s="67">
        <f t="shared" si="11"/>
        <v>2</v>
      </c>
      <c r="P52" s="101">
        <v>2</v>
      </c>
    </row>
    <row r="53" spans="1:16" ht="21" customHeight="1" x14ac:dyDescent="0.3">
      <c r="A53" s="69" t="s">
        <v>640</v>
      </c>
      <c r="B53" s="95">
        <f>FPIG!$Q$8*F53+1</f>
        <v>60001.000000000036</v>
      </c>
      <c r="C53" s="95">
        <f>FPIG!$Q$8*G53</f>
        <v>75000.000000000044</v>
      </c>
      <c r="D53" s="84">
        <v>28</v>
      </c>
      <c r="E53" s="77" t="s">
        <v>215</v>
      </c>
      <c r="F53" s="101">
        <v>2</v>
      </c>
      <c r="G53" s="101">
        <v>2.5</v>
      </c>
      <c r="H53" s="75"/>
      <c r="I53" s="67">
        <f t="shared" si="10"/>
        <v>60001</v>
      </c>
      <c r="J53" s="71">
        <v>62401</v>
      </c>
      <c r="K53" s="67">
        <f t="shared" si="8"/>
        <v>75000</v>
      </c>
      <c r="L53" s="72">
        <v>78000</v>
      </c>
      <c r="M53" s="67">
        <f t="shared" si="9"/>
        <v>2</v>
      </c>
      <c r="N53" s="101">
        <v>2</v>
      </c>
      <c r="O53" s="67">
        <f t="shared" si="11"/>
        <v>2.5</v>
      </c>
      <c r="P53" s="101">
        <v>2.5</v>
      </c>
    </row>
    <row r="54" spans="1:16" ht="21" customHeight="1" x14ac:dyDescent="0.3">
      <c r="A54" s="69" t="s">
        <v>641</v>
      </c>
      <c r="B54" s="95">
        <f>FPIG!$Q$8*F54+1</f>
        <v>75001.000000000044</v>
      </c>
      <c r="C54" s="95">
        <f>FPIG!$Q$8*G54</f>
        <v>90000.000000000058</v>
      </c>
      <c r="D54" s="83">
        <v>45</v>
      </c>
      <c r="E54" s="74" t="s">
        <v>217</v>
      </c>
      <c r="F54" s="101">
        <v>2.5</v>
      </c>
      <c r="G54" s="101">
        <v>3</v>
      </c>
      <c r="H54" s="75"/>
      <c r="I54" s="67">
        <f t="shared" si="10"/>
        <v>75001</v>
      </c>
      <c r="J54" s="71">
        <v>78001</v>
      </c>
      <c r="K54" s="67">
        <f t="shared" si="8"/>
        <v>90000.000000000102</v>
      </c>
      <c r="L54" s="72">
        <v>93600</v>
      </c>
      <c r="M54" s="67">
        <f t="shared" si="9"/>
        <v>2.5</v>
      </c>
      <c r="N54" s="101">
        <v>2.5</v>
      </c>
      <c r="O54" s="67">
        <f t="shared" si="11"/>
        <v>3</v>
      </c>
      <c r="P54" s="101">
        <v>3</v>
      </c>
    </row>
    <row r="55" spans="1:16" ht="20" customHeight="1" x14ac:dyDescent="0.3">
      <c r="A55" s="69" t="s">
        <v>642</v>
      </c>
      <c r="B55" s="95">
        <f>FPIG!$Q$8*F55+1</f>
        <v>90001.000000000058</v>
      </c>
      <c r="C55" s="95">
        <f>FPIG!$Q$8*G55</f>
        <v>105000.00000000006</v>
      </c>
      <c r="D55" s="84">
        <v>67</v>
      </c>
      <c r="E55" s="77" t="s">
        <v>219</v>
      </c>
      <c r="F55" s="101">
        <v>3</v>
      </c>
      <c r="G55" s="101">
        <v>3.5</v>
      </c>
      <c r="H55" s="75"/>
      <c r="I55" s="67">
        <f t="shared" si="10"/>
        <v>90001.000000000102</v>
      </c>
      <c r="J55" s="71">
        <v>93601</v>
      </c>
      <c r="K55" s="67">
        <f t="shared" si="8"/>
        <v>105000</v>
      </c>
      <c r="L55" s="72">
        <v>109200</v>
      </c>
      <c r="M55" s="67">
        <f t="shared" si="9"/>
        <v>3</v>
      </c>
      <c r="N55" s="101">
        <v>3</v>
      </c>
      <c r="O55" s="67">
        <f t="shared" si="11"/>
        <v>3.5</v>
      </c>
      <c r="P55" s="101">
        <v>3.5</v>
      </c>
    </row>
    <row r="56" spans="1:16" ht="21" customHeight="1" x14ac:dyDescent="0.3">
      <c r="A56" s="69" t="s">
        <v>643</v>
      </c>
      <c r="B56" s="95">
        <f>FPIG!$Q$8*F56+1</f>
        <v>105001.00000000006</v>
      </c>
      <c r="C56" s="95">
        <f>FPIG!$Q$8*G56</f>
        <v>120000.00000000007</v>
      </c>
      <c r="D56" s="83">
        <v>124</v>
      </c>
      <c r="E56" s="74" t="s">
        <v>221</v>
      </c>
      <c r="F56" s="101">
        <v>3.5</v>
      </c>
      <c r="G56" s="101">
        <v>4</v>
      </c>
      <c r="H56" s="75"/>
      <c r="I56" s="67">
        <f t="shared" si="10"/>
        <v>105001</v>
      </c>
      <c r="J56" s="71">
        <v>109201</v>
      </c>
      <c r="K56" s="67">
        <f t="shared" si="8"/>
        <v>120000</v>
      </c>
      <c r="L56" s="72">
        <v>124800</v>
      </c>
      <c r="M56" s="67">
        <f t="shared" si="9"/>
        <v>3.5</v>
      </c>
      <c r="N56" s="101">
        <v>3.5</v>
      </c>
      <c r="O56" s="67">
        <f t="shared" si="11"/>
        <v>4</v>
      </c>
      <c r="P56" s="101">
        <v>4</v>
      </c>
    </row>
    <row r="57" spans="1:16" ht="20" customHeight="1" x14ac:dyDescent="0.3">
      <c r="A57" s="69" t="s">
        <v>644</v>
      </c>
      <c r="B57" s="95">
        <f>FPIG!$Q$8*F57+1</f>
        <v>120001.00000000007</v>
      </c>
      <c r="C57" s="95">
        <f>FPIG!$Q$8*G57</f>
        <v>135000.00000000009</v>
      </c>
      <c r="D57" s="84">
        <v>210</v>
      </c>
      <c r="E57" s="77" t="s">
        <v>223</v>
      </c>
      <c r="F57" s="101">
        <v>4</v>
      </c>
      <c r="G57" s="101">
        <v>4.5</v>
      </c>
      <c r="H57" s="75"/>
      <c r="I57" s="67">
        <f t="shared" si="10"/>
        <v>120001</v>
      </c>
      <c r="J57" s="71">
        <v>124801</v>
      </c>
      <c r="K57" s="67">
        <f t="shared" si="8"/>
        <v>135000</v>
      </c>
      <c r="L57" s="72">
        <v>140400</v>
      </c>
      <c r="M57" s="67">
        <f t="shared" si="9"/>
        <v>4</v>
      </c>
      <c r="N57" s="101">
        <v>4</v>
      </c>
      <c r="O57" s="67">
        <f t="shared" si="11"/>
        <v>4.5</v>
      </c>
      <c r="P57" s="101">
        <v>4.5</v>
      </c>
    </row>
    <row r="58" spans="1:16" ht="20" customHeight="1" x14ac:dyDescent="0.3">
      <c r="A58" s="69" t="s">
        <v>645</v>
      </c>
      <c r="B58" s="95">
        <f>FPIG!$Q$8*F58+1</f>
        <v>135001.00000000009</v>
      </c>
      <c r="C58" s="95">
        <f>FPIG!$Q$8*G58</f>
        <v>150000.00000000009</v>
      </c>
      <c r="D58" s="83">
        <v>313</v>
      </c>
      <c r="E58" s="74" t="s">
        <v>225</v>
      </c>
      <c r="F58" s="101">
        <v>4.5</v>
      </c>
      <c r="G58" s="101">
        <v>5</v>
      </c>
      <c r="H58" s="75"/>
      <c r="I58" s="67">
        <f t="shared" si="10"/>
        <v>135001</v>
      </c>
      <c r="J58" s="71">
        <v>140401</v>
      </c>
      <c r="K58" s="67">
        <f t="shared" si="8"/>
        <v>150000</v>
      </c>
      <c r="L58" s="72">
        <v>156000</v>
      </c>
      <c r="M58" s="67">
        <f t="shared" si="9"/>
        <v>4.5</v>
      </c>
      <c r="N58" s="101">
        <v>4.5</v>
      </c>
      <c r="O58" s="67">
        <f t="shared" si="11"/>
        <v>5</v>
      </c>
      <c r="P58" s="101">
        <v>5</v>
      </c>
    </row>
    <row r="59" spans="1:16" ht="21" customHeight="1" x14ac:dyDescent="0.3">
      <c r="A59" s="69" t="s">
        <v>646</v>
      </c>
      <c r="B59" s="95">
        <f>FPIG!$Q$8*F59+1</f>
        <v>150001.00000000009</v>
      </c>
      <c r="C59" s="95">
        <f>FPIG!$Q$8*G59</f>
        <v>165000.00000000009</v>
      </c>
      <c r="D59" s="84">
        <v>433</v>
      </c>
      <c r="E59" s="77" t="s">
        <v>227</v>
      </c>
      <c r="F59" s="101">
        <v>5</v>
      </c>
      <c r="G59" s="101">
        <v>5.5</v>
      </c>
      <c r="H59" s="75"/>
      <c r="I59" s="67">
        <f t="shared" si="10"/>
        <v>150001</v>
      </c>
      <c r="J59" s="71">
        <v>156001</v>
      </c>
      <c r="K59" s="67">
        <f t="shared" si="8"/>
        <v>165000</v>
      </c>
      <c r="L59" s="72">
        <v>171600</v>
      </c>
      <c r="M59" s="67">
        <f t="shared" si="9"/>
        <v>5</v>
      </c>
      <c r="N59" s="101">
        <v>5</v>
      </c>
      <c r="O59" s="67">
        <f t="shared" si="11"/>
        <v>5.5</v>
      </c>
      <c r="P59" s="101">
        <v>5.5</v>
      </c>
    </row>
    <row r="60" spans="1:16" ht="21" customHeight="1" x14ac:dyDescent="0.3">
      <c r="A60" s="69" t="s">
        <v>647</v>
      </c>
      <c r="B60" s="95">
        <f>FPIG!$Q$8*F60+1</f>
        <v>165001.00000000009</v>
      </c>
      <c r="C60" s="95">
        <f>FPIG!$Q$8*G60</f>
        <v>180000.00000000012</v>
      </c>
      <c r="D60" s="83">
        <v>474</v>
      </c>
      <c r="E60" s="74" t="s">
        <v>229</v>
      </c>
      <c r="F60" s="101">
        <v>5.5</v>
      </c>
      <c r="G60" s="101">
        <v>6</v>
      </c>
      <c r="H60" s="75"/>
      <c r="I60" s="67">
        <f t="shared" si="10"/>
        <v>165001</v>
      </c>
      <c r="J60" s="71">
        <v>171601</v>
      </c>
      <c r="K60" s="67">
        <f t="shared" si="8"/>
        <v>180000</v>
      </c>
      <c r="L60" s="72">
        <v>187200</v>
      </c>
      <c r="M60" s="67">
        <f t="shared" si="9"/>
        <v>5.5</v>
      </c>
      <c r="N60" s="101">
        <v>5.5</v>
      </c>
      <c r="O60" s="67">
        <f t="shared" si="11"/>
        <v>6</v>
      </c>
      <c r="P60" s="101">
        <v>6</v>
      </c>
    </row>
    <row r="61" spans="1:16" ht="20" customHeight="1" x14ac:dyDescent="0.3">
      <c r="A61" s="69" t="s">
        <v>648</v>
      </c>
      <c r="B61" s="95">
        <f>FPIG!$Q$8*F61+1</f>
        <v>180001.00000000012</v>
      </c>
      <c r="C61" s="95">
        <f>FPIG!$Q$8*G61</f>
        <v>195000.00000000012</v>
      </c>
      <c r="D61" s="84">
        <v>515</v>
      </c>
      <c r="E61" s="77" t="s">
        <v>231</v>
      </c>
      <c r="F61" s="101">
        <v>6</v>
      </c>
      <c r="G61" s="101">
        <v>6.5</v>
      </c>
      <c r="H61" s="75"/>
      <c r="I61" s="67">
        <f t="shared" si="10"/>
        <v>180001</v>
      </c>
      <c r="J61" s="71">
        <v>187201</v>
      </c>
      <c r="K61" s="67">
        <f t="shared" si="8"/>
        <v>195000</v>
      </c>
      <c r="L61" s="72">
        <v>202800</v>
      </c>
      <c r="M61" s="67">
        <f t="shared" si="9"/>
        <v>6</v>
      </c>
      <c r="N61" s="101">
        <v>6</v>
      </c>
      <c r="O61" s="67">
        <f t="shared" si="11"/>
        <v>6.5</v>
      </c>
      <c r="P61" s="101">
        <v>6.5</v>
      </c>
    </row>
    <row r="62" spans="1:16" ht="21" customHeight="1" x14ac:dyDescent="0.3">
      <c r="A62" s="69" t="s">
        <v>649</v>
      </c>
      <c r="B62" s="95">
        <f>FPIG!$Q$8*F62+1</f>
        <v>195001.00000000012</v>
      </c>
      <c r="C62" s="95">
        <f>FPIG!$Q$8*G62</f>
        <v>210000.00000000012</v>
      </c>
      <c r="D62" s="83">
        <v>557</v>
      </c>
      <c r="E62" s="74" t="s">
        <v>233</v>
      </c>
      <c r="F62" s="101">
        <v>6.5</v>
      </c>
      <c r="G62" s="101">
        <v>7</v>
      </c>
      <c r="H62" s="75"/>
      <c r="I62" s="67">
        <f t="shared" si="10"/>
        <v>195001</v>
      </c>
      <c r="J62" s="71">
        <v>202801</v>
      </c>
      <c r="K62" s="67">
        <f t="shared" si="8"/>
        <v>210000</v>
      </c>
      <c r="L62" s="72">
        <v>218400</v>
      </c>
      <c r="M62" s="67">
        <f t="shared" si="9"/>
        <v>6.5</v>
      </c>
      <c r="N62" s="101">
        <v>6.5</v>
      </c>
      <c r="O62" s="67">
        <f t="shared" si="11"/>
        <v>7</v>
      </c>
      <c r="P62" s="101">
        <v>7</v>
      </c>
    </row>
    <row r="63" spans="1:16" ht="20" customHeight="1" x14ac:dyDescent="0.3">
      <c r="A63" s="69" t="s">
        <v>650</v>
      </c>
      <c r="B63" s="95">
        <f>FPIG!$Q$8*F63+1</f>
        <v>210001.00000000012</v>
      </c>
      <c r="C63" s="95">
        <f>FPIG!$Q$8*G63</f>
        <v>225000.00000000015</v>
      </c>
      <c r="D63" s="84">
        <v>598</v>
      </c>
      <c r="E63" s="77" t="s">
        <v>235</v>
      </c>
      <c r="F63" s="101">
        <v>7</v>
      </c>
      <c r="G63" s="101">
        <v>7.5</v>
      </c>
      <c r="H63" s="75"/>
      <c r="I63" s="67">
        <f t="shared" si="10"/>
        <v>210001</v>
      </c>
      <c r="J63" s="71">
        <v>218401</v>
      </c>
      <c r="K63" s="67">
        <f t="shared" si="8"/>
        <v>225000</v>
      </c>
      <c r="L63" s="72">
        <v>234000</v>
      </c>
      <c r="M63" s="67">
        <f t="shared" si="9"/>
        <v>7</v>
      </c>
      <c r="N63" s="101">
        <v>7</v>
      </c>
      <c r="O63" s="67">
        <f t="shared" si="11"/>
        <v>7.5</v>
      </c>
      <c r="P63" s="101">
        <v>7.5</v>
      </c>
    </row>
    <row r="64" spans="1:16" ht="20" customHeight="1" x14ac:dyDescent="0.3">
      <c r="A64" s="69" t="s">
        <v>651</v>
      </c>
      <c r="B64" s="95">
        <f>FPIG!$Q$8*F64+1</f>
        <v>225001.00000000015</v>
      </c>
      <c r="C64" s="95">
        <f>FPIG!$Q$8*G64</f>
        <v>240000.00000000015</v>
      </c>
      <c r="D64" s="83">
        <v>639</v>
      </c>
      <c r="E64" s="74" t="s">
        <v>237</v>
      </c>
      <c r="F64" s="101">
        <v>7.5</v>
      </c>
      <c r="G64" s="101">
        <v>8</v>
      </c>
      <c r="H64" s="75"/>
      <c r="I64" s="67">
        <f t="shared" si="10"/>
        <v>225001</v>
      </c>
      <c r="J64" s="71">
        <v>234001</v>
      </c>
      <c r="K64" s="67">
        <f t="shared" si="8"/>
        <v>240000</v>
      </c>
      <c r="L64" s="72">
        <v>249600</v>
      </c>
      <c r="M64" s="67">
        <f t="shared" si="9"/>
        <v>7.5</v>
      </c>
      <c r="N64" s="101">
        <v>7.5</v>
      </c>
      <c r="O64" s="67">
        <f t="shared" si="11"/>
        <v>8</v>
      </c>
      <c r="P64" s="101">
        <v>8</v>
      </c>
    </row>
    <row r="65" spans="1:16" ht="21" customHeight="1" x14ac:dyDescent="0.3">
      <c r="A65" s="69" t="s">
        <v>652</v>
      </c>
      <c r="B65" s="95">
        <f>FPIG!$Q$8*F65+1</f>
        <v>240001.00000000015</v>
      </c>
      <c r="C65" s="95">
        <f>FPIG!$Q$8*G65</f>
        <v>255000.00000000015</v>
      </c>
      <c r="D65" s="84">
        <v>680</v>
      </c>
      <c r="E65" s="77" t="s">
        <v>239</v>
      </c>
      <c r="F65" s="101">
        <v>8</v>
      </c>
      <c r="G65" s="101">
        <v>8.5</v>
      </c>
      <c r="H65" s="75"/>
      <c r="I65" s="67">
        <f t="shared" si="10"/>
        <v>240001</v>
      </c>
      <c r="J65" s="71">
        <v>249601</v>
      </c>
      <c r="K65" s="67">
        <f t="shared" si="8"/>
        <v>255000</v>
      </c>
      <c r="L65" s="72">
        <v>265200</v>
      </c>
      <c r="M65" s="67">
        <f t="shared" si="9"/>
        <v>8</v>
      </c>
      <c r="N65" s="101">
        <v>8</v>
      </c>
      <c r="O65" s="67">
        <f t="shared" si="11"/>
        <v>8.5</v>
      </c>
      <c r="P65" s="101">
        <v>8.5</v>
      </c>
    </row>
    <row r="66" spans="1:16" ht="21" customHeight="1" x14ac:dyDescent="0.3">
      <c r="A66" s="69" t="s">
        <v>653</v>
      </c>
      <c r="B66" s="95">
        <f>FPIG!$Q$8*F66+1</f>
        <v>255001.00000000015</v>
      </c>
      <c r="C66" s="95">
        <f>FPIG!$Q$8*G66</f>
        <v>270000.00000000017</v>
      </c>
      <c r="D66" s="83">
        <v>722</v>
      </c>
      <c r="E66" s="74" t="s">
        <v>241</v>
      </c>
      <c r="F66" s="101">
        <v>8.5</v>
      </c>
      <c r="G66" s="101">
        <v>9</v>
      </c>
      <c r="H66" s="75"/>
      <c r="I66" s="67">
        <f t="shared" si="10"/>
        <v>255001</v>
      </c>
      <c r="J66" s="71">
        <v>265201</v>
      </c>
      <c r="K66" s="67">
        <f t="shared" si="8"/>
        <v>270000</v>
      </c>
      <c r="L66" s="72">
        <v>280800</v>
      </c>
      <c r="M66" s="67">
        <f t="shared" si="9"/>
        <v>8.5</v>
      </c>
      <c r="N66" s="101">
        <v>8.5</v>
      </c>
      <c r="O66" s="67">
        <f t="shared" si="11"/>
        <v>9</v>
      </c>
      <c r="P66" s="101">
        <v>9</v>
      </c>
    </row>
    <row r="67" spans="1:16" ht="20" customHeight="1" x14ac:dyDescent="0.3">
      <c r="A67" s="69" t="s">
        <v>654</v>
      </c>
      <c r="B67" s="95">
        <f>FPIG!$Q$8*F67+1</f>
        <v>270001.00000000017</v>
      </c>
      <c r="C67" s="95">
        <f>FPIG!$Q$8*G67</f>
        <v>285000.00000000017</v>
      </c>
      <c r="D67" s="84">
        <v>763</v>
      </c>
      <c r="E67" s="77" t="s">
        <v>243</v>
      </c>
      <c r="F67" s="101">
        <v>9</v>
      </c>
      <c r="G67" s="101">
        <v>9.5</v>
      </c>
      <c r="H67" s="75"/>
      <c r="I67" s="67">
        <f t="shared" si="10"/>
        <v>270001</v>
      </c>
      <c r="J67" s="71">
        <v>280801</v>
      </c>
      <c r="K67" s="67">
        <f t="shared" si="8"/>
        <v>285000</v>
      </c>
      <c r="L67" s="72">
        <v>296400</v>
      </c>
      <c r="M67" s="67">
        <f t="shared" si="9"/>
        <v>9</v>
      </c>
      <c r="N67" s="101">
        <v>9</v>
      </c>
      <c r="O67" s="67">
        <f t="shared" si="11"/>
        <v>9.5</v>
      </c>
      <c r="P67" s="101">
        <v>9.5</v>
      </c>
    </row>
    <row r="68" spans="1:16" ht="21" customHeight="1" x14ac:dyDescent="0.3">
      <c r="A68" s="69" t="s">
        <v>655</v>
      </c>
      <c r="B68" s="95">
        <f>FPIG!$Q$8*F68+1</f>
        <v>285001.00000000017</v>
      </c>
      <c r="C68" s="95">
        <f>FPIG!$Q$8*G68</f>
        <v>300000.00000000017</v>
      </c>
      <c r="D68" s="83">
        <v>804</v>
      </c>
      <c r="E68" s="74" t="s">
        <v>245</v>
      </c>
      <c r="F68" s="101">
        <v>9.5</v>
      </c>
      <c r="G68" s="101">
        <v>10</v>
      </c>
      <c r="H68" s="75"/>
      <c r="I68" s="67">
        <f t="shared" si="10"/>
        <v>285001</v>
      </c>
      <c r="J68" s="71">
        <v>296401</v>
      </c>
      <c r="K68" s="67">
        <f t="shared" si="8"/>
        <v>300000</v>
      </c>
      <c r="L68" s="72">
        <v>312000</v>
      </c>
      <c r="M68" s="67">
        <f t="shared" si="9"/>
        <v>9.5</v>
      </c>
      <c r="N68" s="101">
        <v>9.5</v>
      </c>
      <c r="O68" s="67">
        <f t="shared" si="11"/>
        <v>10</v>
      </c>
      <c r="P68" s="101">
        <v>10</v>
      </c>
    </row>
    <row r="69" spans="1:16" ht="30" customHeight="1" x14ac:dyDescent="0.3">
      <c r="A69" s="78" t="s">
        <v>656</v>
      </c>
      <c r="B69" s="95">
        <f>FPIG!$Q$8*F69+1</f>
        <v>300001.00000000017</v>
      </c>
      <c r="C69" s="100"/>
      <c r="D69" s="85" t="s">
        <v>614</v>
      </c>
      <c r="E69" s="77" t="s">
        <v>248</v>
      </c>
      <c r="F69" s="101">
        <v>10</v>
      </c>
      <c r="H69" s="75"/>
      <c r="I69" s="67">
        <f t="shared" si="10"/>
        <v>300001</v>
      </c>
      <c r="J69" s="71">
        <v>312001</v>
      </c>
      <c r="L69" s="72"/>
      <c r="M69" s="67">
        <f t="shared" si="9"/>
        <v>10</v>
      </c>
      <c r="N69" s="101">
        <v>10</v>
      </c>
      <c r="P69" s="101"/>
    </row>
    <row r="70" spans="1:16" ht="19" customHeight="1" x14ac:dyDescent="0.3">
      <c r="A70" s="68" t="s">
        <v>608</v>
      </c>
      <c r="B70" s="96"/>
      <c r="C70" s="96"/>
      <c r="J70" s="72"/>
      <c r="L70" s="72"/>
      <c r="N70" s="101"/>
      <c r="P70" s="101"/>
    </row>
    <row r="71" spans="1:16" ht="48" customHeight="1" x14ac:dyDescent="0.3">
      <c r="A71" s="78" t="s">
        <v>201</v>
      </c>
      <c r="B71" s="97"/>
      <c r="C71" s="96"/>
      <c r="D71" s="78" t="s">
        <v>206</v>
      </c>
      <c r="E71" s="78" t="s">
        <v>207</v>
      </c>
      <c r="H71" s="82"/>
      <c r="I71" s="82"/>
      <c r="J71" s="80"/>
      <c r="L71" s="72"/>
      <c r="N71" s="101"/>
      <c r="P71" s="101"/>
    </row>
    <row r="72" spans="1:16" ht="21" customHeight="1" x14ac:dyDescent="0.3">
      <c r="A72" s="69" t="s">
        <v>657</v>
      </c>
      <c r="B72" s="95">
        <f>FPIG!$Q$9*F72</f>
        <v>0</v>
      </c>
      <c r="C72" s="95">
        <f>FPIG!$Q$9*G72</f>
        <v>35140.000000000022</v>
      </c>
      <c r="D72" s="73">
        <v>0</v>
      </c>
      <c r="E72" s="74" t="s">
        <v>209</v>
      </c>
      <c r="F72" s="101">
        <v>0</v>
      </c>
      <c r="G72" s="101">
        <v>1</v>
      </c>
      <c r="H72" s="75"/>
      <c r="I72" s="67">
        <f>_xlfn.NUMBERVALUE(B72)</f>
        <v>0</v>
      </c>
      <c r="J72" s="71">
        <v>0</v>
      </c>
      <c r="K72" s="67">
        <f t="shared" ref="K72:K90" si="12">_xlfn.NUMBERVALUE(C72)</f>
        <v>35140</v>
      </c>
      <c r="L72" s="72">
        <v>36580</v>
      </c>
      <c r="M72" s="67">
        <f t="shared" ref="M72:M91" si="13">_xlfn.NUMBERVALUE(F72)</f>
        <v>0</v>
      </c>
      <c r="N72" s="101">
        <v>0</v>
      </c>
      <c r="O72" s="67">
        <f>_xlfn.NUMBERVALUE(G72)</f>
        <v>1</v>
      </c>
      <c r="P72" s="101">
        <v>1</v>
      </c>
    </row>
    <row r="73" spans="1:16" ht="21" customHeight="1" x14ac:dyDescent="0.3">
      <c r="A73" s="69" t="s">
        <v>658</v>
      </c>
      <c r="B73" s="95">
        <f>FPIG!$Q$9*F73+1</f>
        <v>35141.000000000022</v>
      </c>
      <c r="C73" s="95">
        <f>FPIG!$Q$9*G73</f>
        <v>52710.000000000029</v>
      </c>
      <c r="D73" s="76">
        <v>5</v>
      </c>
      <c r="E73" s="77" t="s">
        <v>211</v>
      </c>
      <c r="F73" s="101">
        <v>1</v>
      </c>
      <c r="G73" s="101">
        <v>1.5</v>
      </c>
      <c r="H73" s="75"/>
      <c r="I73" s="67">
        <f t="shared" ref="I73:I91" si="14">_xlfn.NUMBERVALUE(B73)</f>
        <v>35141</v>
      </c>
      <c r="J73" s="71">
        <v>36581</v>
      </c>
      <c r="K73" s="67">
        <f t="shared" si="12"/>
        <v>52710</v>
      </c>
      <c r="L73" s="72">
        <v>54870</v>
      </c>
      <c r="M73" s="67">
        <f t="shared" si="13"/>
        <v>1</v>
      </c>
      <c r="N73" s="101">
        <v>1</v>
      </c>
      <c r="O73" s="67">
        <f t="shared" ref="O73:O90" si="15">_xlfn.NUMBERVALUE(G73)</f>
        <v>1.5</v>
      </c>
      <c r="P73" s="101">
        <v>1.5</v>
      </c>
    </row>
    <row r="74" spans="1:16" ht="20" customHeight="1" x14ac:dyDescent="0.3">
      <c r="A74" s="69" t="s">
        <v>659</v>
      </c>
      <c r="B74" s="95">
        <f>FPIG!$Q$9*F74+1</f>
        <v>52711.000000000029</v>
      </c>
      <c r="C74" s="95">
        <f>FPIG!$Q$9*G74</f>
        <v>70280.000000000044</v>
      </c>
      <c r="D74" s="73">
        <v>14</v>
      </c>
      <c r="E74" s="74" t="s">
        <v>213</v>
      </c>
      <c r="F74" s="101">
        <v>1.5</v>
      </c>
      <c r="G74" s="101">
        <v>2</v>
      </c>
      <c r="H74" s="75"/>
      <c r="I74" s="67">
        <f t="shared" si="14"/>
        <v>52711</v>
      </c>
      <c r="J74" s="71">
        <v>54871</v>
      </c>
      <c r="K74" s="67">
        <f t="shared" si="12"/>
        <v>70280</v>
      </c>
      <c r="L74" s="72">
        <v>73160</v>
      </c>
      <c r="M74" s="67">
        <f t="shared" si="13"/>
        <v>1.5</v>
      </c>
      <c r="N74" s="101">
        <v>1.5</v>
      </c>
      <c r="O74" s="67">
        <f t="shared" si="15"/>
        <v>2</v>
      </c>
      <c r="P74" s="101">
        <v>2</v>
      </c>
    </row>
    <row r="75" spans="1:16" ht="21" customHeight="1" x14ac:dyDescent="0.3">
      <c r="A75" s="69" t="s">
        <v>660</v>
      </c>
      <c r="B75" s="95">
        <f>FPIG!$Q$9*F75+1</f>
        <v>70281.000000000044</v>
      </c>
      <c r="C75" s="95">
        <f>FPIG!$Q$9*G75</f>
        <v>87850.000000000058</v>
      </c>
      <c r="D75" s="76">
        <v>28</v>
      </c>
      <c r="E75" s="77" t="s">
        <v>215</v>
      </c>
      <c r="F75" s="101">
        <v>2</v>
      </c>
      <c r="G75" s="101">
        <v>2.5</v>
      </c>
      <c r="H75" s="75"/>
      <c r="I75" s="67">
        <f t="shared" si="14"/>
        <v>70281</v>
      </c>
      <c r="J75" s="71">
        <v>73161</v>
      </c>
      <c r="K75" s="67">
        <f t="shared" si="12"/>
        <v>87850.000000000102</v>
      </c>
      <c r="L75" s="72">
        <v>91450</v>
      </c>
      <c r="M75" s="67">
        <f t="shared" si="13"/>
        <v>2</v>
      </c>
      <c r="N75" s="101">
        <v>2</v>
      </c>
      <c r="O75" s="67">
        <f t="shared" si="15"/>
        <v>2.5</v>
      </c>
      <c r="P75" s="101">
        <v>2.5</v>
      </c>
    </row>
    <row r="76" spans="1:16" ht="21" customHeight="1" x14ac:dyDescent="0.3">
      <c r="A76" s="69" t="s">
        <v>661</v>
      </c>
      <c r="B76" s="95">
        <f>FPIG!$Q$9*F76+1</f>
        <v>87851.000000000058</v>
      </c>
      <c r="C76" s="95">
        <f>FPIG!$Q$9*G76</f>
        <v>105420.00000000006</v>
      </c>
      <c r="D76" s="73">
        <v>45</v>
      </c>
      <c r="E76" s="74" t="s">
        <v>217</v>
      </c>
      <c r="F76" s="101">
        <v>2.5</v>
      </c>
      <c r="G76" s="101">
        <v>3</v>
      </c>
      <c r="H76" s="75"/>
      <c r="I76" s="67">
        <f t="shared" si="14"/>
        <v>87851.000000000102</v>
      </c>
      <c r="J76" s="71">
        <v>91451</v>
      </c>
      <c r="K76" s="67">
        <f t="shared" si="12"/>
        <v>105420</v>
      </c>
      <c r="L76" s="72">
        <v>109740</v>
      </c>
      <c r="M76" s="67">
        <f t="shared" si="13"/>
        <v>2.5</v>
      </c>
      <c r="N76" s="101">
        <v>2.5</v>
      </c>
      <c r="O76" s="67">
        <f t="shared" si="15"/>
        <v>3</v>
      </c>
      <c r="P76" s="101">
        <v>3</v>
      </c>
    </row>
    <row r="77" spans="1:16" ht="20" customHeight="1" x14ac:dyDescent="0.3">
      <c r="A77" s="69" t="s">
        <v>662</v>
      </c>
      <c r="B77" s="95">
        <f>FPIG!$Q$9*F77+1</f>
        <v>105421.00000000006</v>
      </c>
      <c r="C77" s="95">
        <f>FPIG!$Q$9*G77</f>
        <v>122990.00000000007</v>
      </c>
      <c r="D77" s="76">
        <v>67</v>
      </c>
      <c r="E77" s="77" t="s">
        <v>219</v>
      </c>
      <c r="F77" s="101">
        <v>3</v>
      </c>
      <c r="G77" s="101">
        <v>3.5</v>
      </c>
      <c r="H77" s="75"/>
      <c r="I77" s="67">
        <f t="shared" si="14"/>
        <v>105421</v>
      </c>
      <c r="J77" s="71">
        <v>109741</v>
      </c>
      <c r="K77" s="67">
        <f t="shared" si="12"/>
        <v>122990</v>
      </c>
      <c r="L77" s="72">
        <v>128030</v>
      </c>
      <c r="M77" s="67">
        <f t="shared" si="13"/>
        <v>3</v>
      </c>
      <c r="N77" s="101">
        <v>3</v>
      </c>
      <c r="O77" s="67">
        <f t="shared" si="15"/>
        <v>3.5</v>
      </c>
      <c r="P77" s="101">
        <v>3.5</v>
      </c>
    </row>
    <row r="78" spans="1:16" ht="21" customHeight="1" x14ac:dyDescent="0.3">
      <c r="A78" s="69" t="s">
        <v>663</v>
      </c>
      <c r="B78" s="95">
        <f>FPIG!$Q$9*F78+1</f>
        <v>122991.00000000007</v>
      </c>
      <c r="C78" s="95">
        <f>FPIG!$Q$9*G78</f>
        <v>140560.00000000009</v>
      </c>
      <c r="D78" s="73">
        <v>124</v>
      </c>
      <c r="E78" s="74" t="s">
        <v>221</v>
      </c>
      <c r="F78" s="101">
        <v>3.5</v>
      </c>
      <c r="G78" s="101">
        <v>4</v>
      </c>
      <c r="H78" s="75"/>
      <c r="I78" s="67">
        <f t="shared" si="14"/>
        <v>122991</v>
      </c>
      <c r="J78" s="71">
        <v>128031</v>
      </c>
      <c r="K78" s="67">
        <f t="shared" si="12"/>
        <v>140560</v>
      </c>
      <c r="L78" s="72">
        <v>146320</v>
      </c>
      <c r="M78" s="67">
        <f t="shared" si="13"/>
        <v>3.5</v>
      </c>
      <c r="N78" s="101">
        <v>3.5</v>
      </c>
      <c r="O78" s="67">
        <f t="shared" si="15"/>
        <v>4</v>
      </c>
      <c r="P78" s="101">
        <v>4</v>
      </c>
    </row>
    <row r="79" spans="1:16" ht="21" customHeight="1" x14ac:dyDescent="0.3">
      <c r="A79" s="69" t="s">
        <v>664</v>
      </c>
      <c r="B79" s="95">
        <f>FPIG!$Q$9*F79+1</f>
        <v>140561.00000000009</v>
      </c>
      <c r="C79" s="95">
        <f>FPIG!$Q$9*G79</f>
        <v>158130.00000000009</v>
      </c>
      <c r="D79" s="76">
        <v>210</v>
      </c>
      <c r="E79" s="77" t="s">
        <v>223</v>
      </c>
      <c r="F79" s="101">
        <v>4</v>
      </c>
      <c r="G79" s="101">
        <v>4.5</v>
      </c>
      <c r="H79" s="75"/>
      <c r="I79" s="67">
        <f t="shared" si="14"/>
        <v>140561</v>
      </c>
      <c r="J79" s="71">
        <v>146321</v>
      </c>
      <c r="K79" s="67">
        <f t="shared" si="12"/>
        <v>158130</v>
      </c>
      <c r="L79" s="72">
        <v>164610</v>
      </c>
      <c r="M79" s="67">
        <f t="shared" si="13"/>
        <v>4</v>
      </c>
      <c r="N79" s="101">
        <v>4</v>
      </c>
      <c r="O79" s="67">
        <f t="shared" si="15"/>
        <v>4.5</v>
      </c>
      <c r="P79" s="101">
        <v>4.5</v>
      </c>
    </row>
    <row r="80" spans="1:16" ht="20" customHeight="1" x14ac:dyDescent="0.3">
      <c r="A80" s="69" t="s">
        <v>665</v>
      </c>
      <c r="B80" s="95">
        <f>FPIG!$Q$9*F80+1</f>
        <v>158131.00000000009</v>
      </c>
      <c r="C80" s="95">
        <f>FPIG!$Q$9*G80</f>
        <v>175700.00000000012</v>
      </c>
      <c r="D80" s="73">
        <v>313</v>
      </c>
      <c r="E80" s="74" t="s">
        <v>225</v>
      </c>
      <c r="F80" s="101">
        <v>4.5</v>
      </c>
      <c r="G80" s="101">
        <v>5</v>
      </c>
      <c r="H80" s="75"/>
      <c r="I80" s="67">
        <f t="shared" si="14"/>
        <v>158131</v>
      </c>
      <c r="J80" s="71">
        <v>164611</v>
      </c>
      <c r="K80" s="67">
        <f t="shared" si="12"/>
        <v>175700</v>
      </c>
      <c r="L80" s="72">
        <v>182900</v>
      </c>
      <c r="M80" s="67">
        <f t="shared" si="13"/>
        <v>4.5</v>
      </c>
      <c r="N80" s="101">
        <v>4.5</v>
      </c>
      <c r="O80" s="67">
        <f t="shared" si="15"/>
        <v>5</v>
      </c>
      <c r="P80" s="101">
        <v>5</v>
      </c>
    </row>
    <row r="81" spans="1:16" ht="21" customHeight="1" x14ac:dyDescent="0.3">
      <c r="A81" s="69" t="s">
        <v>666</v>
      </c>
      <c r="B81" s="95">
        <f>FPIG!$Q$9*F81+1</f>
        <v>175701.00000000012</v>
      </c>
      <c r="C81" s="95">
        <f>FPIG!$Q$9*G81</f>
        <v>193270.00000000012</v>
      </c>
      <c r="D81" s="76">
        <v>433</v>
      </c>
      <c r="E81" s="77" t="s">
        <v>227</v>
      </c>
      <c r="F81" s="101">
        <v>5</v>
      </c>
      <c r="G81" s="101">
        <v>5.5</v>
      </c>
      <c r="H81" s="75"/>
      <c r="I81" s="67">
        <f t="shared" si="14"/>
        <v>175701</v>
      </c>
      <c r="J81" s="71">
        <v>182901</v>
      </c>
      <c r="K81" s="67">
        <f t="shared" si="12"/>
        <v>193270</v>
      </c>
      <c r="L81" s="72">
        <v>201190</v>
      </c>
      <c r="M81" s="67">
        <f t="shared" si="13"/>
        <v>5</v>
      </c>
      <c r="N81" s="101">
        <v>5</v>
      </c>
      <c r="O81" s="67">
        <f t="shared" si="15"/>
        <v>5.5</v>
      </c>
      <c r="P81" s="101">
        <v>5.5</v>
      </c>
    </row>
    <row r="82" spans="1:16" ht="21" customHeight="1" x14ac:dyDescent="0.3">
      <c r="A82" s="69" t="s">
        <v>667</v>
      </c>
      <c r="B82" s="95">
        <f>FPIG!$Q$9*F82+1</f>
        <v>193271.00000000012</v>
      </c>
      <c r="C82" s="95">
        <f>FPIG!$Q$9*G82</f>
        <v>210840.00000000012</v>
      </c>
      <c r="D82" s="73">
        <v>474</v>
      </c>
      <c r="E82" s="74" t="s">
        <v>229</v>
      </c>
      <c r="F82" s="101">
        <v>5.5</v>
      </c>
      <c r="G82" s="101">
        <v>6</v>
      </c>
      <c r="H82" s="75"/>
      <c r="I82" s="67">
        <f t="shared" si="14"/>
        <v>193271</v>
      </c>
      <c r="J82" s="71">
        <v>201191</v>
      </c>
      <c r="K82" s="67">
        <f t="shared" si="12"/>
        <v>210840</v>
      </c>
      <c r="L82" s="72">
        <v>219480</v>
      </c>
      <c r="M82" s="67">
        <f t="shared" si="13"/>
        <v>5.5</v>
      </c>
      <c r="N82" s="101">
        <v>5.5</v>
      </c>
      <c r="O82" s="67">
        <f t="shared" si="15"/>
        <v>6</v>
      </c>
      <c r="P82" s="101">
        <v>6</v>
      </c>
    </row>
    <row r="83" spans="1:16" ht="20" customHeight="1" x14ac:dyDescent="0.3">
      <c r="A83" s="69" t="s">
        <v>668</v>
      </c>
      <c r="B83" s="95">
        <f>FPIG!$Q$9*F83+1</f>
        <v>210841.00000000012</v>
      </c>
      <c r="C83" s="95">
        <f>FPIG!$Q$9*G83</f>
        <v>228410.00000000015</v>
      </c>
      <c r="D83" s="76">
        <v>515</v>
      </c>
      <c r="E83" s="77" t="s">
        <v>231</v>
      </c>
      <c r="F83" s="101">
        <v>6</v>
      </c>
      <c r="G83" s="101">
        <v>6.5</v>
      </c>
      <c r="H83" s="75"/>
      <c r="I83" s="67">
        <f t="shared" si="14"/>
        <v>210841</v>
      </c>
      <c r="J83" s="71">
        <v>219481</v>
      </c>
      <c r="K83" s="67">
        <f t="shared" si="12"/>
        <v>228410</v>
      </c>
      <c r="L83" s="72">
        <v>237770</v>
      </c>
      <c r="M83" s="67">
        <f t="shared" si="13"/>
        <v>6</v>
      </c>
      <c r="N83" s="101">
        <v>6</v>
      </c>
      <c r="O83" s="67">
        <f t="shared" si="15"/>
        <v>6.5</v>
      </c>
      <c r="P83" s="101">
        <v>6.5</v>
      </c>
    </row>
    <row r="84" spans="1:16" ht="21" customHeight="1" x14ac:dyDescent="0.3">
      <c r="A84" s="69" t="s">
        <v>669</v>
      </c>
      <c r="B84" s="95">
        <f>FPIG!$Q$9*F84+1</f>
        <v>228411.00000000015</v>
      </c>
      <c r="C84" s="95">
        <f>FPIG!$Q$9*G84</f>
        <v>245980.00000000015</v>
      </c>
      <c r="D84" s="73">
        <v>557</v>
      </c>
      <c r="E84" s="74" t="s">
        <v>233</v>
      </c>
      <c r="F84" s="101">
        <v>6.5</v>
      </c>
      <c r="G84" s="101">
        <v>7</v>
      </c>
      <c r="H84" s="75"/>
      <c r="I84" s="67">
        <f t="shared" si="14"/>
        <v>228411</v>
      </c>
      <c r="J84" s="71">
        <v>237771</v>
      </c>
      <c r="K84" s="67">
        <f t="shared" si="12"/>
        <v>245980</v>
      </c>
      <c r="L84" s="72">
        <v>256060</v>
      </c>
      <c r="M84" s="67">
        <f t="shared" si="13"/>
        <v>6.5</v>
      </c>
      <c r="N84" s="101">
        <v>6.5</v>
      </c>
      <c r="O84" s="67">
        <f t="shared" si="15"/>
        <v>7</v>
      </c>
      <c r="P84" s="101">
        <v>7</v>
      </c>
    </row>
    <row r="85" spans="1:16" ht="21" customHeight="1" x14ac:dyDescent="0.3">
      <c r="A85" s="69" t="s">
        <v>670</v>
      </c>
      <c r="B85" s="95">
        <f>FPIG!$Q$9*F85+1</f>
        <v>245981.00000000015</v>
      </c>
      <c r="C85" s="95">
        <f>FPIG!$Q$9*G85</f>
        <v>263550.00000000017</v>
      </c>
      <c r="D85" s="76">
        <v>598</v>
      </c>
      <c r="E85" s="77" t="s">
        <v>235</v>
      </c>
      <c r="F85" s="101">
        <v>7</v>
      </c>
      <c r="G85" s="101">
        <v>7.5</v>
      </c>
      <c r="H85" s="75"/>
      <c r="I85" s="67">
        <f t="shared" si="14"/>
        <v>245981</v>
      </c>
      <c r="J85" s="71">
        <v>256061</v>
      </c>
      <c r="K85" s="67">
        <f t="shared" si="12"/>
        <v>263550</v>
      </c>
      <c r="L85" s="72">
        <v>274350</v>
      </c>
      <c r="M85" s="67">
        <f t="shared" si="13"/>
        <v>7</v>
      </c>
      <c r="N85" s="101">
        <v>7</v>
      </c>
      <c r="O85" s="67">
        <f t="shared" si="15"/>
        <v>7.5</v>
      </c>
      <c r="P85" s="101">
        <v>7.5</v>
      </c>
    </row>
    <row r="86" spans="1:16" ht="20" customHeight="1" x14ac:dyDescent="0.3">
      <c r="A86" s="69" t="s">
        <v>671</v>
      </c>
      <c r="B86" s="95">
        <f>FPIG!$Q$9*F86+1</f>
        <v>263551.00000000017</v>
      </c>
      <c r="C86" s="95">
        <f>FPIG!$Q$9*G86</f>
        <v>281120.00000000017</v>
      </c>
      <c r="D86" s="73">
        <v>639</v>
      </c>
      <c r="E86" s="74" t="s">
        <v>237</v>
      </c>
      <c r="F86" s="101">
        <v>7.5</v>
      </c>
      <c r="G86" s="101">
        <v>8</v>
      </c>
      <c r="H86" s="75"/>
      <c r="I86" s="67">
        <f t="shared" si="14"/>
        <v>263551</v>
      </c>
      <c r="J86" s="71">
        <v>274351</v>
      </c>
      <c r="K86" s="67">
        <f t="shared" si="12"/>
        <v>281120</v>
      </c>
      <c r="L86" s="72">
        <v>292640</v>
      </c>
      <c r="M86" s="67">
        <f t="shared" si="13"/>
        <v>7.5</v>
      </c>
      <c r="N86" s="101">
        <v>7.5</v>
      </c>
      <c r="O86" s="67">
        <f t="shared" si="15"/>
        <v>8</v>
      </c>
      <c r="P86" s="101">
        <v>8</v>
      </c>
    </row>
    <row r="87" spans="1:16" ht="21" customHeight="1" x14ac:dyDescent="0.3">
      <c r="A87" s="69" t="s">
        <v>672</v>
      </c>
      <c r="B87" s="95">
        <f>FPIG!$Q$9*F87+1</f>
        <v>281121.00000000017</v>
      </c>
      <c r="C87" s="95">
        <f>FPIG!$Q$9*G87</f>
        <v>298690.00000000017</v>
      </c>
      <c r="D87" s="76">
        <v>680</v>
      </c>
      <c r="E87" s="77" t="s">
        <v>239</v>
      </c>
      <c r="F87" s="101">
        <v>8</v>
      </c>
      <c r="G87" s="101">
        <v>8.5</v>
      </c>
      <c r="H87" s="75"/>
      <c r="I87" s="67">
        <f t="shared" si="14"/>
        <v>281121</v>
      </c>
      <c r="J87" s="71">
        <v>292641</v>
      </c>
      <c r="K87" s="67">
        <f t="shared" si="12"/>
        <v>298690</v>
      </c>
      <c r="L87" s="72">
        <v>310930</v>
      </c>
      <c r="M87" s="67">
        <f t="shared" si="13"/>
        <v>8</v>
      </c>
      <c r="N87" s="101">
        <v>8</v>
      </c>
      <c r="O87" s="67">
        <f t="shared" si="15"/>
        <v>8.5</v>
      </c>
      <c r="P87" s="101">
        <v>8.5</v>
      </c>
    </row>
    <row r="88" spans="1:16" ht="21" customHeight="1" x14ac:dyDescent="0.3">
      <c r="A88" s="69" t="s">
        <v>673</v>
      </c>
      <c r="B88" s="95">
        <f>FPIG!$Q$9*F88+1</f>
        <v>298691.00000000017</v>
      </c>
      <c r="C88" s="95">
        <f>FPIG!$Q$9*G88</f>
        <v>316260.00000000017</v>
      </c>
      <c r="D88" s="73">
        <v>722</v>
      </c>
      <c r="E88" s="74" t="s">
        <v>241</v>
      </c>
      <c r="F88" s="101">
        <v>8.5</v>
      </c>
      <c r="G88" s="101">
        <v>9</v>
      </c>
      <c r="H88" s="75"/>
      <c r="I88" s="67">
        <f t="shared" si="14"/>
        <v>298691</v>
      </c>
      <c r="J88" s="71">
        <v>310931</v>
      </c>
      <c r="K88" s="67">
        <f t="shared" si="12"/>
        <v>316260</v>
      </c>
      <c r="L88" s="72">
        <v>329220</v>
      </c>
      <c r="M88" s="67">
        <f t="shared" si="13"/>
        <v>8.5</v>
      </c>
      <c r="N88" s="101">
        <v>8.5</v>
      </c>
      <c r="O88" s="67">
        <f t="shared" si="15"/>
        <v>9</v>
      </c>
      <c r="P88" s="101">
        <v>9</v>
      </c>
    </row>
    <row r="89" spans="1:16" ht="20" customHeight="1" x14ac:dyDescent="0.3">
      <c r="A89" s="69" t="s">
        <v>674</v>
      </c>
      <c r="B89" s="95">
        <f>FPIG!$Q$9*F89+1</f>
        <v>316261.00000000017</v>
      </c>
      <c r="C89" s="95">
        <f>FPIG!$Q$9*G89</f>
        <v>333830.00000000023</v>
      </c>
      <c r="D89" s="76">
        <v>763</v>
      </c>
      <c r="E89" s="77" t="s">
        <v>243</v>
      </c>
      <c r="F89" s="101">
        <v>9</v>
      </c>
      <c r="G89" s="101">
        <v>9.5</v>
      </c>
      <c r="H89" s="75"/>
      <c r="I89" s="67">
        <f t="shared" si="14"/>
        <v>316261</v>
      </c>
      <c r="J89" s="71">
        <v>329221</v>
      </c>
      <c r="K89" s="67">
        <f t="shared" si="12"/>
        <v>333830</v>
      </c>
      <c r="L89" s="72">
        <v>347510</v>
      </c>
      <c r="M89" s="67">
        <f t="shared" si="13"/>
        <v>9</v>
      </c>
      <c r="N89" s="101">
        <v>9</v>
      </c>
      <c r="O89" s="67">
        <f t="shared" si="15"/>
        <v>9.5</v>
      </c>
      <c r="P89" s="101">
        <v>9.5</v>
      </c>
    </row>
    <row r="90" spans="1:16" ht="21" customHeight="1" x14ac:dyDescent="0.3">
      <c r="A90" s="69" t="s">
        <v>675</v>
      </c>
      <c r="B90" s="95">
        <f>FPIG!$Q$9*F90+1</f>
        <v>333831.00000000023</v>
      </c>
      <c r="C90" s="95">
        <f>FPIG!$Q$9*G90</f>
        <v>351400.00000000023</v>
      </c>
      <c r="D90" s="73">
        <v>804</v>
      </c>
      <c r="E90" s="74" t="s">
        <v>245</v>
      </c>
      <c r="F90" s="101">
        <v>9.5</v>
      </c>
      <c r="G90" s="101">
        <v>10</v>
      </c>
      <c r="H90" s="75"/>
      <c r="I90" s="67">
        <f t="shared" si="14"/>
        <v>333831</v>
      </c>
      <c r="J90" s="71">
        <v>347511</v>
      </c>
      <c r="K90" s="67">
        <f t="shared" si="12"/>
        <v>351400</v>
      </c>
      <c r="L90" s="72">
        <v>365800</v>
      </c>
      <c r="M90" s="67">
        <f t="shared" si="13"/>
        <v>9.5</v>
      </c>
      <c r="N90" s="101">
        <v>9.5</v>
      </c>
      <c r="O90" s="67">
        <f t="shared" si="15"/>
        <v>10</v>
      </c>
      <c r="P90" s="101">
        <v>10</v>
      </c>
    </row>
    <row r="91" spans="1:16" ht="21" customHeight="1" x14ac:dyDescent="0.3">
      <c r="A91" s="69" t="s">
        <v>676</v>
      </c>
      <c r="B91" s="95">
        <f>FPIG!$Q$9*F91+1</f>
        <v>351401.00000000023</v>
      </c>
      <c r="C91" s="100"/>
      <c r="D91" s="79" t="s">
        <v>615</v>
      </c>
      <c r="E91" s="77" t="s">
        <v>248</v>
      </c>
      <c r="F91" s="101">
        <v>10</v>
      </c>
      <c r="H91" s="75"/>
      <c r="I91" s="67">
        <f t="shared" si="14"/>
        <v>351401</v>
      </c>
      <c r="J91" s="71">
        <v>365801</v>
      </c>
      <c r="L91" s="72"/>
      <c r="M91" s="67">
        <f t="shared" si="13"/>
        <v>10</v>
      </c>
      <c r="N91" s="101">
        <v>10</v>
      </c>
      <c r="P91" s="101"/>
    </row>
    <row r="92" spans="1:16" ht="19" customHeight="1" x14ac:dyDescent="0.3">
      <c r="A92" s="68" t="s">
        <v>612</v>
      </c>
      <c r="B92" s="96"/>
      <c r="C92" s="96"/>
      <c r="J92" s="72"/>
      <c r="L92" s="72"/>
      <c r="N92" s="101"/>
      <c r="P92" s="101"/>
    </row>
    <row r="93" spans="1:16" ht="34" customHeight="1" x14ac:dyDescent="0.3">
      <c r="A93" s="69" t="s">
        <v>201</v>
      </c>
      <c r="B93" s="98"/>
      <c r="C93" s="96"/>
      <c r="D93" s="69" t="s">
        <v>206</v>
      </c>
      <c r="E93" s="69" t="s">
        <v>207</v>
      </c>
      <c r="H93" s="70"/>
      <c r="I93" s="70"/>
      <c r="J93" s="86"/>
      <c r="L93" s="72"/>
      <c r="N93" s="101"/>
      <c r="P93" s="101"/>
    </row>
    <row r="94" spans="1:16" ht="20" customHeight="1" x14ac:dyDescent="0.3">
      <c r="A94" s="69" t="s">
        <v>677</v>
      </c>
      <c r="B94" s="95">
        <f>FPIG!$Q$10*F94</f>
        <v>0</v>
      </c>
      <c r="C94" s="95">
        <f>FPIG!$Q$10*G94</f>
        <v>40280.000000000029</v>
      </c>
      <c r="D94" s="73">
        <v>0</v>
      </c>
      <c r="E94" s="74" t="s">
        <v>209</v>
      </c>
      <c r="F94" s="101">
        <v>0</v>
      </c>
      <c r="G94" s="101">
        <v>1</v>
      </c>
      <c r="H94" s="75"/>
      <c r="I94" s="67">
        <f>_xlfn.NUMBERVALUE(B94)</f>
        <v>0</v>
      </c>
      <c r="J94" s="71">
        <v>0</v>
      </c>
      <c r="K94" s="67">
        <f t="shared" ref="K94:K112" si="16">_xlfn.NUMBERVALUE(C94)</f>
        <v>40280</v>
      </c>
      <c r="L94" s="72">
        <v>41960</v>
      </c>
      <c r="M94" s="67">
        <f t="shared" ref="M94:M113" si="17">_xlfn.NUMBERVALUE(F94)</f>
        <v>0</v>
      </c>
      <c r="N94" s="101">
        <v>0</v>
      </c>
      <c r="O94" s="67">
        <f>_xlfn.NUMBERVALUE(G94)</f>
        <v>1</v>
      </c>
      <c r="P94" s="101">
        <v>1</v>
      </c>
    </row>
    <row r="95" spans="1:16" ht="21" customHeight="1" x14ac:dyDescent="0.3">
      <c r="A95" s="69" t="s">
        <v>678</v>
      </c>
      <c r="B95" s="95">
        <f>FPIG!$Q$10*F95+1</f>
        <v>40281.000000000029</v>
      </c>
      <c r="C95" s="95">
        <f>FPIG!$Q$10*G95</f>
        <v>60420.000000000044</v>
      </c>
      <c r="D95" s="76">
        <v>5</v>
      </c>
      <c r="E95" s="77" t="s">
        <v>211</v>
      </c>
      <c r="F95" s="101">
        <v>1</v>
      </c>
      <c r="G95" s="101">
        <v>1.5</v>
      </c>
      <c r="H95" s="75"/>
      <c r="I95" s="67">
        <f t="shared" ref="I95:I113" si="18">_xlfn.NUMBERVALUE(B95)</f>
        <v>40281</v>
      </c>
      <c r="J95" s="71">
        <v>41961</v>
      </c>
      <c r="K95" s="67">
        <f t="shared" si="16"/>
        <v>60420</v>
      </c>
      <c r="L95" s="72">
        <v>62940</v>
      </c>
      <c r="M95" s="67">
        <f t="shared" si="17"/>
        <v>1</v>
      </c>
      <c r="N95" s="101">
        <v>1</v>
      </c>
      <c r="O95" s="67">
        <f t="shared" ref="O95:O112" si="19">_xlfn.NUMBERVALUE(G95)</f>
        <v>1.5</v>
      </c>
      <c r="P95" s="101">
        <v>1.5</v>
      </c>
    </row>
    <row r="96" spans="1:16" ht="21" customHeight="1" x14ac:dyDescent="0.3">
      <c r="A96" s="69" t="s">
        <v>679</v>
      </c>
      <c r="B96" s="95">
        <f>FPIG!$Q$10*F96+1</f>
        <v>60421.000000000044</v>
      </c>
      <c r="C96" s="95">
        <f>FPIG!$Q$10*G96</f>
        <v>80560.000000000058</v>
      </c>
      <c r="D96" s="73">
        <v>14</v>
      </c>
      <c r="E96" s="74" t="s">
        <v>213</v>
      </c>
      <c r="F96" s="101">
        <v>1.5</v>
      </c>
      <c r="G96" s="101">
        <v>2</v>
      </c>
      <c r="H96" s="75"/>
      <c r="I96" s="67">
        <f t="shared" si="18"/>
        <v>60421</v>
      </c>
      <c r="J96" s="71">
        <v>62941</v>
      </c>
      <c r="K96" s="67">
        <f t="shared" si="16"/>
        <v>80560.000000000102</v>
      </c>
      <c r="L96" s="72">
        <v>83920</v>
      </c>
      <c r="M96" s="67">
        <f t="shared" si="17"/>
        <v>1.5</v>
      </c>
      <c r="N96" s="101">
        <v>1.5</v>
      </c>
      <c r="O96" s="67">
        <f t="shared" si="19"/>
        <v>2</v>
      </c>
      <c r="P96" s="101">
        <v>2</v>
      </c>
    </row>
    <row r="97" spans="1:16" ht="20" customHeight="1" x14ac:dyDescent="0.3">
      <c r="A97" s="69" t="s">
        <v>680</v>
      </c>
      <c r="B97" s="95">
        <f>FPIG!$Q$10*F97+1</f>
        <v>80561.000000000058</v>
      </c>
      <c r="C97" s="95">
        <f>FPIG!$Q$10*G97</f>
        <v>100700.00000000007</v>
      </c>
      <c r="D97" s="76">
        <v>28</v>
      </c>
      <c r="E97" s="79" t="s">
        <v>215</v>
      </c>
      <c r="F97" s="101">
        <v>2</v>
      </c>
      <c r="G97" s="101">
        <v>2.5</v>
      </c>
      <c r="H97" s="88"/>
      <c r="I97" s="67">
        <f t="shared" si="18"/>
        <v>80561.000000000102</v>
      </c>
      <c r="J97" s="87">
        <v>83921</v>
      </c>
      <c r="K97" s="67">
        <f t="shared" si="16"/>
        <v>100700</v>
      </c>
      <c r="L97" s="72">
        <v>104900</v>
      </c>
      <c r="M97" s="67">
        <f t="shared" si="17"/>
        <v>2</v>
      </c>
      <c r="N97" s="101">
        <v>2</v>
      </c>
      <c r="O97" s="67">
        <f t="shared" si="19"/>
        <v>2.5</v>
      </c>
      <c r="P97" s="101">
        <v>2.5</v>
      </c>
    </row>
    <row r="98" spans="1:16" ht="21" customHeight="1" x14ac:dyDescent="0.3">
      <c r="A98" s="69" t="s">
        <v>681</v>
      </c>
      <c r="B98" s="95">
        <f>FPIG!$Q$10*F98+1</f>
        <v>100701.00000000007</v>
      </c>
      <c r="C98" s="95">
        <f>FPIG!$Q$10*G98</f>
        <v>120840.00000000009</v>
      </c>
      <c r="D98" s="73">
        <v>45</v>
      </c>
      <c r="E98" s="74" t="s">
        <v>217</v>
      </c>
      <c r="F98" s="101">
        <v>2.5</v>
      </c>
      <c r="G98" s="101">
        <v>3</v>
      </c>
      <c r="H98" s="75"/>
      <c r="I98" s="67">
        <f t="shared" si="18"/>
        <v>100701</v>
      </c>
      <c r="J98" s="71">
        <v>104901</v>
      </c>
      <c r="K98" s="67">
        <f t="shared" si="16"/>
        <v>120840</v>
      </c>
      <c r="L98" s="72">
        <v>125880</v>
      </c>
      <c r="M98" s="67">
        <f t="shared" si="17"/>
        <v>2.5</v>
      </c>
      <c r="N98" s="101">
        <v>2.5</v>
      </c>
      <c r="O98" s="67">
        <f t="shared" si="19"/>
        <v>3</v>
      </c>
      <c r="P98" s="101">
        <v>3</v>
      </c>
    </row>
    <row r="99" spans="1:16" ht="21" customHeight="1" x14ac:dyDescent="0.3">
      <c r="A99" s="69" t="s">
        <v>682</v>
      </c>
      <c r="B99" s="95">
        <f>FPIG!$Q$10*F99+1</f>
        <v>120841.00000000009</v>
      </c>
      <c r="C99" s="95">
        <f>FPIG!$Q$10*G99</f>
        <v>140980.00000000012</v>
      </c>
      <c r="D99" s="76">
        <v>67</v>
      </c>
      <c r="E99" s="77" t="s">
        <v>219</v>
      </c>
      <c r="F99" s="101">
        <v>3</v>
      </c>
      <c r="G99" s="101">
        <v>3.5</v>
      </c>
      <c r="H99" s="75"/>
      <c r="I99" s="67">
        <f t="shared" si="18"/>
        <v>120841</v>
      </c>
      <c r="J99" s="71">
        <v>125881</v>
      </c>
      <c r="K99" s="67">
        <f t="shared" si="16"/>
        <v>140980</v>
      </c>
      <c r="L99" s="72">
        <v>146860</v>
      </c>
      <c r="M99" s="67">
        <f t="shared" si="17"/>
        <v>3</v>
      </c>
      <c r="N99" s="101">
        <v>3</v>
      </c>
      <c r="O99" s="67">
        <f t="shared" si="19"/>
        <v>3.5</v>
      </c>
      <c r="P99" s="101">
        <v>3.5</v>
      </c>
    </row>
    <row r="100" spans="1:16" ht="20" customHeight="1" x14ac:dyDescent="0.3">
      <c r="A100" s="69" t="s">
        <v>683</v>
      </c>
      <c r="B100" s="95">
        <f>FPIG!$Q$10*F100+1</f>
        <v>140981.00000000012</v>
      </c>
      <c r="C100" s="95">
        <f>FPIG!$Q$10*G100</f>
        <v>161120.00000000012</v>
      </c>
      <c r="D100" s="73">
        <v>124</v>
      </c>
      <c r="E100" s="74" t="s">
        <v>221</v>
      </c>
      <c r="F100" s="101">
        <v>3.5</v>
      </c>
      <c r="G100" s="101">
        <v>4</v>
      </c>
      <c r="H100" s="75"/>
      <c r="I100" s="67">
        <f t="shared" si="18"/>
        <v>140981</v>
      </c>
      <c r="J100" s="71">
        <v>146861</v>
      </c>
      <c r="K100" s="67">
        <f t="shared" si="16"/>
        <v>161120</v>
      </c>
      <c r="L100" s="72">
        <v>167840</v>
      </c>
      <c r="M100" s="67">
        <f t="shared" si="17"/>
        <v>3.5</v>
      </c>
      <c r="N100" s="101">
        <v>3.5</v>
      </c>
      <c r="O100" s="67">
        <f t="shared" si="19"/>
        <v>4</v>
      </c>
      <c r="P100" s="101">
        <v>4</v>
      </c>
    </row>
    <row r="101" spans="1:16" ht="21" customHeight="1" x14ac:dyDescent="0.3">
      <c r="A101" s="69" t="s">
        <v>684</v>
      </c>
      <c r="B101" s="95">
        <f>FPIG!$Q$10*F101+1</f>
        <v>161121.00000000012</v>
      </c>
      <c r="C101" s="95">
        <f>FPIG!$Q$10*G101</f>
        <v>181260.00000000012</v>
      </c>
      <c r="D101" s="76">
        <v>210</v>
      </c>
      <c r="E101" s="77" t="s">
        <v>223</v>
      </c>
      <c r="F101" s="101">
        <v>4</v>
      </c>
      <c r="G101" s="101">
        <v>4.5</v>
      </c>
      <c r="H101" s="75"/>
      <c r="I101" s="67">
        <f t="shared" si="18"/>
        <v>161121</v>
      </c>
      <c r="J101" s="71">
        <v>167841</v>
      </c>
      <c r="K101" s="67">
        <f t="shared" si="16"/>
        <v>181260</v>
      </c>
      <c r="L101" s="72">
        <v>188820</v>
      </c>
      <c r="M101" s="67">
        <f t="shared" si="17"/>
        <v>4</v>
      </c>
      <c r="N101" s="101">
        <v>4</v>
      </c>
      <c r="O101" s="67">
        <f t="shared" si="19"/>
        <v>4.5</v>
      </c>
      <c r="P101" s="101">
        <v>4.5</v>
      </c>
    </row>
    <row r="102" spans="1:16" ht="21" customHeight="1" x14ac:dyDescent="0.3">
      <c r="A102" s="69" t="s">
        <v>685</v>
      </c>
      <c r="B102" s="95">
        <f>FPIG!$Q$10*F102+1</f>
        <v>181261.00000000012</v>
      </c>
      <c r="C102" s="95">
        <f>FPIG!$Q$10*G102</f>
        <v>201400.00000000015</v>
      </c>
      <c r="D102" s="73">
        <v>313</v>
      </c>
      <c r="E102" s="74" t="s">
        <v>225</v>
      </c>
      <c r="F102" s="101">
        <v>4.5</v>
      </c>
      <c r="G102" s="101">
        <v>5</v>
      </c>
      <c r="H102" s="75"/>
      <c r="I102" s="67">
        <f t="shared" si="18"/>
        <v>181261</v>
      </c>
      <c r="J102" s="71">
        <v>188821</v>
      </c>
      <c r="K102" s="67">
        <f t="shared" si="16"/>
        <v>201400</v>
      </c>
      <c r="L102" s="72">
        <v>209800</v>
      </c>
      <c r="M102" s="67">
        <f t="shared" si="17"/>
        <v>4.5</v>
      </c>
      <c r="N102" s="101">
        <v>4.5</v>
      </c>
      <c r="O102" s="67">
        <f t="shared" si="19"/>
        <v>5</v>
      </c>
      <c r="P102" s="101">
        <v>5</v>
      </c>
    </row>
    <row r="103" spans="1:16" ht="20" customHeight="1" x14ac:dyDescent="0.3">
      <c r="A103" s="69" t="s">
        <v>686</v>
      </c>
      <c r="B103" s="95">
        <f>FPIG!$Q$10*F103+1</f>
        <v>201401.00000000015</v>
      </c>
      <c r="C103" s="95">
        <f>FPIG!$Q$10*G103</f>
        <v>221540.00000000017</v>
      </c>
      <c r="D103" s="76">
        <v>433</v>
      </c>
      <c r="E103" s="77" t="s">
        <v>227</v>
      </c>
      <c r="F103" s="101">
        <v>5</v>
      </c>
      <c r="G103" s="101">
        <v>5.5</v>
      </c>
      <c r="H103" s="75"/>
      <c r="I103" s="67">
        <f t="shared" si="18"/>
        <v>201401</v>
      </c>
      <c r="J103" s="71">
        <v>209801</v>
      </c>
      <c r="K103" s="67">
        <f t="shared" si="16"/>
        <v>221540</v>
      </c>
      <c r="L103" s="72">
        <v>230780</v>
      </c>
      <c r="M103" s="67">
        <f t="shared" si="17"/>
        <v>5</v>
      </c>
      <c r="N103" s="101">
        <v>5</v>
      </c>
      <c r="O103" s="67">
        <f t="shared" si="19"/>
        <v>5.5</v>
      </c>
      <c r="P103" s="101">
        <v>5.5</v>
      </c>
    </row>
    <row r="104" spans="1:16" ht="21" customHeight="1" x14ac:dyDescent="0.3">
      <c r="A104" s="69" t="s">
        <v>687</v>
      </c>
      <c r="B104" s="95">
        <f>FPIG!$Q$10*F104+1</f>
        <v>221541.00000000017</v>
      </c>
      <c r="C104" s="95">
        <f>FPIG!$Q$10*G104</f>
        <v>241680.00000000017</v>
      </c>
      <c r="D104" s="73">
        <v>474</v>
      </c>
      <c r="E104" s="74" t="s">
        <v>229</v>
      </c>
      <c r="F104" s="101">
        <v>5.5</v>
      </c>
      <c r="G104" s="101">
        <v>6</v>
      </c>
      <c r="H104" s="75"/>
      <c r="I104" s="67">
        <f t="shared" si="18"/>
        <v>221541</v>
      </c>
      <c r="J104" s="71">
        <v>230781</v>
      </c>
      <c r="K104" s="67">
        <f t="shared" si="16"/>
        <v>241680</v>
      </c>
      <c r="L104" s="72">
        <v>251760</v>
      </c>
      <c r="M104" s="67">
        <f t="shared" si="17"/>
        <v>5.5</v>
      </c>
      <c r="N104" s="101">
        <v>5.5</v>
      </c>
      <c r="O104" s="67">
        <f t="shared" si="19"/>
        <v>6</v>
      </c>
      <c r="P104" s="101">
        <v>6</v>
      </c>
    </row>
    <row r="105" spans="1:16" ht="21" customHeight="1" x14ac:dyDescent="0.3">
      <c r="A105" s="69" t="s">
        <v>688</v>
      </c>
      <c r="B105" s="95">
        <f>FPIG!$Q$10*F105+1</f>
        <v>241681.00000000017</v>
      </c>
      <c r="C105" s="95">
        <f>FPIG!$Q$10*G105</f>
        <v>261820.00000000017</v>
      </c>
      <c r="D105" s="76">
        <v>515</v>
      </c>
      <c r="E105" s="77" t="s">
        <v>231</v>
      </c>
      <c r="F105" s="101">
        <v>6</v>
      </c>
      <c r="G105" s="101">
        <v>6.5</v>
      </c>
      <c r="H105" s="75"/>
      <c r="I105" s="67">
        <f t="shared" si="18"/>
        <v>241681</v>
      </c>
      <c r="J105" s="71">
        <v>251761</v>
      </c>
      <c r="K105" s="67">
        <f t="shared" si="16"/>
        <v>261820</v>
      </c>
      <c r="L105" s="72">
        <v>272740</v>
      </c>
      <c r="M105" s="67">
        <f t="shared" si="17"/>
        <v>6</v>
      </c>
      <c r="N105" s="101">
        <v>6</v>
      </c>
      <c r="O105" s="67">
        <f t="shared" si="19"/>
        <v>6.5</v>
      </c>
      <c r="P105" s="101">
        <v>6.5</v>
      </c>
    </row>
    <row r="106" spans="1:16" ht="20" customHeight="1" x14ac:dyDescent="0.3">
      <c r="A106" s="69" t="s">
        <v>689</v>
      </c>
      <c r="B106" s="95">
        <f>FPIG!$Q$10*F106+1</f>
        <v>261821.00000000017</v>
      </c>
      <c r="C106" s="95">
        <f>FPIG!$Q$10*G106</f>
        <v>281960.00000000023</v>
      </c>
      <c r="D106" s="73">
        <v>557</v>
      </c>
      <c r="E106" s="74" t="s">
        <v>233</v>
      </c>
      <c r="F106" s="101">
        <v>6.5</v>
      </c>
      <c r="G106" s="101">
        <v>7</v>
      </c>
      <c r="H106" s="75"/>
      <c r="I106" s="67">
        <f t="shared" si="18"/>
        <v>261821</v>
      </c>
      <c r="J106" s="71">
        <v>272741</v>
      </c>
      <c r="K106" s="67">
        <f t="shared" si="16"/>
        <v>281960</v>
      </c>
      <c r="L106" s="72">
        <v>293720</v>
      </c>
      <c r="M106" s="67">
        <f t="shared" si="17"/>
        <v>6.5</v>
      </c>
      <c r="N106" s="101">
        <v>6.5</v>
      </c>
      <c r="O106" s="67">
        <f t="shared" si="19"/>
        <v>7</v>
      </c>
      <c r="P106" s="101">
        <v>7</v>
      </c>
    </row>
    <row r="107" spans="1:16" ht="21" customHeight="1" x14ac:dyDescent="0.3">
      <c r="A107" s="69" t="s">
        <v>690</v>
      </c>
      <c r="B107" s="95">
        <f>FPIG!$Q$10*F107+1</f>
        <v>281961.00000000023</v>
      </c>
      <c r="C107" s="95">
        <f>FPIG!$Q$10*G107</f>
        <v>302100.00000000023</v>
      </c>
      <c r="D107" s="76">
        <v>598</v>
      </c>
      <c r="E107" s="77" t="s">
        <v>235</v>
      </c>
      <c r="F107" s="101">
        <v>7</v>
      </c>
      <c r="G107" s="101">
        <v>7.5</v>
      </c>
      <c r="H107" s="75"/>
      <c r="I107" s="67">
        <f t="shared" si="18"/>
        <v>281961</v>
      </c>
      <c r="J107" s="71">
        <v>293721</v>
      </c>
      <c r="K107" s="67">
        <f t="shared" si="16"/>
        <v>302100</v>
      </c>
      <c r="L107" s="72">
        <v>314700</v>
      </c>
      <c r="M107" s="67">
        <f t="shared" si="17"/>
        <v>7</v>
      </c>
      <c r="N107" s="101">
        <v>7</v>
      </c>
      <c r="O107" s="67">
        <f t="shared" si="19"/>
        <v>7.5</v>
      </c>
      <c r="P107" s="101">
        <v>7.5</v>
      </c>
    </row>
    <row r="108" spans="1:16" ht="21" customHeight="1" x14ac:dyDescent="0.3">
      <c r="A108" s="69" t="s">
        <v>691</v>
      </c>
      <c r="B108" s="95">
        <f>FPIG!$Q$10*F108+1</f>
        <v>302101.00000000023</v>
      </c>
      <c r="C108" s="95">
        <f>FPIG!$Q$10*G108</f>
        <v>322240.00000000023</v>
      </c>
      <c r="D108" s="73">
        <v>639</v>
      </c>
      <c r="E108" s="74" t="s">
        <v>237</v>
      </c>
      <c r="F108" s="101">
        <v>7.5</v>
      </c>
      <c r="G108" s="101">
        <v>8</v>
      </c>
      <c r="H108" s="75"/>
      <c r="I108" s="67">
        <f t="shared" si="18"/>
        <v>302101</v>
      </c>
      <c r="J108" s="71">
        <v>314701</v>
      </c>
      <c r="K108" s="67">
        <f t="shared" si="16"/>
        <v>322240</v>
      </c>
      <c r="L108" s="72">
        <v>335680</v>
      </c>
      <c r="M108" s="67">
        <f t="shared" si="17"/>
        <v>7.5</v>
      </c>
      <c r="N108" s="101">
        <v>7.5</v>
      </c>
      <c r="O108" s="67">
        <f t="shared" si="19"/>
        <v>8</v>
      </c>
      <c r="P108" s="101">
        <v>8</v>
      </c>
    </row>
    <row r="109" spans="1:16" ht="20" customHeight="1" x14ac:dyDescent="0.3">
      <c r="A109" s="69" t="s">
        <v>692</v>
      </c>
      <c r="B109" s="95">
        <f>FPIG!$Q$10*F109+1</f>
        <v>322241.00000000023</v>
      </c>
      <c r="C109" s="95">
        <f>FPIG!$Q$10*G109</f>
        <v>342380.00000000023</v>
      </c>
      <c r="D109" s="76">
        <v>680</v>
      </c>
      <c r="E109" s="77" t="s">
        <v>239</v>
      </c>
      <c r="F109" s="101">
        <v>8</v>
      </c>
      <c r="G109" s="101">
        <v>8.5</v>
      </c>
      <c r="H109" s="75"/>
      <c r="I109" s="67">
        <f t="shared" si="18"/>
        <v>322241</v>
      </c>
      <c r="J109" s="71">
        <v>335681</v>
      </c>
      <c r="K109" s="67">
        <f t="shared" si="16"/>
        <v>342380</v>
      </c>
      <c r="L109" s="72">
        <v>356660</v>
      </c>
      <c r="M109" s="67">
        <f t="shared" si="17"/>
        <v>8</v>
      </c>
      <c r="N109" s="101">
        <v>8</v>
      </c>
      <c r="O109" s="67">
        <f t="shared" si="19"/>
        <v>8.5</v>
      </c>
      <c r="P109" s="101">
        <v>8.5</v>
      </c>
    </row>
    <row r="110" spans="1:16" ht="21" customHeight="1" x14ac:dyDescent="0.3">
      <c r="A110" s="69" t="s">
        <v>693</v>
      </c>
      <c r="B110" s="95">
        <f>FPIG!$Q$10*F110+1</f>
        <v>342381.00000000023</v>
      </c>
      <c r="C110" s="95">
        <f>FPIG!$Q$10*G110</f>
        <v>362520.00000000023</v>
      </c>
      <c r="D110" s="73">
        <v>722</v>
      </c>
      <c r="E110" s="74" t="s">
        <v>241</v>
      </c>
      <c r="F110" s="101">
        <v>8.5</v>
      </c>
      <c r="G110" s="101">
        <v>9</v>
      </c>
      <c r="H110" s="75"/>
      <c r="I110" s="67">
        <f t="shared" si="18"/>
        <v>342381</v>
      </c>
      <c r="J110" s="71">
        <v>356661</v>
      </c>
      <c r="K110" s="67">
        <f t="shared" si="16"/>
        <v>362520</v>
      </c>
      <c r="L110" s="72">
        <v>377640</v>
      </c>
      <c r="M110" s="67">
        <f t="shared" si="17"/>
        <v>8.5</v>
      </c>
      <c r="N110" s="101">
        <v>8.5</v>
      </c>
      <c r="O110" s="67">
        <f t="shared" si="19"/>
        <v>9</v>
      </c>
      <c r="P110" s="101">
        <v>9</v>
      </c>
    </row>
    <row r="111" spans="1:16" ht="21" customHeight="1" x14ac:dyDescent="0.3">
      <c r="A111" s="69" t="s">
        <v>694</v>
      </c>
      <c r="B111" s="95">
        <f>FPIG!$Q$10*F111+1</f>
        <v>362521.00000000023</v>
      </c>
      <c r="C111" s="95">
        <f>FPIG!$Q$10*G111</f>
        <v>382660.00000000029</v>
      </c>
      <c r="D111" s="76">
        <v>763</v>
      </c>
      <c r="E111" s="77" t="s">
        <v>243</v>
      </c>
      <c r="F111" s="101">
        <v>9</v>
      </c>
      <c r="G111" s="101">
        <v>9.5</v>
      </c>
      <c r="H111" s="75"/>
      <c r="I111" s="67">
        <f t="shared" si="18"/>
        <v>362521</v>
      </c>
      <c r="J111" s="71">
        <v>377641</v>
      </c>
      <c r="K111" s="67">
        <f t="shared" si="16"/>
        <v>382660</v>
      </c>
      <c r="L111" s="72">
        <v>398620</v>
      </c>
      <c r="M111" s="67">
        <f t="shared" si="17"/>
        <v>9</v>
      </c>
      <c r="N111" s="101">
        <v>9</v>
      </c>
      <c r="O111" s="67">
        <f t="shared" si="19"/>
        <v>9.5</v>
      </c>
      <c r="P111" s="101">
        <v>9.5</v>
      </c>
    </row>
    <row r="112" spans="1:16" ht="20" customHeight="1" x14ac:dyDescent="0.3">
      <c r="A112" s="69" t="s">
        <v>695</v>
      </c>
      <c r="B112" s="95">
        <f>FPIG!$Q$10*F112+1</f>
        <v>382661.00000000029</v>
      </c>
      <c r="C112" s="95">
        <f>FPIG!$Q$10*G112</f>
        <v>402800.00000000029</v>
      </c>
      <c r="D112" s="73">
        <v>804</v>
      </c>
      <c r="E112" s="74" t="s">
        <v>245</v>
      </c>
      <c r="F112" s="101">
        <v>9.5</v>
      </c>
      <c r="G112" s="101">
        <v>10</v>
      </c>
      <c r="H112" s="75"/>
      <c r="I112" s="67">
        <f t="shared" si="18"/>
        <v>382661</v>
      </c>
      <c r="J112" s="71">
        <v>398621</v>
      </c>
      <c r="K112" s="67">
        <f t="shared" si="16"/>
        <v>402800</v>
      </c>
      <c r="L112" s="72">
        <v>419600</v>
      </c>
      <c r="M112" s="67">
        <f t="shared" si="17"/>
        <v>9.5</v>
      </c>
      <c r="N112" s="101">
        <v>9.5</v>
      </c>
      <c r="O112" s="67">
        <f t="shared" si="19"/>
        <v>10</v>
      </c>
      <c r="P112" s="101">
        <v>10</v>
      </c>
    </row>
    <row r="113" spans="1:16" ht="30" customHeight="1" x14ac:dyDescent="0.3">
      <c r="A113" s="78" t="s">
        <v>696</v>
      </c>
      <c r="B113" s="95">
        <f>FPIG!$Q$10*F113+1</f>
        <v>402801.00000000029</v>
      </c>
      <c r="C113" s="100"/>
      <c r="D113" s="79" t="s">
        <v>614</v>
      </c>
      <c r="E113" s="77" t="s">
        <v>248</v>
      </c>
      <c r="F113" s="101">
        <v>10</v>
      </c>
      <c r="H113" s="75"/>
      <c r="I113" s="67">
        <f t="shared" si="18"/>
        <v>402801</v>
      </c>
      <c r="J113" s="71">
        <v>419601</v>
      </c>
      <c r="L113" s="72"/>
      <c r="M113" s="67">
        <f t="shared" si="17"/>
        <v>10</v>
      </c>
      <c r="N113" s="101">
        <v>10</v>
      </c>
      <c r="P113" s="101"/>
    </row>
    <row r="114" spans="1:16" ht="19" customHeight="1" x14ac:dyDescent="0.3">
      <c r="A114" s="68" t="s">
        <v>611</v>
      </c>
      <c r="B114" s="96"/>
      <c r="C114" s="96"/>
      <c r="J114" s="72"/>
      <c r="L114" s="72"/>
      <c r="N114" s="101"/>
      <c r="P114" s="101"/>
    </row>
    <row r="115" spans="1:16" ht="48" customHeight="1" x14ac:dyDescent="0.3">
      <c r="A115" s="78" t="s">
        <v>201</v>
      </c>
      <c r="B115" s="97"/>
      <c r="C115" s="96"/>
      <c r="D115" s="78" t="s">
        <v>206</v>
      </c>
      <c r="E115" s="78" t="s">
        <v>207</v>
      </c>
      <c r="H115" s="82"/>
      <c r="I115" s="82"/>
      <c r="J115" s="80"/>
      <c r="L115" s="72"/>
      <c r="N115" s="101"/>
      <c r="P115" s="101"/>
    </row>
    <row r="116" spans="1:16" ht="21" customHeight="1" x14ac:dyDescent="0.3">
      <c r="A116" s="69" t="s">
        <v>697</v>
      </c>
      <c r="B116" s="95">
        <f>FPIG!$Q$11*F116</f>
        <v>0</v>
      </c>
      <c r="C116" s="95">
        <f>FPIG!$Q$11*G116</f>
        <v>45420.000000000029</v>
      </c>
      <c r="D116" s="73">
        <v>0</v>
      </c>
      <c r="E116" s="74" t="s">
        <v>209</v>
      </c>
      <c r="F116" s="101">
        <v>0</v>
      </c>
      <c r="G116" s="101">
        <v>1</v>
      </c>
      <c r="H116" s="75"/>
      <c r="I116" s="67">
        <f>_xlfn.NUMBERVALUE(B116)</f>
        <v>0</v>
      </c>
      <c r="J116" s="71">
        <v>0</v>
      </c>
      <c r="K116" s="67">
        <f t="shared" ref="K116:K134" si="20">_xlfn.NUMBERVALUE(C116)</f>
        <v>45420</v>
      </c>
      <c r="L116" s="72">
        <v>47340</v>
      </c>
      <c r="M116" s="67">
        <f t="shared" ref="M116:M135" si="21">_xlfn.NUMBERVALUE(F116)</f>
        <v>0</v>
      </c>
      <c r="N116" s="101">
        <v>0</v>
      </c>
      <c r="O116" s="67">
        <f>_xlfn.NUMBERVALUE(G116)</f>
        <v>1</v>
      </c>
      <c r="P116" s="101">
        <v>1</v>
      </c>
    </row>
    <row r="117" spans="1:16" ht="21" customHeight="1" x14ac:dyDescent="0.3">
      <c r="A117" s="69" t="s">
        <v>698</v>
      </c>
      <c r="B117" s="95">
        <f>FPIG!$Q$11*F117+1</f>
        <v>45421.000000000029</v>
      </c>
      <c r="C117" s="95">
        <f>FPIG!$Q$11*G117</f>
        <v>68130.000000000044</v>
      </c>
      <c r="D117" s="76">
        <v>5</v>
      </c>
      <c r="E117" s="77" t="s">
        <v>211</v>
      </c>
      <c r="F117" s="101">
        <v>1</v>
      </c>
      <c r="G117" s="101">
        <v>1.5</v>
      </c>
      <c r="H117" s="75"/>
      <c r="I117" s="67">
        <f t="shared" ref="I117:I135" si="22">_xlfn.NUMBERVALUE(B117)</f>
        <v>45421</v>
      </c>
      <c r="J117" s="71">
        <v>47341</v>
      </c>
      <c r="K117" s="67">
        <f t="shared" si="20"/>
        <v>68130</v>
      </c>
      <c r="L117" s="72">
        <v>71010</v>
      </c>
      <c r="M117" s="67">
        <f t="shared" si="21"/>
        <v>1</v>
      </c>
      <c r="N117" s="101">
        <v>1</v>
      </c>
      <c r="O117" s="67">
        <f t="shared" ref="O117:O134" si="23">_xlfn.NUMBERVALUE(G117)</f>
        <v>1.5</v>
      </c>
      <c r="P117" s="101">
        <v>1.5</v>
      </c>
    </row>
    <row r="118" spans="1:16" ht="20" customHeight="1" x14ac:dyDescent="0.3">
      <c r="A118" s="69" t="s">
        <v>699</v>
      </c>
      <c r="B118" s="95">
        <f>FPIG!$Q$11*F118+1</f>
        <v>68131.000000000044</v>
      </c>
      <c r="C118" s="95">
        <f>FPIG!$Q$11*G118</f>
        <v>90840.000000000058</v>
      </c>
      <c r="D118" s="73">
        <v>14</v>
      </c>
      <c r="E118" s="74" t="s">
        <v>213</v>
      </c>
      <c r="F118" s="101">
        <v>1.5</v>
      </c>
      <c r="G118" s="101">
        <v>2</v>
      </c>
      <c r="H118" s="75"/>
      <c r="I118" s="67">
        <f t="shared" si="22"/>
        <v>68131</v>
      </c>
      <c r="J118" s="71">
        <v>71011</v>
      </c>
      <c r="K118" s="67">
        <f t="shared" si="20"/>
        <v>90840.000000000102</v>
      </c>
      <c r="L118" s="72">
        <v>94680</v>
      </c>
      <c r="M118" s="67">
        <f t="shared" si="21"/>
        <v>1.5</v>
      </c>
      <c r="N118" s="101">
        <v>1.5</v>
      </c>
      <c r="O118" s="67">
        <f t="shared" si="23"/>
        <v>2</v>
      </c>
      <c r="P118" s="101">
        <v>2</v>
      </c>
    </row>
    <row r="119" spans="1:16" ht="21" customHeight="1" x14ac:dyDescent="0.3">
      <c r="A119" s="69" t="s">
        <v>700</v>
      </c>
      <c r="B119" s="95">
        <f>FPIG!$Q$11*F119+1</f>
        <v>90841.000000000058</v>
      </c>
      <c r="C119" s="95">
        <f>FPIG!$Q$11*G119</f>
        <v>113550.00000000007</v>
      </c>
      <c r="D119" s="76">
        <v>28</v>
      </c>
      <c r="E119" s="77" t="s">
        <v>215</v>
      </c>
      <c r="F119" s="101">
        <v>2</v>
      </c>
      <c r="G119" s="101">
        <v>2.5</v>
      </c>
      <c r="H119" s="75"/>
      <c r="I119" s="67">
        <f t="shared" si="22"/>
        <v>90841.000000000102</v>
      </c>
      <c r="J119" s="71">
        <v>94681</v>
      </c>
      <c r="K119" s="67">
        <f t="shared" si="20"/>
        <v>113550</v>
      </c>
      <c r="L119" s="72">
        <v>118350</v>
      </c>
      <c r="M119" s="67">
        <f t="shared" si="21"/>
        <v>2</v>
      </c>
      <c r="N119" s="101">
        <v>2</v>
      </c>
      <c r="O119" s="67">
        <f t="shared" si="23"/>
        <v>2.5</v>
      </c>
      <c r="P119" s="101">
        <v>2.5</v>
      </c>
    </row>
    <row r="120" spans="1:16" ht="21" customHeight="1" x14ac:dyDescent="0.3">
      <c r="A120" s="69" t="s">
        <v>701</v>
      </c>
      <c r="B120" s="95">
        <f>FPIG!$Q$11*F120+1</f>
        <v>113551.00000000007</v>
      </c>
      <c r="C120" s="95">
        <f>FPIG!$Q$11*G120</f>
        <v>136260.00000000009</v>
      </c>
      <c r="D120" s="73">
        <v>45</v>
      </c>
      <c r="E120" s="74" t="s">
        <v>217</v>
      </c>
      <c r="F120" s="101">
        <v>2.5</v>
      </c>
      <c r="G120" s="101">
        <v>3</v>
      </c>
      <c r="H120" s="75"/>
      <c r="I120" s="67">
        <f t="shared" si="22"/>
        <v>113551</v>
      </c>
      <c r="J120" s="71">
        <v>118351</v>
      </c>
      <c r="K120" s="67">
        <f t="shared" si="20"/>
        <v>136260</v>
      </c>
      <c r="L120" s="72">
        <v>142020</v>
      </c>
      <c r="M120" s="67">
        <f t="shared" si="21"/>
        <v>2.5</v>
      </c>
      <c r="N120" s="101">
        <v>2.5</v>
      </c>
      <c r="O120" s="67">
        <f t="shared" si="23"/>
        <v>3</v>
      </c>
      <c r="P120" s="101">
        <v>3</v>
      </c>
    </row>
    <row r="121" spans="1:16" ht="20" customHeight="1" x14ac:dyDescent="0.3">
      <c r="A121" s="69" t="s">
        <v>702</v>
      </c>
      <c r="B121" s="95">
        <f>FPIG!$Q$11*F121+1</f>
        <v>136261.00000000009</v>
      </c>
      <c r="C121" s="95">
        <f>FPIG!$Q$11*G121</f>
        <v>158970.00000000012</v>
      </c>
      <c r="D121" s="76">
        <v>67</v>
      </c>
      <c r="E121" s="77" t="s">
        <v>219</v>
      </c>
      <c r="F121" s="101">
        <v>3</v>
      </c>
      <c r="G121" s="101">
        <v>3.5</v>
      </c>
      <c r="H121" s="75"/>
      <c r="I121" s="67">
        <f t="shared" si="22"/>
        <v>136261</v>
      </c>
      <c r="J121" s="71">
        <v>142021</v>
      </c>
      <c r="K121" s="67">
        <f t="shared" si="20"/>
        <v>158970</v>
      </c>
      <c r="L121" s="72">
        <v>165690</v>
      </c>
      <c r="M121" s="67">
        <f t="shared" si="21"/>
        <v>3</v>
      </c>
      <c r="N121" s="101">
        <v>3</v>
      </c>
      <c r="O121" s="67">
        <f t="shared" si="23"/>
        <v>3.5</v>
      </c>
      <c r="P121" s="101">
        <v>3.5</v>
      </c>
    </row>
    <row r="122" spans="1:16" ht="21" customHeight="1" x14ac:dyDescent="0.3">
      <c r="A122" s="69" t="s">
        <v>703</v>
      </c>
      <c r="B122" s="95">
        <f>FPIG!$Q$11*F122+1</f>
        <v>158971.00000000012</v>
      </c>
      <c r="C122" s="95">
        <f>FPIG!$Q$11*G122</f>
        <v>181680.00000000012</v>
      </c>
      <c r="D122" s="73">
        <v>124</v>
      </c>
      <c r="E122" s="74" t="s">
        <v>221</v>
      </c>
      <c r="F122" s="101">
        <v>3.5</v>
      </c>
      <c r="G122" s="101">
        <v>4</v>
      </c>
      <c r="H122" s="75"/>
      <c r="I122" s="67">
        <f t="shared" si="22"/>
        <v>158971</v>
      </c>
      <c r="J122" s="71">
        <v>165691</v>
      </c>
      <c r="K122" s="67">
        <f t="shared" si="20"/>
        <v>181680</v>
      </c>
      <c r="L122" s="72">
        <v>189360</v>
      </c>
      <c r="M122" s="67">
        <f t="shared" si="21"/>
        <v>3.5</v>
      </c>
      <c r="N122" s="101">
        <v>3.5</v>
      </c>
      <c r="O122" s="67">
        <f t="shared" si="23"/>
        <v>4</v>
      </c>
      <c r="P122" s="101">
        <v>4</v>
      </c>
    </row>
    <row r="123" spans="1:16" ht="21" customHeight="1" x14ac:dyDescent="0.3">
      <c r="A123" s="69" t="s">
        <v>704</v>
      </c>
      <c r="B123" s="95">
        <f>FPIG!$Q$11*F123+1</f>
        <v>181681.00000000012</v>
      </c>
      <c r="C123" s="95">
        <f>FPIG!$Q$11*G123</f>
        <v>204390.00000000012</v>
      </c>
      <c r="D123" s="76">
        <v>210</v>
      </c>
      <c r="E123" s="77" t="s">
        <v>223</v>
      </c>
      <c r="F123" s="101">
        <v>4</v>
      </c>
      <c r="G123" s="101">
        <v>4.5</v>
      </c>
      <c r="H123" s="75"/>
      <c r="I123" s="67">
        <f t="shared" si="22"/>
        <v>181681</v>
      </c>
      <c r="J123" s="71">
        <v>189361</v>
      </c>
      <c r="K123" s="67">
        <f t="shared" si="20"/>
        <v>204390</v>
      </c>
      <c r="L123" s="72">
        <v>213030</v>
      </c>
      <c r="M123" s="67">
        <f t="shared" si="21"/>
        <v>4</v>
      </c>
      <c r="N123" s="101">
        <v>4</v>
      </c>
      <c r="O123" s="67">
        <f t="shared" si="23"/>
        <v>4.5</v>
      </c>
      <c r="P123" s="101">
        <v>4.5</v>
      </c>
    </row>
    <row r="124" spans="1:16" ht="20" customHeight="1" x14ac:dyDescent="0.3">
      <c r="A124" s="69" t="s">
        <v>705</v>
      </c>
      <c r="B124" s="95">
        <f>FPIG!$Q$11*F124+1</f>
        <v>204391.00000000012</v>
      </c>
      <c r="C124" s="95">
        <f>FPIG!$Q$11*G124</f>
        <v>227100.00000000015</v>
      </c>
      <c r="D124" s="73">
        <v>313</v>
      </c>
      <c r="E124" s="74" t="s">
        <v>225</v>
      </c>
      <c r="F124" s="101">
        <v>4.5</v>
      </c>
      <c r="G124" s="101">
        <v>5</v>
      </c>
      <c r="H124" s="75"/>
      <c r="I124" s="67">
        <f t="shared" si="22"/>
        <v>204391</v>
      </c>
      <c r="J124" s="71">
        <v>213031</v>
      </c>
      <c r="K124" s="67">
        <f t="shared" si="20"/>
        <v>227100</v>
      </c>
      <c r="L124" s="72">
        <v>236700</v>
      </c>
      <c r="M124" s="67">
        <f t="shared" si="21"/>
        <v>4.5</v>
      </c>
      <c r="N124" s="101">
        <v>4.5</v>
      </c>
      <c r="O124" s="67">
        <f t="shared" si="23"/>
        <v>5</v>
      </c>
      <c r="P124" s="101">
        <v>5</v>
      </c>
    </row>
    <row r="125" spans="1:16" ht="21" customHeight="1" x14ac:dyDescent="0.3">
      <c r="A125" s="69" t="s">
        <v>706</v>
      </c>
      <c r="B125" s="95">
        <f>FPIG!$Q$11*F125+1</f>
        <v>227101.00000000015</v>
      </c>
      <c r="C125" s="95">
        <f>FPIG!$Q$11*G125</f>
        <v>249810.00000000017</v>
      </c>
      <c r="D125" s="76">
        <v>433</v>
      </c>
      <c r="E125" s="77" t="s">
        <v>227</v>
      </c>
      <c r="F125" s="101">
        <v>5</v>
      </c>
      <c r="G125" s="101">
        <v>5.5</v>
      </c>
      <c r="H125" s="75"/>
      <c r="I125" s="67">
        <f t="shared" si="22"/>
        <v>227101</v>
      </c>
      <c r="J125" s="71">
        <v>236701</v>
      </c>
      <c r="K125" s="67">
        <f t="shared" si="20"/>
        <v>249810</v>
      </c>
      <c r="L125" s="72">
        <v>260370</v>
      </c>
      <c r="M125" s="67">
        <f t="shared" si="21"/>
        <v>5</v>
      </c>
      <c r="N125" s="101">
        <v>5</v>
      </c>
      <c r="O125" s="67">
        <f t="shared" si="23"/>
        <v>5.5</v>
      </c>
      <c r="P125" s="101">
        <v>5.5</v>
      </c>
    </row>
    <row r="126" spans="1:16" ht="21" customHeight="1" x14ac:dyDescent="0.3">
      <c r="A126" s="69" t="s">
        <v>707</v>
      </c>
      <c r="B126" s="95">
        <f>FPIG!$Q$11*F126+1</f>
        <v>249811.00000000017</v>
      </c>
      <c r="C126" s="95">
        <f>FPIG!$Q$11*G126</f>
        <v>272520.00000000017</v>
      </c>
      <c r="D126" s="73">
        <v>474</v>
      </c>
      <c r="E126" s="74" t="s">
        <v>229</v>
      </c>
      <c r="F126" s="101">
        <v>5.5</v>
      </c>
      <c r="G126" s="101">
        <v>6</v>
      </c>
      <c r="H126" s="75"/>
      <c r="I126" s="67">
        <f t="shared" si="22"/>
        <v>249811</v>
      </c>
      <c r="J126" s="71">
        <v>260371</v>
      </c>
      <c r="K126" s="67">
        <f t="shared" si="20"/>
        <v>272520</v>
      </c>
      <c r="L126" s="72">
        <v>284040</v>
      </c>
      <c r="M126" s="67">
        <f t="shared" si="21"/>
        <v>5.5</v>
      </c>
      <c r="N126" s="101">
        <v>5.5</v>
      </c>
      <c r="O126" s="67">
        <f t="shared" si="23"/>
        <v>6</v>
      </c>
      <c r="P126" s="101">
        <v>6</v>
      </c>
    </row>
    <row r="127" spans="1:16" ht="20" customHeight="1" x14ac:dyDescent="0.3">
      <c r="A127" s="69" t="s">
        <v>708</v>
      </c>
      <c r="B127" s="95">
        <f>FPIG!$Q$11*F127+1</f>
        <v>272521.00000000017</v>
      </c>
      <c r="C127" s="95">
        <f>FPIG!$Q$11*G127</f>
        <v>295230.00000000017</v>
      </c>
      <c r="D127" s="76">
        <v>515</v>
      </c>
      <c r="E127" s="77" t="s">
        <v>231</v>
      </c>
      <c r="F127" s="101">
        <v>6</v>
      </c>
      <c r="G127" s="101">
        <v>6.5</v>
      </c>
      <c r="H127" s="75"/>
      <c r="I127" s="67">
        <f t="shared" si="22"/>
        <v>272521</v>
      </c>
      <c r="J127" s="71">
        <v>284041</v>
      </c>
      <c r="K127" s="67">
        <f t="shared" si="20"/>
        <v>295230</v>
      </c>
      <c r="L127" s="72">
        <v>307710</v>
      </c>
      <c r="M127" s="67">
        <f t="shared" si="21"/>
        <v>6</v>
      </c>
      <c r="N127" s="101">
        <v>6</v>
      </c>
      <c r="O127" s="67">
        <f t="shared" si="23"/>
        <v>6.5</v>
      </c>
      <c r="P127" s="101">
        <v>6.5</v>
      </c>
    </row>
    <row r="128" spans="1:16" ht="21" customHeight="1" x14ac:dyDescent="0.3">
      <c r="A128" s="69" t="s">
        <v>709</v>
      </c>
      <c r="B128" s="95">
        <f>FPIG!$Q$11*F128+1</f>
        <v>295231.00000000017</v>
      </c>
      <c r="C128" s="95">
        <f>FPIG!$Q$11*G128</f>
        <v>317940.00000000023</v>
      </c>
      <c r="D128" s="73">
        <v>557</v>
      </c>
      <c r="E128" s="74" t="s">
        <v>233</v>
      </c>
      <c r="F128" s="101">
        <v>6.5</v>
      </c>
      <c r="G128" s="101">
        <v>7</v>
      </c>
      <c r="H128" s="75"/>
      <c r="I128" s="67">
        <f t="shared" si="22"/>
        <v>295231</v>
      </c>
      <c r="J128" s="71">
        <v>307711</v>
      </c>
      <c r="K128" s="67">
        <f t="shared" si="20"/>
        <v>317940</v>
      </c>
      <c r="L128" s="72">
        <v>331380</v>
      </c>
      <c r="M128" s="67">
        <f t="shared" si="21"/>
        <v>6.5</v>
      </c>
      <c r="N128" s="101">
        <v>6.5</v>
      </c>
      <c r="O128" s="67">
        <f t="shared" si="23"/>
        <v>7</v>
      </c>
      <c r="P128" s="101">
        <v>7</v>
      </c>
    </row>
    <row r="129" spans="1:16" ht="21" customHeight="1" x14ac:dyDescent="0.3">
      <c r="A129" s="69" t="s">
        <v>710</v>
      </c>
      <c r="B129" s="95">
        <f>FPIG!$Q$11*F129+1</f>
        <v>317941.00000000023</v>
      </c>
      <c r="C129" s="95">
        <f>FPIG!$Q$11*G129</f>
        <v>340650.00000000023</v>
      </c>
      <c r="D129" s="76">
        <v>598</v>
      </c>
      <c r="E129" s="77" t="s">
        <v>235</v>
      </c>
      <c r="F129" s="101">
        <v>7</v>
      </c>
      <c r="G129" s="101">
        <v>7.5</v>
      </c>
      <c r="H129" s="75"/>
      <c r="I129" s="67">
        <f t="shared" si="22"/>
        <v>317941</v>
      </c>
      <c r="J129" s="71">
        <v>331381</v>
      </c>
      <c r="K129" s="67">
        <f t="shared" si="20"/>
        <v>340650</v>
      </c>
      <c r="L129" s="72">
        <v>355050</v>
      </c>
      <c r="M129" s="67">
        <f t="shared" si="21"/>
        <v>7</v>
      </c>
      <c r="N129" s="101">
        <v>7</v>
      </c>
      <c r="O129" s="67">
        <f t="shared" si="23"/>
        <v>7.5</v>
      </c>
      <c r="P129" s="101">
        <v>7.5</v>
      </c>
    </row>
    <row r="130" spans="1:16" ht="20" customHeight="1" x14ac:dyDescent="0.3">
      <c r="A130" s="69" t="s">
        <v>711</v>
      </c>
      <c r="B130" s="95">
        <f>FPIG!$Q$11*F130+1</f>
        <v>340651.00000000023</v>
      </c>
      <c r="C130" s="95">
        <f>FPIG!$Q$11*G130</f>
        <v>363360.00000000023</v>
      </c>
      <c r="D130" s="73">
        <v>639</v>
      </c>
      <c r="E130" s="74" t="s">
        <v>237</v>
      </c>
      <c r="F130" s="101">
        <v>7.5</v>
      </c>
      <c r="G130" s="101">
        <v>8</v>
      </c>
      <c r="H130" s="75"/>
      <c r="I130" s="67">
        <f t="shared" si="22"/>
        <v>340651</v>
      </c>
      <c r="J130" s="71">
        <v>355051</v>
      </c>
      <c r="K130" s="67">
        <f t="shared" si="20"/>
        <v>363360</v>
      </c>
      <c r="L130" s="72">
        <v>378720</v>
      </c>
      <c r="M130" s="67">
        <f t="shared" si="21"/>
        <v>7.5</v>
      </c>
      <c r="N130" s="101">
        <v>7.5</v>
      </c>
      <c r="O130" s="67">
        <f t="shared" si="23"/>
        <v>8</v>
      </c>
      <c r="P130" s="101">
        <v>8</v>
      </c>
    </row>
    <row r="131" spans="1:16" ht="21" customHeight="1" x14ac:dyDescent="0.3">
      <c r="A131" s="69" t="s">
        <v>712</v>
      </c>
      <c r="B131" s="95">
        <f>FPIG!$Q$11*F131+1</f>
        <v>363361.00000000023</v>
      </c>
      <c r="C131" s="95">
        <f>FPIG!$Q$11*G131</f>
        <v>386070.00000000023</v>
      </c>
      <c r="D131" s="76">
        <v>680</v>
      </c>
      <c r="E131" s="77" t="s">
        <v>239</v>
      </c>
      <c r="F131" s="101">
        <v>8</v>
      </c>
      <c r="G131" s="101">
        <v>8.5</v>
      </c>
      <c r="H131" s="75"/>
      <c r="I131" s="67">
        <f t="shared" si="22"/>
        <v>363361</v>
      </c>
      <c r="J131" s="71">
        <v>378721</v>
      </c>
      <c r="K131" s="67">
        <f t="shared" si="20"/>
        <v>386070</v>
      </c>
      <c r="L131" s="72">
        <v>402390</v>
      </c>
      <c r="M131" s="67">
        <f t="shared" si="21"/>
        <v>8</v>
      </c>
      <c r="N131" s="101">
        <v>8</v>
      </c>
      <c r="O131" s="67">
        <f t="shared" si="23"/>
        <v>8.5</v>
      </c>
      <c r="P131" s="101">
        <v>8.5</v>
      </c>
    </row>
    <row r="132" spans="1:16" ht="21" customHeight="1" x14ac:dyDescent="0.3">
      <c r="A132" s="69" t="s">
        <v>713</v>
      </c>
      <c r="B132" s="95">
        <f>FPIG!$Q$11*F132+1</f>
        <v>386071.00000000023</v>
      </c>
      <c r="C132" s="95">
        <f>FPIG!$Q$11*G132</f>
        <v>408780.00000000023</v>
      </c>
      <c r="D132" s="73">
        <v>722</v>
      </c>
      <c r="E132" s="74" t="s">
        <v>241</v>
      </c>
      <c r="F132" s="101">
        <v>8.5</v>
      </c>
      <c r="G132" s="101">
        <v>9</v>
      </c>
      <c r="H132" s="75"/>
      <c r="I132" s="67">
        <f t="shared" si="22"/>
        <v>386071</v>
      </c>
      <c r="J132" s="71">
        <v>402391</v>
      </c>
      <c r="K132" s="67">
        <f t="shared" si="20"/>
        <v>408780</v>
      </c>
      <c r="L132" s="72">
        <v>426060</v>
      </c>
      <c r="M132" s="67">
        <f t="shared" si="21"/>
        <v>8.5</v>
      </c>
      <c r="N132" s="101">
        <v>8.5</v>
      </c>
      <c r="O132" s="67">
        <f t="shared" si="23"/>
        <v>9</v>
      </c>
      <c r="P132" s="101">
        <v>9</v>
      </c>
    </row>
    <row r="133" spans="1:16" ht="20" customHeight="1" x14ac:dyDescent="0.3">
      <c r="A133" s="69" t="s">
        <v>714</v>
      </c>
      <c r="B133" s="95">
        <f>FPIG!$Q$11*F133+1</f>
        <v>408781.00000000023</v>
      </c>
      <c r="C133" s="95">
        <f>FPIG!$Q$11*G133</f>
        <v>431490.00000000029</v>
      </c>
      <c r="D133" s="76">
        <v>763</v>
      </c>
      <c r="E133" s="77" t="s">
        <v>243</v>
      </c>
      <c r="F133" s="101">
        <v>9</v>
      </c>
      <c r="G133" s="101">
        <v>9.5</v>
      </c>
      <c r="H133" s="75"/>
      <c r="I133" s="67">
        <f t="shared" si="22"/>
        <v>408781</v>
      </c>
      <c r="J133" s="71">
        <v>426061</v>
      </c>
      <c r="K133" s="67">
        <f t="shared" si="20"/>
        <v>431490</v>
      </c>
      <c r="L133" s="72">
        <v>449730</v>
      </c>
      <c r="M133" s="67">
        <f t="shared" si="21"/>
        <v>9</v>
      </c>
      <c r="N133" s="101">
        <v>9</v>
      </c>
      <c r="O133" s="67">
        <f t="shared" si="23"/>
        <v>9.5</v>
      </c>
      <c r="P133" s="101">
        <v>9.5</v>
      </c>
    </row>
    <row r="134" spans="1:16" ht="21" customHeight="1" x14ac:dyDescent="0.3">
      <c r="A134" s="69" t="s">
        <v>715</v>
      </c>
      <c r="B134" s="95">
        <f>FPIG!$Q$11*F134+1</f>
        <v>431491.00000000029</v>
      </c>
      <c r="C134" s="95">
        <f>FPIG!$Q$11*G134</f>
        <v>454200.00000000029</v>
      </c>
      <c r="D134" s="73">
        <v>804</v>
      </c>
      <c r="E134" s="74" t="s">
        <v>245</v>
      </c>
      <c r="F134" s="101">
        <v>9.5</v>
      </c>
      <c r="G134" s="101">
        <v>10</v>
      </c>
      <c r="H134" s="75"/>
      <c r="I134" s="67">
        <f t="shared" si="22"/>
        <v>431491</v>
      </c>
      <c r="J134" s="71">
        <v>449731</v>
      </c>
      <c r="K134" s="67">
        <f t="shared" si="20"/>
        <v>454200</v>
      </c>
      <c r="L134" s="72">
        <v>473400</v>
      </c>
      <c r="M134" s="67">
        <f t="shared" si="21"/>
        <v>9.5</v>
      </c>
      <c r="N134" s="101">
        <v>9.5</v>
      </c>
      <c r="O134" s="67">
        <f t="shared" si="23"/>
        <v>10</v>
      </c>
      <c r="P134" s="101">
        <v>10</v>
      </c>
    </row>
    <row r="135" spans="1:16" ht="30" customHeight="1" x14ac:dyDescent="0.3">
      <c r="A135" s="78" t="s">
        <v>716</v>
      </c>
      <c r="B135" s="95">
        <f>FPIG!$Q$11*F135+1</f>
        <v>454201.00000000029</v>
      </c>
      <c r="C135" s="100"/>
      <c r="D135" s="79" t="s">
        <v>614</v>
      </c>
      <c r="E135" s="77" t="s">
        <v>248</v>
      </c>
      <c r="F135" s="101">
        <v>10</v>
      </c>
      <c r="H135" s="75"/>
      <c r="I135" s="67">
        <f t="shared" si="22"/>
        <v>454201</v>
      </c>
      <c r="J135" s="71">
        <v>473401</v>
      </c>
      <c r="L135" s="72"/>
      <c r="M135" s="67">
        <f t="shared" si="21"/>
        <v>10</v>
      </c>
      <c r="N135" s="101">
        <v>10</v>
      </c>
      <c r="P135" s="101"/>
    </row>
    <row r="136" spans="1:16" ht="19" customHeight="1" x14ac:dyDescent="0.3">
      <c r="A136" s="68" t="s">
        <v>610</v>
      </c>
      <c r="B136" s="96"/>
      <c r="C136" s="96"/>
      <c r="J136" s="72"/>
      <c r="L136" s="72"/>
      <c r="N136" s="101"/>
      <c r="P136" s="101"/>
    </row>
    <row r="137" spans="1:16" ht="34" customHeight="1" x14ac:dyDescent="0.3">
      <c r="A137" s="89" t="s">
        <v>201</v>
      </c>
      <c r="B137" s="98"/>
      <c r="C137" s="96"/>
      <c r="D137" s="69" t="s">
        <v>206</v>
      </c>
      <c r="E137" s="69" t="s">
        <v>207</v>
      </c>
      <c r="H137" s="70"/>
      <c r="I137" s="70"/>
      <c r="J137" s="86"/>
      <c r="L137" s="72"/>
      <c r="N137" s="101"/>
      <c r="P137" s="101"/>
    </row>
    <row r="138" spans="1:16" ht="20" customHeight="1" x14ac:dyDescent="0.3">
      <c r="A138" s="89" t="s">
        <v>717</v>
      </c>
      <c r="B138" s="95">
        <f>FPIG!$Q$12*F138</f>
        <v>0</v>
      </c>
      <c r="C138" s="95">
        <f>FPIG!$Q$12*G138</f>
        <v>50560.000000000036</v>
      </c>
      <c r="D138" s="73">
        <v>0</v>
      </c>
      <c r="E138" s="74" t="s">
        <v>209</v>
      </c>
      <c r="F138" s="101">
        <v>0</v>
      </c>
      <c r="G138" s="101">
        <v>1</v>
      </c>
      <c r="H138" s="75"/>
      <c r="I138" s="67">
        <f>_xlfn.NUMBERVALUE(B138)</f>
        <v>0</v>
      </c>
      <c r="J138" s="71">
        <v>0</v>
      </c>
      <c r="K138" s="67">
        <f t="shared" ref="K138:K156" si="24">_xlfn.NUMBERVALUE(C138)</f>
        <v>50560</v>
      </c>
      <c r="L138" s="72">
        <v>52720</v>
      </c>
      <c r="M138" s="67">
        <f t="shared" ref="M138:M157" si="25">_xlfn.NUMBERVALUE(F138)</f>
        <v>0</v>
      </c>
      <c r="N138" s="101">
        <v>0</v>
      </c>
      <c r="O138" s="67">
        <f>_xlfn.NUMBERVALUE(G138)</f>
        <v>1</v>
      </c>
      <c r="P138" s="101">
        <v>1</v>
      </c>
    </row>
    <row r="139" spans="1:16" ht="21" customHeight="1" x14ac:dyDescent="0.3">
      <c r="A139" s="89" t="s">
        <v>718</v>
      </c>
      <c r="B139" s="95">
        <f>FPIG!$Q$12*F139+1</f>
        <v>50561.000000000036</v>
      </c>
      <c r="C139" s="95">
        <f>FPIG!$Q$12*G139</f>
        <v>75840.000000000058</v>
      </c>
      <c r="D139" s="76">
        <v>5</v>
      </c>
      <c r="E139" s="77" t="s">
        <v>211</v>
      </c>
      <c r="F139" s="101">
        <v>1</v>
      </c>
      <c r="G139" s="101">
        <v>1.5</v>
      </c>
      <c r="H139" s="75"/>
      <c r="I139" s="67">
        <f t="shared" ref="I139:I157" si="26">_xlfn.NUMBERVALUE(B139)</f>
        <v>50561</v>
      </c>
      <c r="J139" s="71">
        <v>52721</v>
      </c>
      <c r="K139" s="67">
        <f t="shared" si="24"/>
        <v>75840.000000000102</v>
      </c>
      <c r="L139" s="72">
        <v>79080</v>
      </c>
      <c r="M139" s="67">
        <f t="shared" si="25"/>
        <v>1</v>
      </c>
      <c r="N139" s="101">
        <v>1</v>
      </c>
      <c r="O139" s="67">
        <f t="shared" ref="O139:O156" si="27">_xlfn.NUMBERVALUE(G139)</f>
        <v>1.5</v>
      </c>
      <c r="P139" s="101">
        <v>1.5</v>
      </c>
    </row>
    <row r="140" spans="1:16" ht="21" customHeight="1" x14ac:dyDescent="0.3">
      <c r="A140" s="89" t="s">
        <v>719</v>
      </c>
      <c r="B140" s="95">
        <f>FPIG!$Q$12*F140+1</f>
        <v>75841.000000000058</v>
      </c>
      <c r="C140" s="95">
        <f>FPIG!$Q$12*G140</f>
        <v>101120.00000000007</v>
      </c>
      <c r="D140" s="73">
        <v>14</v>
      </c>
      <c r="E140" s="74" t="s">
        <v>213</v>
      </c>
      <c r="F140" s="101">
        <v>1.5</v>
      </c>
      <c r="G140" s="101">
        <v>2</v>
      </c>
      <c r="H140" s="75"/>
      <c r="I140" s="67">
        <f t="shared" si="26"/>
        <v>75841.000000000102</v>
      </c>
      <c r="J140" s="71">
        <v>79081</v>
      </c>
      <c r="K140" s="67">
        <f t="shared" si="24"/>
        <v>101120</v>
      </c>
      <c r="L140" s="72">
        <v>105440</v>
      </c>
      <c r="M140" s="67">
        <f t="shared" si="25"/>
        <v>1.5</v>
      </c>
      <c r="N140" s="101">
        <v>1.5</v>
      </c>
      <c r="O140" s="67">
        <f t="shared" si="27"/>
        <v>2</v>
      </c>
      <c r="P140" s="101">
        <v>2</v>
      </c>
    </row>
    <row r="141" spans="1:16" ht="20" customHeight="1" x14ac:dyDescent="0.3">
      <c r="A141" s="89" t="s">
        <v>720</v>
      </c>
      <c r="B141" s="95">
        <f>FPIG!$Q$12*F141+1</f>
        <v>101121.00000000007</v>
      </c>
      <c r="C141" s="95">
        <f>FPIG!$Q$12*G141</f>
        <v>126400.00000000009</v>
      </c>
      <c r="D141" s="76">
        <v>28</v>
      </c>
      <c r="E141" s="77" t="s">
        <v>215</v>
      </c>
      <c r="F141" s="101">
        <v>2</v>
      </c>
      <c r="G141" s="101">
        <v>2.5</v>
      </c>
      <c r="H141" s="75"/>
      <c r="I141" s="67">
        <f t="shared" si="26"/>
        <v>101121</v>
      </c>
      <c r="J141" s="71">
        <v>105441</v>
      </c>
      <c r="K141" s="67">
        <f t="shared" si="24"/>
        <v>126400</v>
      </c>
      <c r="L141" s="72">
        <v>131800</v>
      </c>
      <c r="M141" s="67">
        <f t="shared" si="25"/>
        <v>2</v>
      </c>
      <c r="N141" s="101">
        <v>2</v>
      </c>
      <c r="O141" s="67">
        <f t="shared" si="27"/>
        <v>2.5</v>
      </c>
      <c r="P141" s="101">
        <v>2.5</v>
      </c>
    </row>
    <row r="142" spans="1:16" ht="21" customHeight="1" x14ac:dyDescent="0.3">
      <c r="A142" s="89" t="s">
        <v>721</v>
      </c>
      <c r="B142" s="95">
        <f>FPIG!$Q$12*F142+1</f>
        <v>126401.00000000009</v>
      </c>
      <c r="C142" s="95">
        <f>FPIG!$Q$12*G142</f>
        <v>151680.00000000012</v>
      </c>
      <c r="D142" s="73">
        <v>45</v>
      </c>
      <c r="E142" s="74" t="s">
        <v>217</v>
      </c>
      <c r="F142" s="101">
        <v>2.5</v>
      </c>
      <c r="G142" s="101">
        <v>3</v>
      </c>
      <c r="H142" s="75"/>
      <c r="I142" s="67">
        <f t="shared" si="26"/>
        <v>126401</v>
      </c>
      <c r="J142" s="71">
        <v>131801</v>
      </c>
      <c r="K142" s="67">
        <f t="shared" si="24"/>
        <v>151680</v>
      </c>
      <c r="L142" s="72">
        <v>158160</v>
      </c>
      <c r="M142" s="67">
        <f t="shared" si="25"/>
        <v>2.5</v>
      </c>
      <c r="N142" s="101">
        <v>2.5</v>
      </c>
      <c r="O142" s="67">
        <f t="shared" si="27"/>
        <v>3</v>
      </c>
      <c r="P142" s="101">
        <v>3</v>
      </c>
    </row>
    <row r="143" spans="1:16" ht="21" customHeight="1" x14ac:dyDescent="0.3">
      <c r="A143" s="89" t="s">
        <v>722</v>
      </c>
      <c r="B143" s="95">
        <f>FPIG!$Q$12*F143+1</f>
        <v>151681.00000000012</v>
      </c>
      <c r="C143" s="95">
        <f>FPIG!$Q$12*G143</f>
        <v>176960.00000000012</v>
      </c>
      <c r="D143" s="76">
        <v>67</v>
      </c>
      <c r="E143" s="77" t="s">
        <v>219</v>
      </c>
      <c r="F143" s="101">
        <v>3</v>
      </c>
      <c r="G143" s="101">
        <v>3.5</v>
      </c>
      <c r="H143" s="75"/>
      <c r="I143" s="67">
        <f t="shared" si="26"/>
        <v>151681</v>
      </c>
      <c r="J143" s="71">
        <v>158161</v>
      </c>
      <c r="K143" s="67">
        <f t="shared" si="24"/>
        <v>176960</v>
      </c>
      <c r="L143" s="72">
        <v>184520</v>
      </c>
      <c r="M143" s="67">
        <f t="shared" si="25"/>
        <v>3</v>
      </c>
      <c r="N143" s="101">
        <v>3</v>
      </c>
      <c r="O143" s="67">
        <f t="shared" si="27"/>
        <v>3.5</v>
      </c>
      <c r="P143" s="101">
        <v>3.5</v>
      </c>
    </row>
    <row r="144" spans="1:16" ht="20" customHeight="1" x14ac:dyDescent="0.3">
      <c r="A144" s="89" t="s">
        <v>723</v>
      </c>
      <c r="B144" s="95">
        <f>FPIG!$Q$12*F144+1</f>
        <v>176961.00000000012</v>
      </c>
      <c r="C144" s="95">
        <f>FPIG!$Q$12*G144</f>
        <v>202240.00000000015</v>
      </c>
      <c r="D144" s="73">
        <v>124</v>
      </c>
      <c r="E144" s="74" t="s">
        <v>221</v>
      </c>
      <c r="F144" s="101">
        <v>3.5</v>
      </c>
      <c r="G144" s="101">
        <v>4</v>
      </c>
      <c r="H144" s="75"/>
      <c r="I144" s="67">
        <f t="shared" si="26"/>
        <v>176961</v>
      </c>
      <c r="J144" s="71">
        <v>184521</v>
      </c>
      <c r="K144" s="67">
        <f t="shared" si="24"/>
        <v>202240</v>
      </c>
      <c r="L144" s="72">
        <v>210880</v>
      </c>
      <c r="M144" s="67">
        <f t="shared" si="25"/>
        <v>3.5</v>
      </c>
      <c r="N144" s="101">
        <v>3.5</v>
      </c>
      <c r="O144" s="67">
        <f t="shared" si="27"/>
        <v>4</v>
      </c>
      <c r="P144" s="101">
        <v>4</v>
      </c>
    </row>
    <row r="145" spans="1:16" ht="21" customHeight="1" x14ac:dyDescent="0.3">
      <c r="A145" s="89" t="s">
        <v>724</v>
      </c>
      <c r="B145" s="95">
        <f>FPIG!$Q$12*F145+1</f>
        <v>202241.00000000015</v>
      </c>
      <c r="C145" s="95">
        <f>FPIG!$Q$12*G145</f>
        <v>227520.00000000017</v>
      </c>
      <c r="D145" s="76">
        <v>210</v>
      </c>
      <c r="E145" s="77" t="s">
        <v>223</v>
      </c>
      <c r="F145" s="101">
        <v>4</v>
      </c>
      <c r="G145" s="101">
        <v>4.5</v>
      </c>
      <c r="H145" s="75"/>
      <c r="I145" s="67">
        <f t="shared" si="26"/>
        <v>202241</v>
      </c>
      <c r="J145" s="71">
        <v>210881</v>
      </c>
      <c r="K145" s="67">
        <f t="shared" si="24"/>
        <v>227520</v>
      </c>
      <c r="L145" s="72">
        <v>237240</v>
      </c>
      <c r="M145" s="67">
        <f t="shared" si="25"/>
        <v>4</v>
      </c>
      <c r="N145" s="101">
        <v>4</v>
      </c>
      <c r="O145" s="67">
        <f t="shared" si="27"/>
        <v>4.5</v>
      </c>
      <c r="P145" s="101">
        <v>4.5</v>
      </c>
    </row>
    <row r="146" spans="1:16" ht="21" customHeight="1" x14ac:dyDescent="0.3">
      <c r="A146" s="89" t="s">
        <v>725</v>
      </c>
      <c r="B146" s="95">
        <f>FPIG!$Q$12*F146+1</f>
        <v>227521.00000000017</v>
      </c>
      <c r="C146" s="95">
        <f>FPIG!$Q$12*G146</f>
        <v>252800.00000000017</v>
      </c>
      <c r="D146" s="73">
        <v>313</v>
      </c>
      <c r="E146" s="74" t="s">
        <v>225</v>
      </c>
      <c r="F146" s="101">
        <v>4.5</v>
      </c>
      <c r="G146" s="101">
        <v>5</v>
      </c>
      <c r="H146" s="75"/>
      <c r="I146" s="67">
        <f t="shared" si="26"/>
        <v>227521</v>
      </c>
      <c r="J146" s="71">
        <v>237241</v>
      </c>
      <c r="K146" s="67">
        <f t="shared" si="24"/>
        <v>252800</v>
      </c>
      <c r="L146" s="72">
        <v>263600</v>
      </c>
      <c r="M146" s="67">
        <f t="shared" si="25"/>
        <v>4.5</v>
      </c>
      <c r="N146" s="101">
        <v>4.5</v>
      </c>
      <c r="O146" s="67">
        <f t="shared" si="27"/>
        <v>5</v>
      </c>
      <c r="P146" s="101">
        <v>5</v>
      </c>
    </row>
    <row r="147" spans="1:16" ht="20" customHeight="1" x14ac:dyDescent="0.3">
      <c r="A147" s="89" t="s">
        <v>726</v>
      </c>
      <c r="B147" s="95">
        <f>FPIG!$Q$12*F147+1</f>
        <v>252801.00000000017</v>
      </c>
      <c r="C147" s="95">
        <f>FPIG!$Q$12*G147</f>
        <v>278080.00000000017</v>
      </c>
      <c r="D147" s="76">
        <v>433</v>
      </c>
      <c r="E147" s="77" t="s">
        <v>227</v>
      </c>
      <c r="F147" s="101">
        <v>5</v>
      </c>
      <c r="G147" s="101">
        <v>5.5</v>
      </c>
      <c r="H147" s="75"/>
      <c r="I147" s="67">
        <f t="shared" si="26"/>
        <v>252801</v>
      </c>
      <c r="J147" s="71">
        <v>263601</v>
      </c>
      <c r="K147" s="67">
        <f t="shared" si="24"/>
        <v>278080</v>
      </c>
      <c r="L147" s="72">
        <v>289960</v>
      </c>
      <c r="M147" s="67">
        <f t="shared" si="25"/>
        <v>5</v>
      </c>
      <c r="N147" s="101">
        <v>5</v>
      </c>
      <c r="O147" s="67">
        <f t="shared" si="27"/>
        <v>5.5</v>
      </c>
      <c r="P147" s="101">
        <v>5.5</v>
      </c>
    </row>
    <row r="148" spans="1:16" ht="21" customHeight="1" x14ac:dyDescent="0.3">
      <c r="A148" s="89" t="s">
        <v>727</v>
      </c>
      <c r="B148" s="95">
        <f>FPIG!$Q$12*F148+1</f>
        <v>278081.00000000017</v>
      </c>
      <c r="C148" s="95">
        <f>FPIG!$Q$12*G148</f>
        <v>303360.00000000023</v>
      </c>
      <c r="D148" s="73">
        <v>474</v>
      </c>
      <c r="E148" s="74" t="s">
        <v>229</v>
      </c>
      <c r="F148" s="101">
        <v>5.5</v>
      </c>
      <c r="G148" s="101">
        <v>6</v>
      </c>
      <c r="H148" s="75"/>
      <c r="I148" s="67">
        <f t="shared" si="26"/>
        <v>278081</v>
      </c>
      <c r="J148" s="71">
        <v>289961</v>
      </c>
      <c r="K148" s="67">
        <f t="shared" si="24"/>
        <v>303360</v>
      </c>
      <c r="L148" s="72">
        <v>316320</v>
      </c>
      <c r="M148" s="67">
        <f t="shared" si="25"/>
        <v>5.5</v>
      </c>
      <c r="N148" s="101">
        <v>5.5</v>
      </c>
      <c r="O148" s="67">
        <f t="shared" si="27"/>
        <v>6</v>
      </c>
      <c r="P148" s="101">
        <v>6</v>
      </c>
    </row>
    <row r="149" spans="1:16" ht="21" customHeight="1" x14ac:dyDescent="0.3">
      <c r="A149" s="89" t="s">
        <v>728</v>
      </c>
      <c r="B149" s="95">
        <f>FPIG!$Q$12*F149+1</f>
        <v>303361.00000000023</v>
      </c>
      <c r="C149" s="95">
        <f>FPIG!$Q$12*G149</f>
        <v>328640.00000000023</v>
      </c>
      <c r="D149" s="76">
        <v>515</v>
      </c>
      <c r="E149" s="77" t="s">
        <v>231</v>
      </c>
      <c r="F149" s="101">
        <v>6</v>
      </c>
      <c r="G149" s="101">
        <v>6.5</v>
      </c>
      <c r="H149" s="75"/>
      <c r="I149" s="67">
        <f t="shared" si="26"/>
        <v>303361</v>
      </c>
      <c r="J149" s="71">
        <v>316321</v>
      </c>
      <c r="K149" s="67">
        <f t="shared" si="24"/>
        <v>328640</v>
      </c>
      <c r="L149" s="72">
        <v>342680</v>
      </c>
      <c r="M149" s="67">
        <f t="shared" si="25"/>
        <v>6</v>
      </c>
      <c r="N149" s="101">
        <v>6</v>
      </c>
      <c r="O149" s="67">
        <f t="shared" si="27"/>
        <v>6.5</v>
      </c>
      <c r="P149" s="101">
        <v>6.5</v>
      </c>
    </row>
    <row r="150" spans="1:16" ht="20" customHeight="1" x14ac:dyDescent="0.3">
      <c r="A150" s="89" t="s">
        <v>729</v>
      </c>
      <c r="B150" s="95">
        <f>FPIG!$Q$12*F150+1</f>
        <v>328641.00000000023</v>
      </c>
      <c r="C150" s="95">
        <f>FPIG!$Q$12*G150</f>
        <v>353920.00000000023</v>
      </c>
      <c r="D150" s="73">
        <v>557</v>
      </c>
      <c r="E150" s="74" t="s">
        <v>233</v>
      </c>
      <c r="F150" s="101">
        <v>6.5</v>
      </c>
      <c r="G150" s="101">
        <v>7</v>
      </c>
      <c r="H150" s="75"/>
      <c r="I150" s="67">
        <f t="shared" si="26"/>
        <v>328641</v>
      </c>
      <c r="J150" s="71">
        <v>342681</v>
      </c>
      <c r="K150" s="67">
        <f t="shared" si="24"/>
        <v>353920</v>
      </c>
      <c r="L150" s="72">
        <v>369040</v>
      </c>
      <c r="M150" s="67">
        <f t="shared" si="25"/>
        <v>6.5</v>
      </c>
      <c r="N150" s="101">
        <v>6.5</v>
      </c>
      <c r="O150" s="67">
        <f t="shared" si="27"/>
        <v>7</v>
      </c>
      <c r="P150" s="101">
        <v>7</v>
      </c>
    </row>
    <row r="151" spans="1:16" ht="21" customHeight="1" x14ac:dyDescent="0.3">
      <c r="A151" s="89" t="s">
        <v>730</v>
      </c>
      <c r="B151" s="95">
        <f>FPIG!$Q$12*F151+1</f>
        <v>353921.00000000023</v>
      </c>
      <c r="C151" s="95">
        <f>FPIG!$Q$12*G151</f>
        <v>379200.00000000029</v>
      </c>
      <c r="D151" s="76">
        <v>598</v>
      </c>
      <c r="E151" s="77" t="s">
        <v>235</v>
      </c>
      <c r="F151" s="101">
        <v>7</v>
      </c>
      <c r="G151" s="101">
        <v>7.5</v>
      </c>
      <c r="H151" s="75"/>
      <c r="I151" s="67">
        <f t="shared" si="26"/>
        <v>353921</v>
      </c>
      <c r="J151" s="71">
        <v>369041</v>
      </c>
      <c r="K151" s="67">
        <f t="shared" si="24"/>
        <v>379200</v>
      </c>
      <c r="L151" s="72">
        <v>395400</v>
      </c>
      <c r="M151" s="67">
        <f t="shared" si="25"/>
        <v>7</v>
      </c>
      <c r="N151" s="101">
        <v>7</v>
      </c>
      <c r="O151" s="67">
        <f t="shared" si="27"/>
        <v>7.5</v>
      </c>
      <c r="P151" s="101">
        <v>7.5</v>
      </c>
    </row>
    <row r="152" spans="1:16" ht="21" customHeight="1" x14ac:dyDescent="0.3">
      <c r="A152" s="89" t="s">
        <v>731</v>
      </c>
      <c r="B152" s="95">
        <f>FPIG!$Q$12*F152+1</f>
        <v>379201.00000000029</v>
      </c>
      <c r="C152" s="95">
        <f>FPIG!$Q$12*G152</f>
        <v>404480.00000000029</v>
      </c>
      <c r="D152" s="73">
        <v>639</v>
      </c>
      <c r="E152" s="74" t="s">
        <v>237</v>
      </c>
      <c r="F152" s="101">
        <v>7.5</v>
      </c>
      <c r="G152" s="101">
        <v>8</v>
      </c>
      <c r="H152" s="75"/>
      <c r="I152" s="67">
        <f t="shared" si="26"/>
        <v>379201</v>
      </c>
      <c r="J152" s="71">
        <v>395401</v>
      </c>
      <c r="K152" s="67">
        <f t="shared" si="24"/>
        <v>404480</v>
      </c>
      <c r="L152" s="72">
        <v>421760</v>
      </c>
      <c r="M152" s="67">
        <f t="shared" si="25"/>
        <v>7.5</v>
      </c>
      <c r="N152" s="101">
        <v>7.5</v>
      </c>
      <c r="O152" s="67">
        <f t="shared" si="27"/>
        <v>8</v>
      </c>
      <c r="P152" s="101">
        <v>8</v>
      </c>
    </row>
    <row r="153" spans="1:16" ht="20" customHeight="1" x14ac:dyDescent="0.3">
      <c r="A153" s="89" t="s">
        <v>732</v>
      </c>
      <c r="B153" s="95">
        <f>FPIG!$Q$12*F153+1</f>
        <v>404481.00000000029</v>
      </c>
      <c r="C153" s="95">
        <f>FPIG!$Q$12*G153</f>
        <v>429760.00000000029</v>
      </c>
      <c r="D153" s="76">
        <v>680</v>
      </c>
      <c r="E153" s="77" t="s">
        <v>239</v>
      </c>
      <c r="F153" s="101">
        <v>8</v>
      </c>
      <c r="G153" s="101">
        <v>8.5</v>
      </c>
      <c r="H153" s="75"/>
      <c r="I153" s="67">
        <f t="shared" si="26"/>
        <v>404481</v>
      </c>
      <c r="J153" s="71">
        <v>421761</v>
      </c>
      <c r="K153" s="67">
        <f t="shared" si="24"/>
        <v>429760</v>
      </c>
      <c r="L153" s="72">
        <v>448120</v>
      </c>
      <c r="M153" s="67">
        <f t="shared" si="25"/>
        <v>8</v>
      </c>
      <c r="N153" s="101">
        <v>8</v>
      </c>
      <c r="O153" s="67">
        <f t="shared" si="27"/>
        <v>8.5</v>
      </c>
      <c r="P153" s="101">
        <v>8.5</v>
      </c>
    </row>
    <row r="154" spans="1:16" ht="21" customHeight="1" x14ac:dyDescent="0.3">
      <c r="A154" s="89" t="s">
        <v>733</v>
      </c>
      <c r="B154" s="95">
        <f>FPIG!$Q$12*F154+1</f>
        <v>429761.00000000029</v>
      </c>
      <c r="C154" s="95">
        <f>FPIG!$Q$12*G154</f>
        <v>455040.00000000035</v>
      </c>
      <c r="D154" s="73">
        <v>722</v>
      </c>
      <c r="E154" s="74" t="s">
        <v>241</v>
      </c>
      <c r="F154" s="101">
        <v>8.5</v>
      </c>
      <c r="G154" s="101">
        <v>9</v>
      </c>
      <c r="H154" s="75"/>
      <c r="I154" s="67">
        <f t="shared" si="26"/>
        <v>429761</v>
      </c>
      <c r="J154" s="71">
        <v>448121</v>
      </c>
      <c r="K154" s="67">
        <f t="shared" si="24"/>
        <v>455040</v>
      </c>
      <c r="L154" s="72">
        <v>474480</v>
      </c>
      <c r="M154" s="67">
        <f t="shared" si="25"/>
        <v>8.5</v>
      </c>
      <c r="N154" s="101">
        <v>8.5</v>
      </c>
      <c r="O154" s="67">
        <f t="shared" si="27"/>
        <v>9</v>
      </c>
      <c r="P154" s="101">
        <v>9</v>
      </c>
    </row>
    <row r="155" spans="1:16" ht="21" customHeight="1" x14ac:dyDescent="0.3">
      <c r="A155" s="89" t="s">
        <v>734</v>
      </c>
      <c r="B155" s="95">
        <f>FPIG!$Q$12*F155+1</f>
        <v>455041.00000000035</v>
      </c>
      <c r="C155" s="95">
        <f>FPIG!$Q$12*G155</f>
        <v>480320.00000000035</v>
      </c>
      <c r="D155" s="76">
        <v>763</v>
      </c>
      <c r="E155" s="77" t="s">
        <v>243</v>
      </c>
      <c r="F155" s="101">
        <v>9</v>
      </c>
      <c r="G155" s="101">
        <v>9.5</v>
      </c>
      <c r="H155" s="75"/>
      <c r="I155" s="67">
        <f t="shared" si="26"/>
        <v>455041</v>
      </c>
      <c r="J155" s="71">
        <v>474481</v>
      </c>
      <c r="K155" s="67">
        <f t="shared" si="24"/>
        <v>480320</v>
      </c>
      <c r="L155" s="72">
        <v>500840</v>
      </c>
      <c r="M155" s="67">
        <f t="shared" si="25"/>
        <v>9</v>
      </c>
      <c r="N155" s="101">
        <v>9</v>
      </c>
      <c r="O155" s="67">
        <f t="shared" si="27"/>
        <v>9.5</v>
      </c>
      <c r="P155" s="101">
        <v>9.5</v>
      </c>
    </row>
    <row r="156" spans="1:16" ht="20" customHeight="1" x14ac:dyDescent="0.3">
      <c r="A156" s="89" t="s">
        <v>735</v>
      </c>
      <c r="B156" s="95">
        <f>FPIG!$Q$12*F156+1</f>
        <v>480321.00000000035</v>
      </c>
      <c r="C156" s="95">
        <f>FPIG!$Q$12*G156</f>
        <v>505600.00000000035</v>
      </c>
      <c r="D156" s="73">
        <v>804</v>
      </c>
      <c r="E156" s="74" t="s">
        <v>245</v>
      </c>
      <c r="F156" s="101">
        <v>9.5</v>
      </c>
      <c r="G156" s="101">
        <v>10</v>
      </c>
      <c r="H156" s="75"/>
      <c r="I156" s="67">
        <f t="shared" si="26"/>
        <v>480321</v>
      </c>
      <c r="J156" s="71">
        <v>500841</v>
      </c>
      <c r="K156" s="67">
        <f t="shared" si="24"/>
        <v>505600</v>
      </c>
      <c r="L156" s="72">
        <v>527200</v>
      </c>
      <c r="M156" s="67">
        <f t="shared" si="25"/>
        <v>9.5</v>
      </c>
      <c r="N156" s="101">
        <v>9.5</v>
      </c>
      <c r="O156" s="67">
        <f t="shared" si="27"/>
        <v>10</v>
      </c>
      <c r="P156" s="101">
        <v>10</v>
      </c>
    </row>
    <row r="157" spans="1:16" ht="30" customHeight="1" x14ac:dyDescent="0.3">
      <c r="A157" s="90" t="s">
        <v>736</v>
      </c>
      <c r="B157" s="95">
        <f>FPIG!$Q$12*F157+1</f>
        <v>505601.00000000035</v>
      </c>
      <c r="C157" s="100"/>
      <c r="D157" s="79" t="s">
        <v>614</v>
      </c>
      <c r="E157" s="77" t="s">
        <v>248</v>
      </c>
      <c r="F157" s="101">
        <v>10</v>
      </c>
      <c r="H157" s="75"/>
      <c r="I157" s="67">
        <f t="shared" si="26"/>
        <v>505601</v>
      </c>
      <c r="J157" s="71">
        <v>527201</v>
      </c>
      <c r="L157" s="72"/>
      <c r="M157" s="67">
        <f t="shared" si="25"/>
        <v>10</v>
      </c>
      <c r="N157" s="101">
        <v>10</v>
      </c>
      <c r="P157" s="101"/>
    </row>
    <row r="158" spans="1:16" ht="19" customHeight="1" x14ac:dyDescent="0.3">
      <c r="A158" s="68" t="s">
        <v>609</v>
      </c>
      <c r="B158" s="96"/>
      <c r="C158" s="96"/>
      <c r="J158" s="72"/>
      <c r="L158" s="72"/>
      <c r="N158" s="101"/>
      <c r="P158" s="101"/>
    </row>
    <row r="159" spans="1:16" ht="34" customHeight="1" x14ac:dyDescent="0.3">
      <c r="A159" s="89" t="s">
        <v>201</v>
      </c>
      <c r="B159" s="98"/>
      <c r="C159" s="96"/>
      <c r="D159" s="69" t="s">
        <v>206</v>
      </c>
      <c r="E159" s="69" t="s">
        <v>207</v>
      </c>
      <c r="H159" s="70"/>
      <c r="I159" s="70"/>
      <c r="J159" s="86"/>
      <c r="L159" s="72"/>
      <c r="N159" s="101"/>
      <c r="P159" s="101"/>
    </row>
    <row r="160" spans="1:16" ht="20" customHeight="1" x14ac:dyDescent="0.3">
      <c r="A160" s="89" t="s">
        <v>737</v>
      </c>
      <c r="B160" s="95">
        <f>FPIG!$Q$13*F160</f>
        <v>0</v>
      </c>
      <c r="C160" s="95">
        <f>FPIG!$Q$13*G160</f>
        <v>55700.000000000044</v>
      </c>
      <c r="D160" s="73">
        <v>0</v>
      </c>
      <c r="E160" s="74" t="s">
        <v>209</v>
      </c>
      <c r="F160" s="101">
        <v>0</v>
      </c>
      <c r="G160" s="101">
        <v>1</v>
      </c>
      <c r="H160" s="75"/>
      <c r="I160" s="67">
        <f>_xlfn.NUMBERVALUE(B160)</f>
        <v>0</v>
      </c>
      <c r="J160" s="71">
        <v>0</v>
      </c>
      <c r="K160" s="67">
        <f t="shared" ref="K160:K178" si="28">_xlfn.NUMBERVALUE(C160)</f>
        <v>55700</v>
      </c>
      <c r="L160" s="72">
        <v>58100</v>
      </c>
      <c r="M160" s="67">
        <f t="shared" ref="M160:M179" si="29">_xlfn.NUMBERVALUE(F160)</f>
        <v>0</v>
      </c>
      <c r="N160" s="101">
        <v>0</v>
      </c>
      <c r="O160" s="67">
        <f>_xlfn.NUMBERVALUE(G160)</f>
        <v>1</v>
      </c>
      <c r="P160" s="101">
        <v>1</v>
      </c>
    </row>
    <row r="161" spans="1:16" ht="21" customHeight="1" x14ac:dyDescent="0.3">
      <c r="A161" s="89" t="s">
        <v>738</v>
      </c>
      <c r="B161" s="95">
        <f>FPIG!$Q$13*F161+1</f>
        <v>55701.000000000044</v>
      </c>
      <c r="C161" s="95">
        <f>FPIG!$Q$13*G161</f>
        <v>83550.000000000058</v>
      </c>
      <c r="D161" s="76">
        <v>5</v>
      </c>
      <c r="E161" s="77" t="s">
        <v>211</v>
      </c>
      <c r="F161" s="101">
        <v>1</v>
      </c>
      <c r="G161" s="101">
        <v>1.5</v>
      </c>
      <c r="H161" s="75"/>
      <c r="I161" s="67">
        <f t="shared" ref="I161:I179" si="30">_xlfn.NUMBERVALUE(B161)</f>
        <v>55701</v>
      </c>
      <c r="J161" s="71">
        <v>58101</v>
      </c>
      <c r="K161" s="67">
        <f t="shared" si="28"/>
        <v>83550.000000000102</v>
      </c>
      <c r="L161" s="72">
        <v>87150</v>
      </c>
      <c r="M161" s="67">
        <f t="shared" si="29"/>
        <v>1</v>
      </c>
      <c r="N161" s="101">
        <v>1</v>
      </c>
      <c r="O161" s="67">
        <f t="shared" ref="O161:O178" si="31">_xlfn.NUMBERVALUE(G161)</f>
        <v>1.5</v>
      </c>
      <c r="P161" s="101">
        <v>1.5</v>
      </c>
    </row>
    <row r="162" spans="1:16" ht="21" customHeight="1" x14ac:dyDescent="0.3">
      <c r="A162" s="89" t="s">
        <v>739</v>
      </c>
      <c r="B162" s="95">
        <f>FPIG!$Q$13*F162+1</f>
        <v>83551.000000000058</v>
      </c>
      <c r="C162" s="95">
        <f>FPIG!$Q$13*G162</f>
        <v>111400.00000000009</v>
      </c>
      <c r="D162" s="73">
        <v>14</v>
      </c>
      <c r="E162" s="74" t="s">
        <v>213</v>
      </c>
      <c r="F162" s="101">
        <v>1.5</v>
      </c>
      <c r="G162" s="101">
        <v>2</v>
      </c>
      <c r="H162" s="75"/>
      <c r="I162" s="67">
        <f t="shared" si="30"/>
        <v>83551.000000000102</v>
      </c>
      <c r="J162" s="71">
        <v>87151</v>
      </c>
      <c r="K162" s="67">
        <f t="shared" si="28"/>
        <v>111400</v>
      </c>
      <c r="L162" s="72">
        <v>116200</v>
      </c>
      <c r="M162" s="67">
        <f t="shared" si="29"/>
        <v>1.5</v>
      </c>
      <c r="N162" s="101">
        <v>1.5</v>
      </c>
      <c r="O162" s="67">
        <f t="shared" si="31"/>
        <v>2</v>
      </c>
      <c r="P162" s="101">
        <v>2</v>
      </c>
    </row>
    <row r="163" spans="1:16" ht="20" customHeight="1" x14ac:dyDescent="0.3">
      <c r="A163" s="89" t="s">
        <v>740</v>
      </c>
      <c r="B163" s="95">
        <f>FPIG!$Q$13*F163+1</f>
        <v>111401.00000000009</v>
      </c>
      <c r="C163" s="95">
        <f>FPIG!$Q$13*G163</f>
        <v>139250.00000000012</v>
      </c>
      <c r="D163" s="76">
        <v>28</v>
      </c>
      <c r="E163" s="77" t="s">
        <v>215</v>
      </c>
      <c r="F163" s="101">
        <v>2</v>
      </c>
      <c r="G163" s="101">
        <v>2.5</v>
      </c>
      <c r="H163" s="75"/>
      <c r="I163" s="67">
        <f t="shared" si="30"/>
        <v>111401</v>
      </c>
      <c r="J163" s="71">
        <v>116201</v>
      </c>
      <c r="K163" s="67">
        <f t="shared" si="28"/>
        <v>139250</v>
      </c>
      <c r="L163" s="72">
        <v>145250</v>
      </c>
      <c r="M163" s="67">
        <f t="shared" si="29"/>
        <v>2</v>
      </c>
      <c r="N163" s="101">
        <v>2</v>
      </c>
      <c r="O163" s="67">
        <f t="shared" si="31"/>
        <v>2.5</v>
      </c>
      <c r="P163" s="101">
        <v>2.5</v>
      </c>
    </row>
    <row r="164" spans="1:16" ht="21" customHeight="1" x14ac:dyDescent="0.3">
      <c r="A164" s="89" t="s">
        <v>741</v>
      </c>
      <c r="B164" s="95">
        <f>FPIG!$Q$13*F164+1</f>
        <v>139251.00000000012</v>
      </c>
      <c r="C164" s="95">
        <f>FPIG!$Q$13*G164</f>
        <v>167100.00000000012</v>
      </c>
      <c r="D164" s="73">
        <v>45</v>
      </c>
      <c r="E164" s="74" t="s">
        <v>217</v>
      </c>
      <c r="F164" s="101">
        <v>2.5</v>
      </c>
      <c r="G164" s="101">
        <v>3</v>
      </c>
      <c r="H164" s="75"/>
      <c r="I164" s="67">
        <f t="shared" si="30"/>
        <v>139251</v>
      </c>
      <c r="J164" s="71">
        <v>145251</v>
      </c>
      <c r="K164" s="67">
        <f t="shared" si="28"/>
        <v>167100</v>
      </c>
      <c r="L164" s="72">
        <v>174300</v>
      </c>
      <c r="M164" s="67">
        <f t="shared" si="29"/>
        <v>2.5</v>
      </c>
      <c r="N164" s="101">
        <v>2.5</v>
      </c>
      <c r="O164" s="67">
        <f t="shared" si="31"/>
        <v>3</v>
      </c>
      <c r="P164" s="101">
        <v>3</v>
      </c>
    </row>
    <row r="165" spans="1:16" ht="21" customHeight="1" x14ac:dyDescent="0.3">
      <c r="A165" s="89" t="s">
        <v>742</v>
      </c>
      <c r="B165" s="95">
        <f>FPIG!$Q$13*F165+1</f>
        <v>167101.00000000012</v>
      </c>
      <c r="C165" s="95">
        <f>FPIG!$Q$13*G165</f>
        <v>194950.00000000015</v>
      </c>
      <c r="D165" s="76">
        <v>67</v>
      </c>
      <c r="E165" s="77" t="s">
        <v>219</v>
      </c>
      <c r="F165" s="101">
        <v>3</v>
      </c>
      <c r="G165" s="101">
        <v>3.5</v>
      </c>
      <c r="H165" s="75"/>
      <c r="I165" s="67">
        <f t="shared" si="30"/>
        <v>167101</v>
      </c>
      <c r="J165" s="71">
        <v>174301</v>
      </c>
      <c r="K165" s="67">
        <f t="shared" si="28"/>
        <v>194950</v>
      </c>
      <c r="L165" s="72">
        <v>203350</v>
      </c>
      <c r="M165" s="67">
        <f t="shared" si="29"/>
        <v>3</v>
      </c>
      <c r="N165" s="101">
        <v>3</v>
      </c>
      <c r="O165" s="67">
        <f t="shared" si="31"/>
        <v>3.5</v>
      </c>
      <c r="P165" s="101">
        <v>3.5</v>
      </c>
    </row>
    <row r="166" spans="1:16" ht="20" customHeight="1" x14ac:dyDescent="0.3">
      <c r="A166" s="89" t="s">
        <v>743</v>
      </c>
      <c r="B166" s="95">
        <f>FPIG!$Q$13*F166+1</f>
        <v>194951.00000000015</v>
      </c>
      <c r="C166" s="95">
        <f>FPIG!$Q$13*G166</f>
        <v>222800.00000000017</v>
      </c>
      <c r="D166" s="73">
        <v>124</v>
      </c>
      <c r="E166" s="74" t="s">
        <v>221</v>
      </c>
      <c r="F166" s="101">
        <v>3.5</v>
      </c>
      <c r="G166" s="101">
        <v>4</v>
      </c>
      <c r="H166" s="75"/>
      <c r="I166" s="67">
        <f t="shared" si="30"/>
        <v>194951</v>
      </c>
      <c r="J166" s="71">
        <v>203351</v>
      </c>
      <c r="K166" s="67">
        <f t="shared" si="28"/>
        <v>222800</v>
      </c>
      <c r="L166" s="72">
        <v>232400</v>
      </c>
      <c r="M166" s="67">
        <f t="shared" si="29"/>
        <v>3.5</v>
      </c>
      <c r="N166" s="101">
        <v>3.5</v>
      </c>
      <c r="O166" s="67">
        <f t="shared" si="31"/>
        <v>4</v>
      </c>
      <c r="P166" s="101">
        <v>4</v>
      </c>
    </row>
    <row r="167" spans="1:16" ht="21" customHeight="1" x14ac:dyDescent="0.3">
      <c r="A167" s="89" t="s">
        <v>744</v>
      </c>
      <c r="B167" s="95">
        <f>FPIG!$Q$13*F167+1</f>
        <v>222801.00000000017</v>
      </c>
      <c r="C167" s="95">
        <f>FPIG!$Q$13*G167</f>
        <v>250650.0000000002</v>
      </c>
      <c r="D167" s="76">
        <v>210</v>
      </c>
      <c r="E167" s="77" t="s">
        <v>223</v>
      </c>
      <c r="F167" s="101">
        <v>4</v>
      </c>
      <c r="G167" s="101">
        <v>4.5</v>
      </c>
      <c r="H167" s="75"/>
      <c r="I167" s="67">
        <f t="shared" si="30"/>
        <v>222801</v>
      </c>
      <c r="J167" s="71">
        <v>232401</v>
      </c>
      <c r="K167" s="67">
        <f t="shared" si="28"/>
        <v>250650</v>
      </c>
      <c r="L167" s="72">
        <v>261450</v>
      </c>
      <c r="M167" s="67">
        <f t="shared" si="29"/>
        <v>4</v>
      </c>
      <c r="N167" s="101">
        <v>4</v>
      </c>
      <c r="O167" s="67">
        <f t="shared" si="31"/>
        <v>4.5</v>
      </c>
      <c r="P167" s="101">
        <v>4.5</v>
      </c>
    </row>
    <row r="168" spans="1:16" ht="21" customHeight="1" x14ac:dyDescent="0.3">
      <c r="A168" s="89" t="s">
        <v>745</v>
      </c>
      <c r="B168" s="95">
        <f>FPIG!$Q$13*F168+1</f>
        <v>250651.0000000002</v>
      </c>
      <c r="C168" s="95">
        <f>FPIG!$Q$13*G168</f>
        <v>278500.00000000023</v>
      </c>
      <c r="D168" s="73">
        <v>313</v>
      </c>
      <c r="E168" s="74" t="s">
        <v>225</v>
      </c>
      <c r="F168" s="101">
        <v>4.5</v>
      </c>
      <c r="G168" s="101">
        <v>5</v>
      </c>
      <c r="H168" s="75"/>
      <c r="I168" s="67">
        <f t="shared" si="30"/>
        <v>250651</v>
      </c>
      <c r="J168" s="71">
        <v>261451</v>
      </c>
      <c r="K168" s="67">
        <f t="shared" si="28"/>
        <v>278500</v>
      </c>
      <c r="L168" s="72">
        <v>290500</v>
      </c>
      <c r="M168" s="67">
        <f t="shared" si="29"/>
        <v>4.5</v>
      </c>
      <c r="N168" s="101">
        <v>4.5</v>
      </c>
      <c r="O168" s="67">
        <f t="shared" si="31"/>
        <v>5</v>
      </c>
      <c r="P168" s="101">
        <v>5</v>
      </c>
    </row>
    <row r="169" spans="1:16" ht="20" customHeight="1" x14ac:dyDescent="0.3">
      <c r="A169" s="89" t="s">
        <v>746</v>
      </c>
      <c r="B169" s="95">
        <f>FPIG!$Q$13*F169+1</f>
        <v>278501.00000000023</v>
      </c>
      <c r="C169" s="95">
        <f>FPIG!$Q$13*G169</f>
        <v>306350.00000000023</v>
      </c>
      <c r="D169" s="76">
        <v>433</v>
      </c>
      <c r="E169" s="77" t="s">
        <v>227</v>
      </c>
      <c r="F169" s="101">
        <v>5</v>
      </c>
      <c r="G169" s="101">
        <v>5.5</v>
      </c>
      <c r="H169" s="75"/>
      <c r="I169" s="67">
        <f t="shared" si="30"/>
        <v>278501</v>
      </c>
      <c r="J169" s="71">
        <v>290501</v>
      </c>
      <c r="K169" s="67">
        <f t="shared" si="28"/>
        <v>306350</v>
      </c>
      <c r="L169" s="72">
        <v>319550</v>
      </c>
      <c r="M169" s="67">
        <f t="shared" si="29"/>
        <v>5</v>
      </c>
      <c r="N169" s="101">
        <v>5</v>
      </c>
      <c r="O169" s="67">
        <f t="shared" si="31"/>
        <v>5.5</v>
      </c>
      <c r="P169" s="101">
        <v>5.5</v>
      </c>
    </row>
    <row r="170" spans="1:16" ht="21" customHeight="1" x14ac:dyDescent="0.3">
      <c r="A170" s="89" t="s">
        <v>747</v>
      </c>
      <c r="B170" s="95">
        <f>FPIG!$Q$13*F170+1</f>
        <v>306351.00000000023</v>
      </c>
      <c r="C170" s="95">
        <f>FPIG!$Q$13*G170</f>
        <v>334200.00000000023</v>
      </c>
      <c r="D170" s="73">
        <v>474</v>
      </c>
      <c r="E170" s="74" t="s">
        <v>229</v>
      </c>
      <c r="F170" s="101">
        <v>5.5</v>
      </c>
      <c r="G170" s="101">
        <v>6</v>
      </c>
      <c r="H170" s="75"/>
      <c r="I170" s="67">
        <f t="shared" si="30"/>
        <v>306351</v>
      </c>
      <c r="J170" s="71">
        <v>319551</v>
      </c>
      <c r="K170" s="67">
        <f t="shared" si="28"/>
        <v>334200</v>
      </c>
      <c r="L170" s="72">
        <v>348600</v>
      </c>
      <c r="M170" s="67">
        <f t="shared" si="29"/>
        <v>5.5</v>
      </c>
      <c r="N170" s="101">
        <v>5.5</v>
      </c>
      <c r="O170" s="67">
        <f t="shared" si="31"/>
        <v>6</v>
      </c>
      <c r="P170" s="101">
        <v>6</v>
      </c>
    </row>
    <row r="171" spans="1:16" ht="21" customHeight="1" x14ac:dyDescent="0.3">
      <c r="A171" s="89" t="s">
        <v>748</v>
      </c>
      <c r="B171" s="95">
        <f>FPIG!$Q$13*F171+1</f>
        <v>334201.00000000023</v>
      </c>
      <c r="C171" s="95">
        <f>FPIG!$Q$13*G171</f>
        <v>362050.00000000029</v>
      </c>
      <c r="D171" s="76">
        <v>515</v>
      </c>
      <c r="E171" s="77" t="s">
        <v>231</v>
      </c>
      <c r="F171" s="101">
        <v>6</v>
      </c>
      <c r="G171" s="101">
        <v>6.5</v>
      </c>
      <c r="H171" s="75"/>
      <c r="I171" s="67">
        <f t="shared" si="30"/>
        <v>334201</v>
      </c>
      <c r="J171" s="71">
        <v>348601</v>
      </c>
      <c r="K171" s="67">
        <f t="shared" si="28"/>
        <v>362050</v>
      </c>
      <c r="L171" s="72">
        <v>377650</v>
      </c>
      <c r="M171" s="67">
        <f t="shared" si="29"/>
        <v>6</v>
      </c>
      <c r="N171" s="101">
        <v>6</v>
      </c>
      <c r="O171" s="67">
        <f t="shared" si="31"/>
        <v>6.5</v>
      </c>
      <c r="P171" s="101">
        <v>6.5</v>
      </c>
    </row>
    <row r="172" spans="1:16" ht="20" customHeight="1" x14ac:dyDescent="0.3">
      <c r="A172" s="89" t="s">
        <v>749</v>
      </c>
      <c r="B172" s="95">
        <f>FPIG!$Q$13*F172+1</f>
        <v>362051.00000000029</v>
      </c>
      <c r="C172" s="95">
        <f>FPIG!$Q$13*G172</f>
        <v>389900.00000000029</v>
      </c>
      <c r="D172" s="73">
        <v>557</v>
      </c>
      <c r="E172" s="74" t="s">
        <v>233</v>
      </c>
      <c r="F172" s="101">
        <v>6.5</v>
      </c>
      <c r="G172" s="101">
        <v>7</v>
      </c>
      <c r="H172" s="75"/>
      <c r="I172" s="67">
        <f t="shared" si="30"/>
        <v>362051</v>
      </c>
      <c r="J172" s="71">
        <v>377651</v>
      </c>
      <c r="K172" s="67">
        <f t="shared" si="28"/>
        <v>389900</v>
      </c>
      <c r="L172" s="72">
        <v>406700</v>
      </c>
      <c r="M172" s="67">
        <f t="shared" si="29"/>
        <v>6.5</v>
      </c>
      <c r="N172" s="101">
        <v>6.5</v>
      </c>
      <c r="O172" s="67">
        <f t="shared" si="31"/>
        <v>7</v>
      </c>
      <c r="P172" s="101">
        <v>7</v>
      </c>
    </row>
    <row r="173" spans="1:16" ht="21" customHeight="1" x14ac:dyDescent="0.3">
      <c r="A173" s="89" t="s">
        <v>750</v>
      </c>
      <c r="B173" s="95">
        <f>FPIG!$Q$13*F173+1</f>
        <v>389901.00000000029</v>
      </c>
      <c r="C173" s="95">
        <f>FPIG!$Q$13*G173</f>
        <v>417750.00000000035</v>
      </c>
      <c r="D173" s="76">
        <v>598</v>
      </c>
      <c r="E173" s="77" t="s">
        <v>235</v>
      </c>
      <c r="F173" s="101">
        <v>7</v>
      </c>
      <c r="G173" s="101">
        <v>7.5</v>
      </c>
      <c r="H173" s="75"/>
      <c r="I173" s="67">
        <f t="shared" si="30"/>
        <v>389901</v>
      </c>
      <c r="J173" s="71">
        <v>406701</v>
      </c>
      <c r="K173" s="67">
        <f t="shared" si="28"/>
        <v>417750</v>
      </c>
      <c r="L173" s="72">
        <v>435750</v>
      </c>
      <c r="M173" s="67">
        <f t="shared" si="29"/>
        <v>7</v>
      </c>
      <c r="N173" s="101">
        <v>7</v>
      </c>
      <c r="O173" s="67">
        <f t="shared" si="31"/>
        <v>7.5</v>
      </c>
      <c r="P173" s="101">
        <v>7.5</v>
      </c>
    </row>
    <row r="174" spans="1:16" ht="21" customHeight="1" x14ac:dyDescent="0.3">
      <c r="A174" s="89" t="s">
        <v>751</v>
      </c>
      <c r="B174" s="95">
        <f>FPIG!$Q$13*F174+1</f>
        <v>417751.00000000035</v>
      </c>
      <c r="C174" s="95">
        <f>FPIG!$Q$13*G174</f>
        <v>445600.00000000035</v>
      </c>
      <c r="D174" s="73">
        <v>639</v>
      </c>
      <c r="E174" s="74" t="s">
        <v>237</v>
      </c>
      <c r="F174" s="101">
        <v>7.5</v>
      </c>
      <c r="G174" s="101">
        <v>8</v>
      </c>
      <c r="H174" s="75"/>
      <c r="I174" s="67">
        <f t="shared" si="30"/>
        <v>417751</v>
      </c>
      <c r="J174" s="71">
        <v>435751</v>
      </c>
      <c r="K174" s="67">
        <f t="shared" si="28"/>
        <v>445600</v>
      </c>
      <c r="L174" s="72">
        <v>464800</v>
      </c>
      <c r="M174" s="67">
        <f t="shared" si="29"/>
        <v>7.5</v>
      </c>
      <c r="N174" s="101">
        <v>7.5</v>
      </c>
      <c r="O174" s="67">
        <f t="shared" si="31"/>
        <v>8</v>
      </c>
      <c r="P174" s="101">
        <v>8</v>
      </c>
    </row>
    <row r="175" spans="1:16" ht="20" customHeight="1" x14ac:dyDescent="0.3">
      <c r="A175" s="89" t="s">
        <v>752</v>
      </c>
      <c r="B175" s="95">
        <f>FPIG!$Q$13*F175+1</f>
        <v>445601.00000000035</v>
      </c>
      <c r="C175" s="95">
        <f>FPIG!$Q$13*G175</f>
        <v>473450.00000000035</v>
      </c>
      <c r="D175" s="76">
        <v>680</v>
      </c>
      <c r="E175" s="77" t="s">
        <v>239</v>
      </c>
      <c r="F175" s="101">
        <v>8</v>
      </c>
      <c r="G175" s="101">
        <v>8.5</v>
      </c>
      <c r="H175" s="75"/>
      <c r="I175" s="67">
        <f t="shared" si="30"/>
        <v>445601</v>
      </c>
      <c r="J175" s="71">
        <v>464801</v>
      </c>
      <c r="K175" s="67">
        <f t="shared" si="28"/>
        <v>473450</v>
      </c>
      <c r="L175" s="72">
        <v>493850</v>
      </c>
      <c r="M175" s="67">
        <f t="shared" si="29"/>
        <v>8</v>
      </c>
      <c r="N175" s="101">
        <v>8</v>
      </c>
      <c r="O175" s="67">
        <f t="shared" si="31"/>
        <v>8.5</v>
      </c>
      <c r="P175" s="101">
        <v>8.5</v>
      </c>
    </row>
    <row r="176" spans="1:16" ht="21" customHeight="1" x14ac:dyDescent="0.3">
      <c r="A176" s="89" t="s">
        <v>753</v>
      </c>
      <c r="B176" s="95">
        <f>FPIG!$Q$13*F176+1</f>
        <v>473451.00000000035</v>
      </c>
      <c r="C176" s="95">
        <f>FPIG!$Q$13*G176</f>
        <v>501300.00000000041</v>
      </c>
      <c r="D176" s="73">
        <v>722</v>
      </c>
      <c r="E176" s="74" t="s">
        <v>241</v>
      </c>
      <c r="F176" s="101">
        <v>8.5</v>
      </c>
      <c r="G176" s="101">
        <v>9</v>
      </c>
      <c r="H176" s="75"/>
      <c r="I176" s="67">
        <f t="shared" si="30"/>
        <v>473451</v>
      </c>
      <c r="J176" s="71">
        <v>493851</v>
      </c>
      <c r="K176" s="67">
        <f t="shared" si="28"/>
        <v>501300</v>
      </c>
      <c r="L176" s="72">
        <v>522900</v>
      </c>
      <c r="M176" s="67">
        <f t="shared" si="29"/>
        <v>8.5</v>
      </c>
      <c r="N176" s="101">
        <v>8.5</v>
      </c>
      <c r="O176" s="67">
        <f t="shared" si="31"/>
        <v>9</v>
      </c>
      <c r="P176" s="101">
        <v>9</v>
      </c>
    </row>
    <row r="177" spans="1:16" ht="21" customHeight="1" x14ac:dyDescent="0.3">
      <c r="A177" s="89" t="s">
        <v>754</v>
      </c>
      <c r="B177" s="95">
        <f>FPIG!$Q$13*F177+1</f>
        <v>501301.00000000041</v>
      </c>
      <c r="C177" s="95">
        <f>FPIG!$Q$13*G177</f>
        <v>529150.00000000047</v>
      </c>
      <c r="D177" s="76">
        <v>763</v>
      </c>
      <c r="E177" s="77" t="s">
        <v>243</v>
      </c>
      <c r="F177" s="101">
        <v>9</v>
      </c>
      <c r="G177" s="101">
        <v>9.5</v>
      </c>
      <c r="H177" s="75"/>
      <c r="I177" s="67">
        <f t="shared" si="30"/>
        <v>501301</v>
      </c>
      <c r="J177" s="71">
        <v>522901</v>
      </c>
      <c r="K177" s="67">
        <f t="shared" si="28"/>
        <v>529150</v>
      </c>
      <c r="L177" s="72">
        <v>551950</v>
      </c>
      <c r="M177" s="67">
        <f t="shared" si="29"/>
        <v>9</v>
      </c>
      <c r="N177" s="101">
        <v>9</v>
      </c>
      <c r="O177" s="67">
        <f t="shared" si="31"/>
        <v>9.5</v>
      </c>
      <c r="P177" s="101">
        <v>9.5</v>
      </c>
    </row>
    <row r="178" spans="1:16" ht="20" customHeight="1" x14ac:dyDescent="0.3">
      <c r="A178" s="89" t="s">
        <v>755</v>
      </c>
      <c r="B178" s="95">
        <f>FPIG!$Q$13*F178+1</f>
        <v>529151.00000000047</v>
      </c>
      <c r="C178" s="95">
        <f>FPIG!$Q$13*G178</f>
        <v>557000.00000000047</v>
      </c>
      <c r="D178" s="73">
        <v>804</v>
      </c>
      <c r="E178" s="74" t="s">
        <v>245</v>
      </c>
      <c r="F178" s="101">
        <v>9.5</v>
      </c>
      <c r="G178" s="101">
        <v>10</v>
      </c>
      <c r="H178" s="75"/>
      <c r="I178" s="67">
        <f t="shared" si="30"/>
        <v>529151</v>
      </c>
      <c r="J178" s="71">
        <v>551951</v>
      </c>
      <c r="K178" s="67">
        <f t="shared" si="28"/>
        <v>557000</v>
      </c>
      <c r="L178" s="72">
        <v>581000</v>
      </c>
      <c r="M178" s="67">
        <f t="shared" si="29"/>
        <v>9.5</v>
      </c>
      <c r="N178" s="101">
        <v>9.5</v>
      </c>
      <c r="O178" s="67">
        <f t="shared" si="31"/>
        <v>10</v>
      </c>
      <c r="P178" s="101">
        <v>10</v>
      </c>
    </row>
    <row r="179" spans="1:16" ht="30" customHeight="1" x14ac:dyDescent="0.3">
      <c r="A179" s="90" t="s">
        <v>756</v>
      </c>
      <c r="B179" s="95">
        <f>FPIG!$Q$13*F179+1</f>
        <v>557001.00000000047</v>
      </c>
      <c r="C179" s="100"/>
      <c r="D179" s="79" t="s">
        <v>614</v>
      </c>
      <c r="E179" s="77" t="s">
        <v>248</v>
      </c>
      <c r="F179" s="101">
        <v>10</v>
      </c>
      <c r="H179" s="75"/>
      <c r="I179" s="67">
        <f t="shared" si="30"/>
        <v>557001</v>
      </c>
      <c r="J179" s="71">
        <v>581001</v>
      </c>
      <c r="M179" s="67">
        <f t="shared" si="29"/>
        <v>10</v>
      </c>
      <c r="N179" s="101">
        <v>10</v>
      </c>
      <c r="P179" s="101"/>
    </row>
    <row r="180" spans="1:16" ht="19" customHeight="1" x14ac:dyDescent="0.3">
      <c r="A180" s="134" t="s">
        <v>613</v>
      </c>
      <c r="B180" s="96"/>
      <c r="C180" s="96"/>
      <c r="J180" s="72"/>
      <c r="L180" s="72"/>
      <c r="N180" s="101"/>
      <c r="P180" s="101"/>
    </row>
    <row r="181" spans="1:16" ht="34" customHeight="1" x14ac:dyDescent="0.3">
      <c r="A181" s="89" t="s">
        <v>201</v>
      </c>
      <c r="B181" s="98"/>
      <c r="C181" s="96"/>
      <c r="D181" s="69" t="s">
        <v>206</v>
      </c>
      <c r="E181" s="69" t="s">
        <v>207</v>
      </c>
      <c r="H181" s="70"/>
      <c r="I181" s="70"/>
      <c r="J181" s="86"/>
      <c r="L181" s="72"/>
      <c r="N181" s="101"/>
      <c r="P181" s="101"/>
    </row>
    <row r="182" spans="1:16" ht="20" customHeight="1" x14ac:dyDescent="0.3">
      <c r="A182" s="89" t="str">
        <f>CONCATENATE("$",C182," or under")</f>
        <v>$60840 or under</v>
      </c>
      <c r="B182" s="95">
        <f>ROUND(FPIG!$Q$14*F182,0)</f>
        <v>0</v>
      </c>
      <c r="C182" s="95">
        <f>ROUND(FPIG!$Q$14*G182,0)</f>
        <v>60840</v>
      </c>
      <c r="D182" s="73">
        <v>0</v>
      </c>
      <c r="E182" s="74" t="s">
        <v>209</v>
      </c>
      <c r="F182" s="101">
        <v>0</v>
      </c>
      <c r="G182" s="101">
        <v>1</v>
      </c>
      <c r="H182" s="75"/>
      <c r="I182" s="67">
        <f>_xlfn.NUMBERVALUE(B182)</f>
        <v>0</v>
      </c>
      <c r="J182" s="71">
        <v>0</v>
      </c>
      <c r="K182" s="67">
        <f t="shared" ref="K182:K200" si="32">_xlfn.NUMBERVALUE(C182)</f>
        <v>60840</v>
      </c>
      <c r="L182" s="72">
        <v>58100</v>
      </c>
      <c r="M182" s="67">
        <f t="shared" ref="M182:M201" si="33">_xlfn.NUMBERVALUE(F182)</f>
        <v>0</v>
      </c>
      <c r="N182" s="101">
        <v>0</v>
      </c>
      <c r="O182" s="67">
        <f>_xlfn.NUMBERVALUE(G182)</f>
        <v>1</v>
      </c>
      <c r="P182" s="101">
        <v>1</v>
      </c>
    </row>
    <row r="183" spans="1:16" ht="21" customHeight="1" x14ac:dyDescent="0.3">
      <c r="A183" s="89" t="str">
        <f>CONCATENATE("$",B183," to ",C183)</f>
        <v>$60841 to 91260</v>
      </c>
      <c r="B183" s="95">
        <f>ROUND(FPIG!$Q$14*F183+1,0)</f>
        <v>60841</v>
      </c>
      <c r="C183" s="95">
        <f>ROUND(FPIG!$Q$14*G183,0)</f>
        <v>91260</v>
      </c>
      <c r="D183" s="76">
        <v>5</v>
      </c>
      <c r="E183" s="77" t="s">
        <v>211</v>
      </c>
      <c r="F183" s="101">
        <v>1</v>
      </c>
      <c r="G183" s="101">
        <v>1.5</v>
      </c>
      <c r="H183" s="75"/>
      <c r="I183" s="67">
        <f t="shared" ref="I183:I201" si="34">_xlfn.NUMBERVALUE(B183)</f>
        <v>60841</v>
      </c>
      <c r="J183" s="71">
        <v>58101</v>
      </c>
      <c r="K183" s="67">
        <f t="shared" si="32"/>
        <v>91260</v>
      </c>
      <c r="L183" s="72">
        <v>87150</v>
      </c>
      <c r="M183" s="67">
        <f t="shared" si="33"/>
        <v>1</v>
      </c>
      <c r="N183" s="101">
        <v>1</v>
      </c>
      <c r="O183" s="67">
        <f t="shared" ref="O183:O200" si="35">_xlfn.NUMBERVALUE(G183)</f>
        <v>1.5</v>
      </c>
      <c r="P183" s="101">
        <v>1.5</v>
      </c>
    </row>
    <row r="184" spans="1:16" ht="21" customHeight="1" x14ac:dyDescent="0.3">
      <c r="A184" s="89" t="str">
        <f t="shared" ref="A184:A200" si="36">CONCATENATE("$",B184," to ",C184)</f>
        <v>$91261 to 121680</v>
      </c>
      <c r="B184" s="95">
        <f>ROUND(FPIG!$Q$14*F184+1,0)</f>
        <v>91261</v>
      </c>
      <c r="C184" s="95">
        <f>ROUND(FPIG!$Q$14*G184,0)</f>
        <v>121680</v>
      </c>
      <c r="D184" s="73">
        <v>14</v>
      </c>
      <c r="E184" s="74" t="s">
        <v>213</v>
      </c>
      <c r="F184" s="101">
        <v>1.5</v>
      </c>
      <c r="G184" s="101">
        <v>2</v>
      </c>
      <c r="H184" s="75"/>
      <c r="I184" s="67">
        <f t="shared" si="34"/>
        <v>91261</v>
      </c>
      <c r="J184" s="71">
        <v>87151</v>
      </c>
      <c r="K184" s="67">
        <f t="shared" si="32"/>
        <v>121680</v>
      </c>
      <c r="L184" s="72">
        <v>116200</v>
      </c>
      <c r="M184" s="67">
        <f t="shared" si="33"/>
        <v>1.5</v>
      </c>
      <c r="N184" s="101">
        <v>1.5</v>
      </c>
      <c r="O184" s="67">
        <f t="shared" si="35"/>
        <v>2</v>
      </c>
      <c r="P184" s="101">
        <v>2</v>
      </c>
    </row>
    <row r="185" spans="1:16" ht="20" customHeight="1" x14ac:dyDescent="0.3">
      <c r="A185" s="89" t="str">
        <f t="shared" si="36"/>
        <v>$121681 to 152100</v>
      </c>
      <c r="B185" s="95">
        <f>ROUND(FPIG!$Q$14*F185+1,0)</f>
        <v>121681</v>
      </c>
      <c r="C185" s="95">
        <f>ROUND(FPIG!$Q$14*G185,0)</f>
        <v>152100</v>
      </c>
      <c r="D185" s="76">
        <v>28</v>
      </c>
      <c r="E185" s="77" t="s">
        <v>215</v>
      </c>
      <c r="F185" s="101">
        <v>2</v>
      </c>
      <c r="G185" s="101">
        <v>2.5</v>
      </c>
      <c r="H185" s="75"/>
      <c r="I185" s="67">
        <f t="shared" si="34"/>
        <v>121681</v>
      </c>
      <c r="J185" s="71">
        <v>116201</v>
      </c>
      <c r="K185" s="67">
        <f t="shared" si="32"/>
        <v>152100</v>
      </c>
      <c r="L185" s="72">
        <v>145250</v>
      </c>
      <c r="M185" s="67">
        <f t="shared" si="33"/>
        <v>2</v>
      </c>
      <c r="N185" s="101">
        <v>2</v>
      </c>
      <c r="O185" s="67">
        <f t="shared" si="35"/>
        <v>2.5</v>
      </c>
      <c r="P185" s="101">
        <v>2.5</v>
      </c>
    </row>
    <row r="186" spans="1:16" ht="21" customHeight="1" x14ac:dyDescent="0.3">
      <c r="A186" s="89" t="str">
        <f t="shared" si="36"/>
        <v>$152101 to 182520</v>
      </c>
      <c r="B186" s="95">
        <f>ROUND(FPIG!$Q$14*F186+1,0)</f>
        <v>152101</v>
      </c>
      <c r="C186" s="95">
        <f>ROUND(FPIG!$Q$14*G186,0)</f>
        <v>182520</v>
      </c>
      <c r="D186" s="73">
        <v>45</v>
      </c>
      <c r="E186" s="74" t="s">
        <v>217</v>
      </c>
      <c r="F186" s="101">
        <v>2.5</v>
      </c>
      <c r="G186" s="101">
        <v>3</v>
      </c>
      <c r="H186" s="75"/>
      <c r="I186" s="67">
        <f t="shared" si="34"/>
        <v>152101</v>
      </c>
      <c r="J186" s="71">
        <v>145251</v>
      </c>
      <c r="K186" s="67">
        <f t="shared" si="32"/>
        <v>182520</v>
      </c>
      <c r="L186" s="72">
        <v>174300</v>
      </c>
      <c r="M186" s="67">
        <f t="shared" si="33"/>
        <v>2.5</v>
      </c>
      <c r="N186" s="101">
        <v>2.5</v>
      </c>
      <c r="O186" s="67">
        <f t="shared" si="35"/>
        <v>3</v>
      </c>
      <c r="P186" s="101">
        <v>3</v>
      </c>
    </row>
    <row r="187" spans="1:16" ht="21" customHeight="1" x14ac:dyDescent="0.3">
      <c r="A187" s="89" t="str">
        <f t="shared" si="36"/>
        <v>$182521 to 212940</v>
      </c>
      <c r="B187" s="95">
        <f>ROUND(FPIG!$Q$14*F187+1,0)</f>
        <v>182521</v>
      </c>
      <c r="C187" s="95">
        <f>ROUND(FPIG!$Q$14*G187,0)</f>
        <v>212940</v>
      </c>
      <c r="D187" s="76">
        <v>67</v>
      </c>
      <c r="E187" s="77" t="s">
        <v>219</v>
      </c>
      <c r="F187" s="101">
        <v>3</v>
      </c>
      <c r="G187" s="101">
        <v>3.5</v>
      </c>
      <c r="H187" s="75"/>
      <c r="I187" s="67">
        <f t="shared" si="34"/>
        <v>182521</v>
      </c>
      <c r="J187" s="71">
        <v>174301</v>
      </c>
      <c r="K187" s="67">
        <f t="shared" si="32"/>
        <v>212940</v>
      </c>
      <c r="L187" s="72">
        <v>203350</v>
      </c>
      <c r="M187" s="67">
        <f t="shared" si="33"/>
        <v>3</v>
      </c>
      <c r="N187" s="101">
        <v>3</v>
      </c>
      <c r="O187" s="67">
        <f t="shared" si="35"/>
        <v>3.5</v>
      </c>
      <c r="P187" s="101">
        <v>3.5</v>
      </c>
    </row>
    <row r="188" spans="1:16" ht="20" customHeight="1" x14ac:dyDescent="0.3">
      <c r="A188" s="89" t="str">
        <f t="shared" si="36"/>
        <v>$212941 to 243360</v>
      </c>
      <c r="B188" s="95">
        <f>ROUND(FPIG!$Q$14*F188+1,0)</f>
        <v>212941</v>
      </c>
      <c r="C188" s="95">
        <f>ROUND(FPIG!$Q$14*G188,0)</f>
        <v>243360</v>
      </c>
      <c r="D188" s="73">
        <v>124</v>
      </c>
      <c r="E188" s="74" t="s">
        <v>221</v>
      </c>
      <c r="F188" s="101">
        <v>3.5</v>
      </c>
      <c r="G188" s="101">
        <v>4</v>
      </c>
      <c r="H188" s="75"/>
      <c r="I188" s="67">
        <f t="shared" si="34"/>
        <v>212941</v>
      </c>
      <c r="J188" s="71">
        <v>203351</v>
      </c>
      <c r="K188" s="67">
        <f t="shared" si="32"/>
        <v>243360</v>
      </c>
      <c r="L188" s="72">
        <v>232400</v>
      </c>
      <c r="M188" s="67">
        <f t="shared" si="33"/>
        <v>3.5</v>
      </c>
      <c r="N188" s="101">
        <v>3.5</v>
      </c>
      <c r="O188" s="67">
        <f t="shared" si="35"/>
        <v>4</v>
      </c>
      <c r="P188" s="101">
        <v>4</v>
      </c>
    </row>
    <row r="189" spans="1:16" ht="21" customHeight="1" x14ac:dyDescent="0.3">
      <c r="A189" s="89" t="str">
        <f t="shared" si="36"/>
        <v>$243361 to 273780</v>
      </c>
      <c r="B189" s="95">
        <f>ROUND(FPIG!$Q$14*F189+1,0)</f>
        <v>243361</v>
      </c>
      <c r="C189" s="95">
        <f>ROUND(FPIG!$Q$14*G189,0)</f>
        <v>273780</v>
      </c>
      <c r="D189" s="76">
        <v>210</v>
      </c>
      <c r="E189" s="77" t="s">
        <v>223</v>
      </c>
      <c r="F189" s="101">
        <v>4</v>
      </c>
      <c r="G189" s="101">
        <v>4.5</v>
      </c>
      <c r="H189" s="75"/>
      <c r="I189" s="67">
        <f t="shared" si="34"/>
        <v>243361</v>
      </c>
      <c r="J189" s="71">
        <v>232401</v>
      </c>
      <c r="K189" s="67">
        <f t="shared" si="32"/>
        <v>273780</v>
      </c>
      <c r="L189" s="72">
        <v>261450</v>
      </c>
      <c r="M189" s="67">
        <f t="shared" si="33"/>
        <v>4</v>
      </c>
      <c r="N189" s="101">
        <v>4</v>
      </c>
      <c r="O189" s="67">
        <f t="shared" si="35"/>
        <v>4.5</v>
      </c>
      <c r="P189" s="101">
        <v>4.5</v>
      </c>
    </row>
    <row r="190" spans="1:16" ht="21" customHeight="1" x14ac:dyDescent="0.3">
      <c r="A190" s="89" t="str">
        <f t="shared" si="36"/>
        <v>$273781 to 304200</v>
      </c>
      <c r="B190" s="95">
        <f>ROUND(FPIG!$Q$14*F190+1,0)</f>
        <v>273781</v>
      </c>
      <c r="C190" s="95">
        <f>ROUND(FPIG!$Q$14*G190,0)</f>
        <v>304200</v>
      </c>
      <c r="D190" s="73">
        <v>313</v>
      </c>
      <c r="E190" s="74" t="s">
        <v>225</v>
      </c>
      <c r="F190" s="101">
        <v>4.5</v>
      </c>
      <c r="G190" s="101">
        <v>5</v>
      </c>
      <c r="H190" s="75"/>
      <c r="I190" s="67">
        <f t="shared" si="34"/>
        <v>273781</v>
      </c>
      <c r="J190" s="71">
        <v>261451</v>
      </c>
      <c r="K190" s="67">
        <f t="shared" si="32"/>
        <v>304200</v>
      </c>
      <c r="L190" s="72">
        <v>290500</v>
      </c>
      <c r="M190" s="67">
        <f t="shared" si="33"/>
        <v>4.5</v>
      </c>
      <c r="N190" s="101">
        <v>4.5</v>
      </c>
      <c r="O190" s="67">
        <f t="shared" si="35"/>
        <v>5</v>
      </c>
      <c r="P190" s="101">
        <v>5</v>
      </c>
    </row>
    <row r="191" spans="1:16" ht="20" customHeight="1" x14ac:dyDescent="0.3">
      <c r="A191" s="89" t="str">
        <f t="shared" si="36"/>
        <v>$304201 to 334620</v>
      </c>
      <c r="B191" s="95">
        <f>ROUND(FPIG!$Q$14*F191+1,0)</f>
        <v>304201</v>
      </c>
      <c r="C191" s="95">
        <f>ROUND(FPIG!$Q$14*G191,0)</f>
        <v>334620</v>
      </c>
      <c r="D191" s="76">
        <v>433</v>
      </c>
      <c r="E191" s="77" t="s">
        <v>227</v>
      </c>
      <c r="F191" s="101">
        <v>5</v>
      </c>
      <c r="G191" s="101">
        <v>5.5</v>
      </c>
      <c r="H191" s="75"/>
      <c r="I191" s="67">
        <f t="shared" si="34"/>
        <v>304201</v>
      </c>
      <c r="J191" s="71">
        <v>290501</v>
      </c>
      <c r="K191" s="67">
        <f t="shared" si="32"/>
        <v>334620</v>
      </c>
      <c r="L191" s="72">
        <v>319550</v>
      </c>
      <c r="M191" s="67">
        <f t="shared" si="33"/>
        <v>5</v>
      </c>
      <c r="N191" s="101">
        <v>5</v>
      </c>
      <c r="O191" s="67">
        <f t="shared" si="35"/>
        <v>5.5</v>
      </c>
      <c r="P191" s="101">
        <v>5.5</v>
      </c>
    </row>
    <row r="192" spans="1:16" ht="21" customHeight="1" x14ac:dyDescent="0.3">
      <c r="A192" s="89" t="str">
        <f t="shared" si="36"/>
        <v>$334621 to 365040</v>
      </c>
      <c r="B192" s="95">
        <f>ROUND(FPIG!$Q$14*F192+1,0)</f>
        <v>334621</v>
      </c>
      <c r="C192" s="95">
        <f>ROUND(FPIG!$Q$14*G192,0)</f>
        <v>365040</v>
      </c>
      <c r="D192" s="73">
        <v>474</v>
      </c>
      <c r="E192" s="74" t="s">
        <v>229</v>
      </c>
      <c r="F192" s="101">
        <v>5.5</v>
      </c>
      <c r="G192" s="101">
        <v>6</v>
      </c>
      <c r="H192" s="75"/>
      <c r="I192" s="67">
        <f t="shared" si="34"/>
        <v>334621</v>
      </c>
      <c r="J192" s="71">
        <v>319551</v>
      </c>
      <c r="K192" s="67">
        <f t="shared" si="32"/>
        <v>365040</v>
      </c>
      <c r="L192" s="72">
        <v>348600</v>
      </c>
      <c r="M192" s="67">
        <f t="shared" si="33"/>
        <v>5.5</v>
      </c>
      <c r="N192" s="101">
        <v>5.5</v>
      </c>
      <c r="O192" s="67">
        <f t="shared" si="35"/>
        <v>6</v>
      </c>
      <c r="P192" s="101">
        <v>6</v>
      </c>
    </row>
    <row r="193" spans="1:16" ht="21" customHeight="1" x14ac:dyDescent="0.3">
      <c r="A193" s="89" t="str">
        <f t="shared" si="36"/>
        <v>$365041 to 395460</v>
      </c>
      <c r="B193" s="95">
        <f>ROUND(FPIG!$Q$14*F193+1,0)</f>
        <v>365041</v>
      </c>
      <c r="C193" s="95">
        <f>ROUND(FPIG!$Q$14*G193,0)</f>
        <v>395460</v>
      </c>
      <c r="D193" s="76">
        <v>515</v>
      </c>
      <c r="E193" s="77" t="s">
        <v>231</v>
      </c>
      <c r="F193" s="101">
        <v>6</v>
      </c>
      <c r="G193" s="101">
        <v>6.5</v>
      </c>
      <c r="H193" s="75"/>
      <c r="I193" s="67">
        <f t="shared" si="34"/>
        <v>365041</v>
      </c>
      <c r="J193" s="71">
        <v>348601</v>
      </c>
      <c r="K193" s="67">
        <f t="shared" si="32"/>
        <v>395460</v>
      </c>
      <c r="L193" s="72">
        <v>377650</v>
      </c>
      <c r="M193" s="67">
        <f t="shared" si="33"/>
        <v>6</v>
      </c>
      <c r="N193" s="101">
        <v>6</v>
      </c>
      <c r="O193" s="67">
        <f t="shared" si="35"/>
        <v>6.5</v>
      </c>
      <c r="P193" s="101">
        <v>6.5</v>
      </c>
    </row>
    <row r="194" spans="1:16" ht="20" customHeight="1" x14ac:dyDescent="0.3">
      <c r="A194" s="89" t="str">
        <f t="shared" si="36"/>
        <v>$395461 to 425880</v>
      </c>
      <c r="B194" s="95">
        <f>ROUND(FPIG!$Q$14*F194+1,0)</f>
        <v>395461</v>
      </c>
      <c r="C194" s="95">
        <f>ROUND(FPIG!$Q$14*G194,0)</f>
        <v>425880</v>
      </c>
      <c r="D194" s="73">
        <v>557</v>
      </c>
      <c r="E194" s="74" t="s">
        <v>233</v>
      </c>
      <c r="F194" s="101">
        <v>6.5</v>
      </c>
      <c r="G194" s="101">
        <v>7</v>
      </c>
      <c r="H194" s="75"/>
      <c r="I194" s="67">
        <f t="shared" si="34"/>
        <v>395461</v>
      </c>
      <c r="J194" s="71">
        <v>377651</v>
      </c>
      <c r="K194" s="67">
        <f t="shared" si="32"/>
        <v>425880</v>
      </c>
      <c r="L194" s="72">
        <v>406700</v>
      </c>
      <c r="M194" s="67">
        <f t="shared" si="33"/>
        <v>6.5</v>
      </c>
      <c r="N194" s="101">
        <v>6.5</v>
      </c>
      <c r="O194" s="67">
        <f t="shared" si="35"/>
        <v>7</v>
      </c>
      <c r="P194" s="101">
        <v>7</v>
      </c>
    </row>
    <row r="195" spans="1:16" ht="21" customHeight="1" x14ac:dyDescent="0.3">
      <c r="A195" s="89" t="str">
        <f t="shared" si="36"/>
        <v>$425881 to 456300</v>
      </c>
      <c r="B195" s="95">
        <f>ROUND(FPIG!$Q$14*F195+1,0)</f>
        <v>425881</v>
      </c>
      <c r="C195" s="95">
        <f>ROUND(FPIG!$Q$14*G195,0)</f>
        <v>456300</v>
      </c>
      <c r="D195" s="76">
        <v>598</v>
      </c>
      <c r="E195" s="77" t="s">
        <v>235</v>
      </c>
      <c r="F195" s="101">
        <v>7</v>
      </c>
      <c r="G195" s="101">
        <v>7.5</v>
      </c>
      <c r="H195" s="75"/>
      <c r="I195" s="67">
        <f t="shared" si="34"/>
        <v>425881</v>
      </c>
      <c r="J195" s="71">
        <v>406701</v>
      </c>
      <c r="K195" s="67">
        <f t="shared" si="32"/>
        <v>456300</v>
      </c>
      <c r="L195" s="72">
        <v>435750</v>
      </c>
      <c r="M195" s="67">
        <f t="shared" si="33"/>
        <v>7</v>
      </c>
      <c r="N195" s="101">
        <v>7</v>
      </c>
      <c r="O195" s="67">
        <f t="shared" si="35"/>
        <v>7.5</v>
      </c>
      <c r="P195" s="101">
        <v>7.5</v>
      </c>
    </row>
    <row r="196" spans="1:16" ht="21" customHeight="1" x14ac:dyDescent="0.3">
      <c r="A196" s="89" t="str">
        <f t="shared" si="36"/>
        <v>$456301 to 486720</v>
      </c>
      <c r="B196" s="95">
        <f>ROUND(FPIG!$Q$14*F196+1,0)</f>
        <v>456301</v>
      </c>
      <c r="C196" s="95">
        <f>ROUND(FPIG!$Q$14*G196,0)</f>
        <v>486720</v>
      </c>
      <c r="D196" s="73">
        <v>639</v>
      </c>
      <c r="E196" s="74" t="s">
        <v>237</v>
      </c>
      <c r="F196" s="101">
        <v>7.5</v>
      </c>
      <c r="G196" s="101">
        <v>8</v>
      </c>
      <c r="H196" s="75"/>
      <c r="I196" s="67">
        <f t="shared" si="34"/>
        <v>456301</v>
      </c>
      <c r="J196" s="71">
        <v>435751</v>
      </c>
      <c r="K196" s="67">
        <f t="shared" si="32"/>
        <v>486720</v>
      </c>
      <c r="L196" s="72">
        <v>464800</v>
      </c>
      <c r="M196" s="67">
        <f t="shared" si="33"/>
        <v>7.5</v>
      </c>
      <c r="N196" s="101">
        <v>7.5</v>
      </c>
      <c r="O196" s="67">
        <f t="shared" si="35"/>
        <v>8</v>
      </c>
      <c r="P196" s="101">
        <v>8</v>
      </c>
    </row>
    <row r="197" spans="1:16" ht="20" customHeight="1" x14ac:dyDescent="0.3">
      <c r="A197" s="89" t="str">
        <f t="shared" si="36"/>
        <v>$486721 to 517140</v>
      </c>
      <c r="B197" s="95">
        <f>ROUND(FPIG!$Q$14*F197+1,0)</f>
        <v>486721</v>
      </c>
      <c r="C197" s="95">
        <f>ROUND(FPIG!$Q$14*G197,0)</f>
        <v>517140</v>
      </c>
      <c r="D197" s="76">
        <v>680</v>
      </c>
      <c r="E197" s="77" t="s">
        <v>239</v>
      </c>
      <c r="F197" s="101">
        <v>8</v>
      </c>
      <c r="G197" s="101">
        <v>8.5</v>
      </c>
      <c r="H197" s="75"/>
      <c r="I197" s="67">
        <f t="shared" si="34"/>
        <v>486721</v>
      </c>
      <c r="J197" s="71">
        <v>464801</v>
      </c>
      <c r="K197" s="67">
        <f t="shared" si="32"/>
        <v>517140</v>
      </c>
      <c r="L197" s="72">
        <v>493850</v>
      </c>
      <c r="M197" s="67">
        <f t="shared" si="33"/>
        <v>8</v>
      </c>
      <c r="N197" s="101">
        <v>8</v>
      </c>
      <c r="O197" s="67">
        <f t="shared" si="35"/>
        <v>8.5</v>
      </c>
      <c r="P197" s="101">
        <v>8.5</v>
      </c>
    </row>
    <row r="198" spans="1:16" ht="21" customHeight="1" x14ac:dyDescent="0.3">
      <c r="A198" s="89" t="str">
        <f t="shared" si="36"/>
        <v>$517141 to 547560</v>
      </c>
      <c r="B198" s="95">
        <f>ROUND(FPIG!$Q$14*F198+1,0)</f>
        <v>517141</v>
      </c>
      <c r="C198" s="95">
        <f>ROUND(FPIG!$Q$14*G198,0)</f>
        <v>547560</v>
      </c>
      <c r="D198" s="73">
        <v>722</v>
      </c>
      <c r="E198" s="74" t="s">
        <v>241</v>
      </c>
      <c r="F198" s="101">
        <v>8.5</v>
      </c>
      <c r="G198" s="101">
        <v>9</v>
      </c>
      <c r="H198" s="75"/>
      <c r="I198" s="67">
        <f t="shared" si="34"/>
        <v>517141</v>
      </c>
      <c r="J198" s="71">
        <v>493851</v>
      </c>
      <c r="K198" s="67">
        <f t="shared" si="32"/>
        <v>547560</v>
      </c>
      <c r="L198" s="72">
        <v>522900</v>
      </c>
      <c r="M198" s="67">
        <f t="shared" si="33"/>
        <v>8.5</v>
      </c>
      <c r="N198" s="101">
        <v>8.5</v>
      </c>
      <c r="O198" s="67">
        <f t="shared" si="35"/>
        <v>9</v>
      </c>
      <c r="P198" s="101">
        <v>9</v>
      </c>
    </row>
    <row r="199" spans="1:16" ht="21" customHeight="1" x14ac:dyDescent="0.3">
      <c r="A199" s="89" t="str">
        <f t="shared" si="36"/>
        <v>$547561 to 577980</v>
      </c>
      <c r="B199" s="95">
        <f>ROUND(FPIG!$Q$14*F199+1,0)</f>
        <v>547561</v>
      </c>
      <c r="C199" s="95">
        <f>ROUND(FPIG!$Q$14*G199,0)</f>
        <v>577980</v>
      </c>
      <c r="D199" s="76">
        <v>763</v>
      </c>
      <c r="E199" s="77" t="s">
        <v>243</v>
      </c>
      <c r="F199" s="101">
        <v>9</v>
      </c>
      <c r="G199" s="101">
        <v>9.5</v>
      </c>
      <c r="H199" s="75"/>
      <c r="I199" s="67">
        <f t="shared" si="34"/>
        <v>547561</v>
      </c>
      <c r="J199" s="71">
        <v>522901</v>
      </c>
      <c r="K199" s="67">
        <f t="shared" si="32"/>
        <v>577980</v>
      </c>
      <c r="L199" s="72">
        <v>551950</v>
      </c>
      <c r="M199" s="67">
        <f t="shared" si="33"/>
        <v>9</v>
      </c>
      <c r="N199" s="101">
        <v>9</v>
      </c>
      <c r="O199" s="67">
        <f t="shared" si="35"/>
        <v>9.5</v>
      </c>
      <c r="P199" s="101">
        <v>9.5</v>
      </c>
    </row>
    <row r="200" spans="1:16" ht="20" customHeight="1" x14ac:dyDescent="0.3">
      <c r="A200" s="89" t="str">
        <f t="shared" si="36"/>
        <v>$577981 to 608400</v>
      </c>
      <c r="B200" s="95">
        <f>ROUND(FPIG!$Q$14*F200+1,0)</f>
        <v>577981</v>
      </c>
      <c r="C200" s="95">
        <f>ROUND(FPIG!$Q$14*G200,0)</f>
        <v>608400</v>
      </c>
      <c r="D200" s="73">
        <v>804</v>
      </c>
      <c r="E200" s="74" t="s">
        <v>245</v>
      </c>
      <c r="F200" s="101">
        <v>9.5</v>
      </c>
      <c r="G200" s="101">
        <v>10</v>
      </c>
      <c r="H200" s="75"/>
      <c r="I200" s="67">
        <f t="shared" si="34"/>
        <v>577981</v>
      </c>
      <c r="J200" s="71">
        <v>551951</v>
      </c>
      <c r="K200" s="67">
        <f t="shared" si="32"/>
        <v>608400</v>
      </c>
      <c r="L200" s="72">
        <v>581000</v>
      </c>
      <c r="M200" s="67">
        <f t="shared" si="33"/>
        <v>9.5</v>
      </c>
      <c r="N200" s="101">
        <v>9.5</v>
      </c>
      <c r="O200" s="67">
        <f t="shared" si="35"/>
        <v>10</v>
      </c>
      <c r="P200" s="101">
        <v>10</v>
      </c>
    </row>
    <row r="201" spans="1:16" ht="30" customHeight="1" x14ac:dyDescent="0.3">
      <c r="A201" s="89" t="str">
        <f>CONCATENATE("$",B201," or over")</f>
        <v>$608401 or over</v>
      </c>
      <c r="B201" s="95">
        <f>ROUND(FPIG!$Q$14*F201+1,0)</f>
        <v>608401</v>
      </c>
      <c r="C201" s="100"/>
      <c r="D201" s="79" t="s">
        <v>614</v>
      </c>
      <c r="E201" s="77" t="s">
        <v>248</v>
      </c>
      <c r="F201" s="101">
        <v>10</v>
      </c>
      <c r="H201" s="75"/>
      <c r="I201" s="67">
        <f t="shared" si="34"/>
        <v>608401</v>
      </c>
      <c r="J201" s="71">
        <v>581001</v>
      </c>
      <c r="M201" s="67">
        <f t="shared" si="33"/>
        <v>10</v>
      </c>
      <c r="N201" s="101">
        <v>10</v>
      </c>
      <c r="P201" s="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638F-14F7-478B-81E8-873CC6820CCD}">
  <dimension ref="A1:P201"/>
  <sheetViews>
    <sheetView workbookViewId="0">
      <selection activeCell="D207" sqref="D207"/>
    </sheetView>
  </sheetViews>
  <sheetFormatPr defaultColWidth="21.296875" defaultRowHeight="13" x14ac:dyDescent="0.3"/>
  <cols>
    <col min="1" max="1" width="21.296875" style="67" customWidth="1"/>
    <col min="2" max="3" width="14.296875" style="92" customWidth="1"/>
    <col min="4" max="4" width="17" style="67" customWidth="1"/>
    <col min="5" max="5" width="21.296875" style="67"/>
    <col min="6" max="7" width="21.296875" style="101"/>
    <col min="8" max="8" width="21.296875" style="67"/>
    <col min="9" max="9" width="6.8984375" style="67" bestFit="1" customWidth="1"/>
    <col min="10" max="10" width="7.3984375" style="67" bestFit="1" customWidth="1"/>
    <col min="11" max="11" width="6.8984375" style="67" bestFit="1" customWidth="1"/>
    <col min="12" max="12" width="7.3984375" style="67" bestFit="1" customWidth="1"/>
    <col min="13" max="13" width="3.8984375" style="67" bestFit="1" customWidth="1"/>
    <col min="14" max="14" width="6.296875" style="67" bestFit="1" customWidth="1"/>
    <col min="15" max="15" width="3.8984375" style="67" bestFit="1" customWidth="1"/>
    <col min="16" max="16" width="6.296875" style="67" bestFit="1" customWidth="1"/>
    <col min="17" max="16384" width="21.296875" style="67"/>
  </cols>
  <sheetData>
    <row r="1" spans="1:16" ht="22" customHeight="1" x14ac:dyDescent="0.3">
      <c r="A1" s="66" t="s">
        <v>202</v>
      </c>
      <c r="B1" s="91"/>
    </row>
    <row r="2" spans="1:16" ht="22" customHeight="1" x14ac:dyDescent="0.3">
      <c r="A2" s="66" t="s">
        <v>203</v>
      </c>
      <c r="B2" s="91"/>
    </row>
    <row r="3" spans="1:16" ht="22" customHeight="1" x14ac:dyDescent="0.3">
      <c r="A3" s="66" t="s">
        <v>204</v>
      </c>
      <c r="B3" s="91"/>
    </row>
    <row r="4" spans="1:16" ht="19" customHeight="1" x14ac:dyDescent="0.3">
      <c r="A4" s="68" t="s">
        <v>205</v>
      </c>
      <c r="B4" s="93"/>
    </row>
    <row r="5" spans="1:16" ht="34" customHeight="1" x14ac:dyDescent="0.3">
      <c r="A5" s="69" t="s">
        <v>201</v>
      </c>
      <c r="B5" s="94" t="s">
        <v>199</v>
      </c>
      <c r="C5" s="94" t="s">
        <v>200</v>
      </c>
      <c r="D5" s="69" t="s">
        <v>206</v>
      </c>
      <c r="E5" s="69" t="s">
        <v>207</v>
      </c>
      <c r="F5" s="102" t="s">
        <v>399</v>
      </c>
      <c r="G5" s="102" t="s">
        <v>398</v>
      </c>
      <c r="H5" s="70"/>
      <c r="I5" s="70"/>
      <c r="J5" s="70"/>
    </row>
    <row r="6" spans="1:16" ht="20" customHeight="1" x14ac:dyDescent="0.3">
      <c r="A6" s="69" t="s">
        <v>208</v>
      </c>
      <c r="B6" s="95">
        <v>0</v>
      </c>
      <c r="C6" s="96">
        <v>20440</v>
      </c>
      <c r="D6" s="73">
        <v>0</v>
      </c>
      <c r="E6" s="74" t="s">
        <v>209</v>
      </c>
      <c r="F6" s="101">
        <v>0</v>
      </c>
      <c r="G6" s="101">
        <v>1</v>
      </c>
      <c r="H6" s="75"/>
      <c r="I6" s="67">
        <f>_xlfn.NUMBERVALUE(B6)</f>
        <v>0</v>
      </c>
      <c r="J6" s="71">
        <v>0</v>
      </c>
      <c r="K6" s="67">
        <f t="shared" ref="K6:K24" si="0">_xlfn.NUMBERVALUE(C6)</f>
        <v>20440</v>
      </c>
      <c r="L6" s="72">
        <v>20440</v>
      </c>
      <c r="M6" s="67">
        <f t="shared" ref="M6:M25" si="1">_xlfn.NUMBERVALUE(F6)</f>
        <v>0</v>
      </c>
      <c r="N6" s="101">
        <v>0</v>
      </c>
      <c r="O6" s="67">
        <f t="shared" ref="O6:O24" si="2">_xlfn.NUMBERVALUE(G6)</f>
        <v>1</v>
      </c>
      <c r="P6" s="101">
        <v>1</v>
      </c>
    </row>
    <row r="7" spans="1:16" ht="21" customHeight="1" x14ac:dyDescent="0.3">
      <c r="A7" s="69" t="s">
        <v>210</v>
      </c>
      <c r="B7" s="95">
        <v>20441</v>
      </c>
      <c r="C7" s="96">
        <v>30660</v>
      </c>
      <c r="D7" s="76">
        <v>5</v>
      </c>
      <c r="E7" s="77" t="s">
        <v>211</v>
      </c>
      <c r="F7" s="101">
        <v>1</v>
      </c>
      <c r="G7" s="101">
        <v>1.5</v>
      </c>
      <c r="H7" s="75"/>
      <c r="I7" s="67">
        <f t="shared" ref="I7:I25" si="3">_xlfn.NUMBERVALUE(B7)</f>
        <v>20441</v>
      </c>
      <c r="J7" s="71">
        <v>20441</v>
      </c>
      <c r="K7" s="67">
        <f t="shared" si="0"/>
        <v>30660</v>
      </c>
      <c r="L7" s="72">
        <v>30660</v>
      </c>
      <c r="M7" s="67">
        <f t="shared" si="1"/>
        <v>1</v>
      </c>
      <c r="N7" s="101">
        <v>1</v>
      </c>
      <c r="O7" s="67">
        <f t="shared" si="2"/>
        <v>1.5</v>
      </c>
      <c r="P7" s="101">
        <v>1.5</v>
      </c>
    </row>
    <row r="8" spans="1:16" ht="21" customHeight="1" x14ac:dyDescent="0.3">
      <c r="A8" s="69" t="s">
        <v>212</v>
      </c>
      <c r="B8" s="95">
        <v>30661</v>
      </c>
      <c r="C8" s="96">
        <v>40880</v>
      </c>
      <c r="D8" s="73">
        <v>14</v>
      </c>
      <c r="E8" s="74" t="s">
        <v>213</v>
      </c>
      <c r="F8" s="101">
        <v>1.5</v>
      </c>
      <c r="G8" s="101">
        <v>2</v>
      </c>
      <c r="H8" s="75"/>
      <c r="I8" s="67">
        <f t="shared" si="3"/>
        <v>30661</v>
      </c>
      <c r="J8" s="71">
        <v>30661</v>
      </c>
      <c r="K8" s="67">
        <f t="shared" si="0"/>
        <v>40880</v>
      </c>
      <c r="L8" s="72">
        <v>40880</v>
      </c>
      <c r="M8" s="67">
        <f t="shared" si="1"/>
        <v>1.5</v>
      </c>
      <c r="N8" s="101">
        <v>1.5</v>
      </c>
      <c r="O8" s="67">
        <f t="shared" si="2"/>
        <v>2</v>
      </c>
      <c r="P8" s="101">
        <v>2</v>
      </c>
    </row>
    <row r="9" spans="1:16" ht="20" customHeight="1" x14ac:dyDescent="0.3">
      <c r="A9" s="69" t="s">
        <v>214</v>
      </c>
      <c r="B9" s="95">
        <v>40881</v>
      </c>
      <c r="C9" s="96">
        <v>51100</v>
      </c>
      <c r="D9" s="76">
        <v>28</v>
      </c>
      <c r="E9" s="77" t="s">
        <v>215</v>
      </c>
      <c r="F9" s="101">
        <v>2</v>
      </c>
      <c r="G9" s="101">
        <v>2.5</v>
      </c>
      <c r="H9" s="75"/>
      <c r="I9" s="67">
        <f t="shared" si="3"/>
        <v>40881</v>
      </c>
      <c r="J9" s="71">
        <v>40881</v>
      </c>
      <c r="K9" s="67">
        <f t="shared" si="0"/>
        <v>51100</v>
      </c>
      <c r="L9" s="72">
        <v>51100</v>
      </c>
      <c r="M9" s="67">
        <f t="shared" si="1"/>
        <v>2</v>
      </c>
      <c r="N9" s="101">
        <v>2</v>
      </c>
      <c r="O9" s="67">
        <f t="shared" si="2"/>
        <v>2.5</v>
      </c>
      <c r="P9" s="101">
        <v>2.5</v>
      </c>
    </row>
    <row r="10" spans="1:16" ht="21" customHeight="1" x14ac:dyDescent="0.3">
      <c r="A10" s="69" t="s">
        <v>216</v>
      </c>
      <c r="B10" s="95">
        <v>51101</v>
      </c>
      <c r="C10" s="96">
        <v>61320</v>
      </c>
      <c r="D10" s="73">
        <v>45</v>
      </c>
      <c r="E10" s="74" t="s">
        <v>217</v>
      </c>
      <c r="F10" s="101">
        <v>2.5</v>
      </c>
      <c r="G10" s="101">
        <v>3</v>
      </c>
      <c r="H10" s="75"/>
      <c r="I10" s="67">
        <f t="shared" si="3"/>
        <v>51101</v>
      </c>
      <c r="J10" s="71">
        <v>51101</v>
      </c>
      <c r="K10" s="67">
        <f t="shared" si="0"/>
        <v>61320</v>
      </c>
      <c r="L10" s="72">
        <v>61320</v>
      </c>
      <c r="M10" s="67">
        <f t="shared" si="1"/>
        <v>2.5</v>
      </c>
      <c r="N10" s="101">
        <v>2.5</v>
      </c>
      <c r="O10" s="67">
        <f t="shared" si="2"/>
        <v>3</v>
      </c>
      <c r="P10" s="101">
        <v>3</v>
      </c>
    </row>
    <row r="11" spans="1:16" ht="20" customHeight="1" x14ac:dyDescent="0.3">
      <c r="A11" s="69" t="s">
        <v>218</v>
      </c>
      <c r="B11" s="95">
        <v>61321</v>
      </c>
      <c r="C11" s="96">
        <v>71540</v>
      </c>
      <c r="D11" s="76">
        <v>67</v>
      </c>
      <c r="E11" s="77" t="s">
        <v>219</v>
      </c>
      <c r="F11" s="101">
        <v>3</v>
      </c>
      <c r="G11" s="101">
        <v>3.5</v>
      </c>
      <c r="H11" s="75"/>
      <c r="I11" s="67">
        <f t="shared" si="3"/>
        <v>61321</v>
      </c>
      <c r="J11" s="71">
        <v>61321</v>
      </c>
      <c r="K11" s="67">
        <f t="shared" si="0"/>
        <v>71540</v>
      </c>
      <c r="L11" s="72">
        <v>71540</v>
      </c>
      <c r="M11" s="67">
        <f t="shared" si="1"/>
        <v>3</v>
      </c>
      <c r="N11" s="101">
        <v>3</v>
      </c>
      <c r="O11" s="67">
        <f t="shared" si="2"/>
        <v>3.5</v>
      </c>
      <c r="P11" s="101">
        <v>3.5</v>
      </c>
    </row>
    <row r="12" spans="1:16" ht="20" customHeight="1" x14ac:dyDescent="0.3">
      <c r="A12" s="69" t="s">
        <v>220</v>
      </c>
      <c r="B12" s="95">
        <v>71541</v>
      </c>
      <c r="C12" s="96">
        <v>81760</v>
      </c>
      <c r="D12" s="73">
        <v>124</v>
      </c>
      <c r="E12" s="74" t="s">
        <v>221</v>
      </c>
      <c r="F12" s="101">
        <v>3.5</v>
      </c>
      <c r="G12" s="101">
        <v>4</v>
      </c>
      <c r="H12" s="75"/>
      <c r="I12" s="67">
        <f t="shared" si="3"/>
        <v>71541</v>
      </c>
      <c r="J12" s="71">
        <v>71541</v>
      </c>
      <c r="K12" s="67">
        <f t="shared" si="0"/>
        <v>81760</v>
      </c>
      <c r="L12" s="72">
        <v>81760</v>
      </c>
      <c r="M12" s="67">
        <f t="shared" si="1"/>
        <v>3.5</v>
      </c>
      <c r="N12" s="101">
        <v>3.5</v>
      </c>
      <c r="O12" s="67">
        <f t="shared" si="2"/>
        <v>4</v>
      </c>
      <c r="P12" s="101">
        <v>4</v>
      </c>
    </row>
    <row r="13" spans="1:16" ht="21" customHeight="1" x14ac:dyDescent="0.3">
      <c r="A13" s="69" t="s">
        <v>222</v>
      </c>
      <c r="B13" s="95">
        <v>81761</v>
      </c>
      <c r="C13" s="96">
        <v>91980</v>
      </c>
      <c r="D13" s="76">
        <v>210</v>
      </c>
      <c r="E13" s="77" t="s">
        <v>223</v>
      </c>
      <c r="F13" s="101">
        <v>4</v>
      </c>
      <c r="G13" s="101">
        <v>4.5</v>
      </c>
      <c r="H13" s="75"/>
      <c r="I13" s="67">
        <f t="shared" si="3"/>
        <v>81761</v>
      </c>
      <c r="J13" s="71">
        <v>81761</v>
      </c>
      <c r="K13" s="67">
        <f t="shared" si="0"/>
        <v>91980</v>
      </c>
      <c r="L13" s="72">
        <v>91980</v>
      </c>
      <c r="M13" s="67">
        <f t="shared" si="1"/>
        <v>4</v>
      </c>
      <c r="N13" s="101">
        <v>4</v>
      </c>
      <c r="O13" s="67">
        <f t="shared" si="2"/>
        <v>4.5</v>
      </c>
      <c r="P13" s="101">
        <v>4.5</v>
      </c>
    </row>
    <row r="14" spans="1:16" ht="21" customHeight="1" x14ac:dyDescent="0.3">
      <c r="A14" s="69" t="s">
        <v>224</v>
      </c>
      <c r="B14" s="95">
        <v>91981</v>
      </c>
      <c r="C14" s="96">
        <v>102200</v>
      </c>
      <c r="D14" s="73">
        <v>313</v>
      </c>
      <c r="E14" s="74" t="s">
        <v>225</v>
      </c>
      <c r="F14" s="101">
        <v>4.5</v>
      </c>
      <c r="G14" s="101">
        <v>5</v>
      </c>
      <c r="H14" s="75"/>
      <c r="I14" s="67">
        <f t="shared" si="3"/>
        <v>91981</v>
      </c>
      <c r="J14" s="71">
        <v>91981</v>
      </c>
      <c r="K14" s="67">
        <f t="shared" si="0"/>
        <v>102200</v>
      </c>
      <c r="L14" s="72">
        <v>102200</v>
      </c>
      <c r="M14" s="67">
        <f t="shared" si="1"/>
        <v>4.5</v>
      </c>
      <c r="N14" s="101">
        <v>4.5</v>
      </c>
      <c r="O14" s="67">
        <f t="shared" si="2"/>
        <v>5</v>
      </c>
      <c r="P14" s="101">
        <v>5</v>
      </c>
    </row>
    <row r="15" spans="1:16" ht="20" customHeight="1" x14ac:dyDescent="0.3">
      <c r="A15" s="69" t="s">
        <v>226</v>
      </c>
      <c r="B15" s="95">
        <v>102201</v>
      </c>
      <c r="C15" s="96">
        <v>112420</v>
      </c>
      <c r="D15" s="76">
        <v>433</v>
      </c>
      <c r="E15" s="77" t="s">
        <v>227</v>
      </c>
      <c r="F15" s="101">
        <v>5</v>
      </c>
      <c r="G15" s="101">
        <v>5.5</v>
      </c>
      <c r="H15" s="75"/>
      <c r="I15" s="67">
        <f t="shared" si="3"/>
        <v>102201</v>
      </c>
      <c r="J15" s="71">
        <v>102201</v>
      </c>
      <c r="K15" s="67">
        <f t="shared" si="0"/>
        <v>112420</v>
      </c>
      <c r="L15" s="72">
        <v>112420</v>
      </c>
      <c r="M15" s="67">
        <f t="shared" si="1"/>
        <v>5</v>
      </c>
      <c r="N15" s="101">
        <v>5</v>
      </c>
      <c r="O15" s="67">
        <f t="shared" si="2"/>
        <v>5.5</v>
      </c>
      <c r="P15" s="101">
        <v>5.5</v>
      </c>
    </row>
    <row r="16" spans="1:16" ht="21" customHeight="1" x14ac:dyDescent="0.3">
      <c r="A16" s="69" t="s">
        <v>228</v>
      </c>
      <c r="B16" s="95">
        <v>112421</v>
      </c>
      <c r="C16" s="96">
        <v>122640</v>
      </c>
      <c r="D16" s="73">
        <v>474</v>
      </c>
      <c r="E16" s="74" t="s">
        <v>229</v>
      </c>
      <c r="F16" s="101">
        <v>5.5</v>
      </c>
      <c r="G16" s="101">
        <v>6</v>
      </c>
      <c r="H16" s="75"/>
      <c r="I16" s="67">
        <f t="shared" si="3"/>
        <v>112421</v>
      </c>
      <c r="J16" s="71">
        <v>112421</v>
      </c>
      <c r="K16" s="67">
        <f t="shared" si="0"/>
        <v>122640</v>
      </c>
      <c r="L16" s="72">
        <v>122640</v>
      </c>
      <c r="M16" s="67">
        <f t="shared" si="1"/>
        <v>5.5</v>
      </c>
      <c r="N16" s="101">
        <v>5.5</v>
      </c>
      <c r="O16" s="67">
        <f t="shared" si="2"/>
        <v>6</v>
      </c>
      <c r="P16" s="101">
        <v>6</v>
      </c>
    </row>
    <row r="17" spans="1:16" ht="20" customHeight="1" x14ac:dyDescent="0.3">
      <c r="A17" s="69" t="s">
        <v>230</v>
      </c>
      <c r="B17" s="95">
        <v>122641</v>
      </c>
      <c r="C17" s="96">
        <v>132860</v>
      </c>
      <c r="D17" s="76">
        <v>515</v>
      </c>
      <c r="E17" s="77" t="s">
        <v>231</v>
      </c>
      <c r="F17" s="101">
        <v>6</v>
      </c>
      <c r="G17" s="101">
        <v>6.5</v>
      </c>
      <c r="H17" s="75"/>
      <c r="I17" s="67">
        <f t="shared" si="3"/>
        <v>122641</v>
      </c>
      <c r="J17" s="71">
        <v>122641</v>
      </c>
      <c r="K17" s="67">
        <f t="shared" si="0"/>
        <v>132860</v>
      </c>
      <c r="L17" s="72">
        <v>132860</v>
      </c>
      <c r="M17" s="67">
        <f t="shared" si="1"/>
        <v>6</v>
      </c>
      <c r="N17" s="101">
        <v>6</v>
      </c>
      <c r="O17" s="67">
        <f t="shared" si="2"/>
        <v>6.5</v>
      </c>
      <c r="P17" s="101">
        <v>6.5</v>
      </c>
    </row>
    <row r="18" spans="1:16" ht="20" customHeight="1" x14ac:dyDescent="0.3">
      <c r="A18" s="69" t="s">
        <v>232</v>
      </c>
      <c r="B18" s="95">
        <v>132861</v>
      </c>
      <c r="C18" s="96">
        <v>143080</v>
      </c>
      <c r="D18" s="73">
        <v>557</v>
      </c>
      <c r="E18" s="74" t="s">
        <v>233</v>
      </c>
      <c r="F18" s="101">
        <v>6.5</v>
      </c>
      <c r="G18" s="101">
        <v>7</v>
      </c>
      <c r="H18" s="75"/>
      <c r="I18" s="67">
        <f t="shared" si="3"/>
        <v>132861</v>
      </c>
      <c r="J18" s="71">
        <v>132861</v>
      </c>
      <c r="K18" s="67">
        <f t="shared" si="0"/>
        <v>143080</v>
      </c>
      <c r="L18" s="72">
        <v>143080</v>
      </c>
      <c r="M18" s="67">
        <f t="shared" si="1"/>
        <v>6.5</v>
      </c>
      <c r="N18" s="101">
        <v>6.5</v>
      </c>
      <c r="O18" s="67">
        <f t="shared" si="2"/>
        <v>7</v>
      </c>
      <c r="P18" s="101">
        <v>7</v>
      </c>
    </row>
    <row r="19" spans="1:16" ht="21" customHeight="1" x14ac:dyDescent="0.3">
      <c r="A19" s="69" t="s">
        <v>234</v>
      </c>
      <c r="B19" s="95">
        <v>143081</v>
      </c>
      <c r="C19" s="96">
        <v>153300</v>
      </c>
      <c r="D19" s="76">
        <v>598</v>
      </c>
      <c r="E19" s="77" t="s">
        <v>235</v>
      </c>
      <c r="F19" s="101">
        <v>7</v>
      </c>
      <c r="G19" s="101">
        <v>7.5</v>
      </c>
      <c r="H19" s="75"/>
      <c r="I19" s="67">
        <f t="shared" si="3"/>
        <v>143081</v>
      </c>
      <c r="J19" s="71">
        <v>143081</v>
      </c>
      <c r="K19" s="67">
        <f t="shared" si="0"/>
        <v>153300</v>
      </c>
      <c r="L19" s="72">
        <v>153300</v>
      </c>
      <c r="M19" s="67">
        <f t="shared" si="1"/>
        <v>7</v>
      </c>
      <c r="N19" s="101">
        <v>7</v>
      </c>
      <c r="O19" s="67">
        <f t="shared" si="2"/>
        <v>7.5</v>
      </c>
      <c r="P19" s="101">
        <v>7.5</v>
      </c>
    </row>
    <row r="20" spans="1:16" ht="21" customHeight="1" x14ac:dyDescent="0.3">
      <c r="A20" s="69" t="s">
        <v>236</v>
      </c>
      <c r="B20" s="95">
        <v>153301</v>
      </c>
      <c r="C20" s="96">
        <v>163520</v>
      </c>
      <c r="D20" s="73">
        <v>639</v>
      </c>
      <c r="E20" s="74" t="s">
        <v>237</v>
      </c>
      <c r="F20" s="101">
        <v>7.5</v>
      </c>
      <c r="G20" s="101">
        <v>8</v>
      </c>
      <c r="H20" s="75"/>
      <c r="I20" s="67">
        <f t="shared" si="3"/>
        <v>153301</v>
      </c>
      <c r="J20" s="71">
        <v>153301</v>
      </c>
      <c r="K20" s="67">
        <f t="shared" si="0"/>
        <v>163520</v>
      </c>
      <c r="L20" s="72">
        <v>163520</v>
      </c>
      <c r="M20" s="67">
        <f t="shared" si="1"/>
        <v>7.5</v>
      </c>
      <c r="N20" s="101">
        <v>7.5</v>
      </c>
      <c r="O20" s="67">
        <f t="shared" si="2"/>
        <v>8</v>
      </c>
      <c r="P20" s="101">
        <v>8</v>
      </c>
    </row>
    <row r="21" spans="1:16" ht="20" customHeight="1" x14ac:dyDescent="0.3">
      <c r="A21" s="69" t="s">
        <v>238</v>
      </c>
      <c r="B21" s="95">
        <v>163521</v>
      </c>
      <c r="C21" s="96">
        <v>173740</v>
      </c>
      <c r="D21" s="76">
        <v>680</v>
      </c>
      <c r="E21" s="77" t="s">
        <v>239</v>
      </c>
      <c r="F21" s="101">
        <v>8</v>
      </c>
      <c r="G21" s="101">
        <v>8.5</v>
      </c>
      <c r="H21" s="75"/>
      <c r="I21" s="67">
        <f t="shared" si="3"/>
        <v>163521</v>
      </c>
      <c r="J21" s="71">
        <v>163521</v>
      </c>
      <c r="K21" s="67">
        <f t="shared" si="0"/>
        <v>173740</v>
      </c>
      <c r="L21" s="72">
        <v>173740</v>
      </c>
      <c r="M21" s="67">
        <f t="shared" si="1"/>
        <v>8</v>
      </c>
      <c r="N21" s="101">
        <v>8</v>
      </c>
      <c r="O21" s="67">
        <f t="shared" si="2"/>
        <v>8.5</v>
      </c>
      <c r="P21" s="101">
        <v>8.5</v>
      </c>
    </row>
    <row r="22" spans="1:16" ht="21" customHeight="1" x14ac:dyDescent="0.3">
      <c r="A22" s="69" t="s">
        <v>240</v>
      </c>
      <c r="B22" s="95">
        <v>173741</v>
      </c>
      <c r="C22" s="96">
        <v>183960</v>
      </c>
      <c r="D22" s="73">
        <v>722</v>
      </c>
      <c r="E22" s="74" t="s">
        <v>241</v>
      </c>
      <c r="F22" s="101">
        <v>8.5</v>
      </c>
      <c r="G22" s="101">
        <v>9</v>
      </c>
      <c r="H22" s="75"/>
      <c r="I22" s="67">
        <f t="shared" si="3"/>
        <v>173741</v>
      </c>
      <c r="J22" s="71">
        <v>173741</v>
      </c>
      <c r="K22" s="67">
        <f t="shared" si="0"/>
        <v>183960</v>
      </c>
      <c r="L22" s="72">
        <v>183960</v>
      </c>
      <c r="M22" s="67">
        <f t="shared" si="1"/>
        <v>8.5</v>
      </c>
      <c r="N22" s="101">
        <v>8.5</v>
      </c>
      <c r="O22" s="67">
        <f t="shared" si="2"/>
        <v>9</v>
      </c>
      <c r="P22" s="101">
        <v>9</v>
      </c>
    </row>
    <row r="23" spans="1:16" ht="21" customHeight="1" x14ac:dyDescent="0.3">
      <c r="A23" s="69" t="s">
        <v>242</v>
      </c>
      <c r="B23" s="95">
        <v>183961</v>
      </c>
      <c r="C23" s="96">
        <v>194180</v>
      </c>
      <c r="D23" s="76">
        <v>763</v>
      </c>
      <c r="E23" s="77" t="s">
        <v>243</v>
      </c>
      <c r="F23" s="101">
        <v>9</v>
      </c>
      <c r="G23" s="101">
        <v>9.5</v>
      </c>
      <c r="H23" s="75"/>
      <c r="I23" s="67">
        <f t="shared" si="3"/>
        <v>183961</v>
      </c>
      <c r="J23" s="71">
        <v>183961</v>
      </c>
      <c r="K23" s="67">
        <f t="shared" si="0"/>
        <v>194180</v>
      </c>
      <c r="L23" s="72">
        <v>194180</v>
      </c>
      <c r="M23" s="67">
        <f t="shared" si="1"/>
        <v>9</v>
      </c>
      <c r="N23" s="101">
        <v>9</v>
      </c>
      <c r="O23" s="67">
        <f t="shared" si="2"/>
        <v>9.5</v>
      </c>
      <c r="P23" s="101">
        <v>9.5</v>
      </c>
    </row>
    <row r="24" spans="1:16" ht="20" customHeight="1" x14ac:dyDescent="0.3">
      <c r="A24" s="69" t="s">
        <v>244</v>
      </c>
      <c r="B24" s="95">
        <v>194181</v>
      </c>
      <c r="C24" s="96">
        <v>204400</v>
      </c>
      <c r="D24" s="73">
        <v>804</v>
      </c>
      <c r="E24" s="74" t="s">
        <v>245</v>
      </c>
      <c r="F24" s="101">
        <v>9.5</v>
      </c>
      <c r="G24" s="101">
        <v>10</v>
      </c>
      <c r="H24" s="75"/>
      <c r="I24" s="67">
        <f t="shared" si="3"/>
        <v>194181</v>
      </c>
      <c r="J24" s="71">
        <v>194181</v>
      </c>
      <c r="K24" s="67">
        <f t="shared" si="0"/>
        <v>204400</v>
      </c>
      <c r="L24" s="72">
        <v>204400</v>
      </c>
      <c r="M24" s="67">
        <f t="shared" si="1"/>
        <v>9.5</v>
      </c>
      <c r="N24" s="101">
        <v>9.5</v>
      </c>
      <c r="O24" s="67">
        <f t="shared" si="2"/>
        <v>10</v>
      </c>
      <c r="P24" s="101">
        <v>10</v>
      </c>
    </row>
    <row r="25" spans="1:16" ht="30" customHeight="1" x14ac:dyDescent="0.3">
      <c r="A25" s="78" t="s">
        <v>246</v>
      </c>
      <c r="B25" s="95">
        <v>204401</v>
      </c>
      <c r="C25" s="96"/>
      <c r="D25" s="79" t="s">
        <v>247</v>
      </c>
      <c r="E25" s="77" t="s">
        <v>248</v>
      </c>
      <c r="F25" s="101">
        <v>10</v>
      </c>
      <c r="H25" s="75"/>
      <c r="I25" s="67">
        <f t="shared" si="3"/>
        <v>204401</v>
      </c>
      <c r="J25" s="71">
        <v>204401</v>
      </c>
      <c r="L25" s="72"/>
      <c r="M25" s="67">
        <f t="shared" si="1"/>
        <v>10</v>
      </c>
      <c r="N25" s="101">
        <v>10</v>
      </c>
      <c r="P25" s="101"/>
    </row>
    <row r="26" spans="1:16" ht="19" customHeight="1" x14ac:dyDescent="0.3">
      <c r="A26" s="68" t="s">
        <v>249</v>
      </c>
      <c r="B26" s="96"/>
      <c r="C26" s="96"/>
      <c r="J26" s="72"/>
      <c r="L26" s="72"/>
      <c r="N26" s="101"/>
      <c r="P26" s="101"/>
    </row>
    <row r="27" spans="1:16" ht="42" customHeight="1" x14ac:dyDescent="0.3">
      <c r="A27" s="78" t="s">
        <v>201</v>
      </c>
      <c r="B27" s="97"/>
      <c r="C27" s="96"/>
      <c r="D27" s="81" t="s">
        <v>206</v>
      </c>
      <c r="E27" s="78" t="s">
        <v>207</v>
      </c>
      <c r="H27" s="82"/>
      <c r="I27" s="82"/>
      <c r="J27" s="80"/>
      <c r="L27" s="72"/>
      <c r="N27" s="101"/>
      <c r="P27" s="101"/>
    </row>
    <row r="28" spans="1:16" ht="21" customHeight="1" x14ac:dyDescent="0.3">
      <c r="A28" s="69" t="s">
        <v>250</v>
      </c>
      <c r="B28" s="95">
        <v>0</v>
      </c>
      <c r="C28" s="96">
        <v>25820</v>
      </c>
      <c r="D28" s="83">
        <v>0</v>
      </c>
      <c r="E28" s="74" t="s">
        <v>209</v>
      </c>
      <c r="F28" s="101">
        <v>0</v>
      </c>
      <c r="G28" s="101">
        <v>1</v>
      </c>
      <c r="H28" s="75"/>
      <c r="I28" s="67">
        <f>_xlfn.NUMBERVALUE(B28)</f>
        <v>0</v>
      </c>
      <c r="J28" s="71">
        <v>0</v>
      </c>
      <c r="K28" s="67">
        <f t="shared" ref="K28:K46" si="4">_xlfn.NUMBERVALUE(C28)</f>
        <v>25820</v>
      </c>
      <c r="L28" s="72">
        <v>25820</v>
      </c>
      <c r="M28" s="67">
        <f t="shared" ref="M28:M47" si="5">_xlfn.NUMBERVALUE(F28)</f>
        <v>0</v>
      </c>
      <c r="N28" s="101">
        <v>0</v>
      </c>
      <c r="O28" s="67">
        <f>_xlfn.NUMBERVALUE(G28)</f>
        <v>1</v>
      </c>
      <c r="P28" s="101">
        <v>1</v>
      </c>
    </row>
    <row r="29" spans="1:16" ht="20" customHeight="1" x14ac:dyDescent="0.3">
      <c r="A29" s="69" t="s">
        <v>251</v>
      </c>
      <c r="B29" s="95">
        <v>25821</v>
      </c>
      <c r="C29" s="96">
        <v>38730</v>
      </c>
      <c r="D29" s="84">
        <v>5</v>
      </c>
      <c r="E29" s="77" t="s">
        <v>211</v>
      </c>
      <c r="F29" s="101">
        <v>1</v>
      </c>
      <c r="G29" s="101">
        <v>1.5</v>
      </c>
      <c r="H29" s="75"/>
      <c r="I29" s="67">
        <f t="shared" ref="I29:I47" si="6">_xlfn.NUMBERVALUE(B29)</f>
        <v>25821</v>
      </c>
      <c r="J29" s="71">
        <v>25821</v>
      </c>
      <c r="K29" s="67">
        <f t="shared" si="4"/>
        <v>38730</v>
      </c>
      <c r="L29" s="72">
        <v>38730</v>
      </c>
      <c r="M29" s="67">
        <f t="shared" si="5"/>
        <v>1</v>
      </c>
      <c r="N29" s="101">
        <v>1</v>
      </c>
      <c r="O29" s="67">
        <f t="shared" ref="O29:O46" si="7">_xlfn.NUMBERVALUE(G29)</f>
        <v>1.5</v>
      </c>
      <c r="P29" s="101">
        <v>1.5</v>
      </c>
    </row>
    <row r="30" spans="1:16" ht="21" customHeight="1" x14ac:dyDescent="0.3">
      <c r="A30" s="69" t="s">
        <v>252</v>
      </c>
      <c r="B30" s="95">
        <v>38731</v>
      </c>
      <c r="C30" s="96">
        <v>51640</v>
      </c>
      <c r="D30" s="83">
        <v>14</v>
      </c>
      <c r="E30" s="74" t="s">
        <v>213</v>
      </c>
      <c r="F30" s="101">
        <v>1.5</v>
      </c>
      <c r="G30" s="101">
        <v>2</v>
      </c>
      <c r="H30" s="75"/>
      <c r="I30" s="67">
        <f t="shared" si="6"/>
        <v>38731</v>
      </c>
      <c r="J30" s="71">
        <v>38731</v>
      </c>
      <c r="K30" s="67">
        <f t="shared" si="4"/>
        <v>51640</v>
      </c>
      <c r="L30" s="72">
        <v>51640</v>
      </c>
      <c r="M30" s="67">
        <f t="shared" si="5"/>
        <v>1.5</v>
      </c>
      <c r="N30" s="101">
        <v>1.5</v>
      </c>
      <c r="O30" s="67">
        <f t="shared" si="7"/>
        <v>2</v>
      </c>
      <c r="P30" s="101">
        <v>2</v>
      </c>
    </row>
    <row r="31" spans="1:16" ht="21" customHeight="1" x14ac:dyDescent="0.3">
      <c r="A31" s="69" t="s">
        <v>253</v>
      </c>
      <c r="B31" s="95">
        <v>51641</v>
      </c>
      <c r="C31" s="96">
        <v>64550</v>
      </c>
      <c r="D31" s="84">
        <v>28</v>
      </c>
      <c r="E31" s="77" t="s">
        <v>215</v>
      </c>
      <c r="F31" s="101">
        <v>2</v>
      </c>
      <c r="G31" s="101">
        <v>2.5</v>
      </c>
      <c r="H31" s="75"/>
      <c r="I31" s="67">
        <f t="shared" si="6"/>
        <v>51641</v>
      </c>
      <c r="J31" s="71">
        <v>51641</v>
      </c>
      <c r="K31" s="67">
        <f t="shared" si="4"/>
        <v>64550</v>
      </c>
      <c r="L31" s="72">
        <v>64550</v>
      </c>
      <c r="M31" s="67">
        <f t="shared" si="5"/>
        <v>2</v>
      </c>
      <c r="N31" s="101">
        <v>2</v>
      </c>
      <c r="O31" s="67">
        <f t="shared" si="7"/>
        <v>2.5</v>
      </c>
      <c r="P31" s="101">
        <v>2.5</v>
      </c>
    </row>
    <row r="32" spans="1:16" ht="20" customHeight="1" x14ac:dyDescent="0.3">
      <c r="A32" s="69" t="s">
        <v>254</v>
      </c>
      <c r="B32" s="95">
        <v>64551</v>
      </c>
      <c r="C32" s="96">
        <v>77460</v>
      </c>
      <c r="D32" s="83">
        <v>45</v>
      </c>
      <c r="E32" s="74" t="s">
        <v>217</v>
      </c>
      <c r="F32" s="101">
        <v>2.5</v>
      </c>
      <c r="G32" s="101">
        <v>3</v>
      </c>
      <c r="H32" s="75"/>
      <c r="I32" s="67">
        <f t="shared" si="6"/>
        <v>64551</v>
      </c>
      <c r="J32" s="71">
        <v>64551</v>
      </c>
      <c r="K32" s="67">
        <f t="shared" si="4"/>
        <v>77460</v>
      </c>
      <c r="L32" s="72">
        <v>77460</v>
      </c>
      <c r="M32" s="67">
        <f t="shared" si="5"/>
        <v>2.5</v>
      </c>
      <c r="N32" s="101">
        <v>2.5</v>
      </c>
      <c r="O32" s="67">
        <f t="shared" si="7"/>
        <v>3</v>
      </c>
      <c r="P32" s="101">
        <v>3</v>
      </c>
    </row>
    <row r="33" spans="1:16" ht="21" customHeight="1" x14ac:dyDescent="0.3">
      <c r="A33" s="69" t="s">
        <v>255</v>
      </c>
      <c r="B33" s="95">
        <v>77461</v>
      </c>
      <c r="C33" s="96">
        <v>90370</v>
      </c>
      <c r="D33" s="84">
        <v>67</v>
      </c>
      <c r="E33" s="77" t="s">
        <v>219</v>
      </c>
      <c r="F33" s="101">
        <v>3</v>
      </c>
      <c r="G33" s="101">
        <v>3.5</v>
      </c>
      <c r="H33" s="75"/>
      <c r="I33" s="67">
        <f t="shared" si="6"/>
        <v>77461</v>
      </c>
      <c r="J33" s="71">
        <v>77461</v>
      </c>
      <c r="K33" s="67">
        <f t="shared" si="4"/>
        <v>90370</v>
      </c>
      <c r="L33" s="72">
        <v>90370</v>
      </c>
      <c r="M33" s="67">
        <f t="shared" si="5"/>
        <v>3</v>
      </c>
      <c r="N33" s="101">
        <v>3</v>
      </c>
      <c r="O33" s="67">
        <f t="shared" si="7"/>
        <v>3.5</v>
      </c>
      <c r="P33" s="101">
        <v>3.5</v>
      </c>
    </row>
    <row r="34" spans="1:16" ht="21" customHeight="1" x14ac:dyDescent="0.3">
      <c r="A34" s="69" t="s">
        <v>256</v>
      </c>
      <c r="B34" s="95">
        <v>90371</v>
      </c>
      <c r="C34" s="96">
        <v>103280</v>
      </c>
      <c r="D34" s="83">
        <v>124</v>
      </c>
      <c r="E34" s="74" t="s">
        <v>221</v>
      </c>
      <c r="F34" s="101">
        <v>3.5</v>
      </c>
      <c r="G34" s="101">
        <v>4</v>
      </c>
      <c r="H34" s="75"/>
      <c r="I34" s="67">
        <f t="shared" si="6"/>
        <v>90371</v>
      </c>
      <c r="J34" s="71">
        <v>90371</v>
      </c>
      <c r="K34" s="67">
        <f t="shared" si="4"/>
        <v>103280</v>
      </c>
      <c r="L34" s="72">
        <v>103280</v>
      </c>
      <c r="M34" s="67">
        <f t="shared" si="5"/>
        <v>3.5</v>
      </c>
      <c r="N34" s="101">
        <v>3.5</v>
      </c>
      <c r="O34" s="67">
        <f t="shared" si="7"/>
        <v>4</v>
      </c>
      <c r="P34" s="101">
        <v>4</v>
      </c>
    </row>
    <row r="35" spans="1:16" ht="20" customHeight="1" x14ac:dyDescent="0.3">
      <c r="A35" s="69" t="s">
        <v>257</v>
      </c>
      <c r="B35" s="95">
        <v>103281</v>
      </c>
      <c r="C35" s="96">
        <v>116190</v>
      </c>
      <c r="D35" s="84">
        <v>210</v>
      </c>
      <c r="E35" s="77" t="s">
        <v>223</v>
      </c>
      <c r="F35" s="101">
        <v>4</v>
      </c>
      <c r="G35" s="101">
        <v>4.5</v>
      </c>
      <c r="H35" s="75"/>
      <c r="I35" s="67">
        <f t="shared" si="6"/>
        <v>103281</v>
      </c>
      <c r="J35" s="71">
        <v>103281</v>
      </c>
      <c r="K35" s="67">
        <f t="shared" si="4"/>
        <v>116190</v>
      </c>
      <c r="L35" s="72">
        <v>116190</v>
      </c>
      <c r="M35" s="67">
        <f t="shared" si="5"/>
        <v>4</v>
      </c>
      <c r="N35" s="101">
        <v>4</v>
      </c>
      <c r="O35" s="67">
        <f t="shared" si="7"/>
        <v>4.5</v>
      </c>
      <c r="P35" s="101">
        <v>4.5</v>
      </c>
    </row>
    <row r="36" spans="1:16" ht="21" customHeight="1" x14ac:dyDescent="0.3">
      <c r="A36" s="69" t="s">
        <v>258</v>
      </c>
      <c r="B36" s="95">
        <v>116191</v>
      </c>
      <c r="C36" s="96">
        <v>129100</v>
      </c>
      <c r="D36" s="83">
        <v>313</v>
      </c>
      <c r="E36" s="74" t="s">
        <v>225</v>
      </c>
      <c r="F36" s="101">
        <v>4.5</v>
      </c>
      <c r="G36" s="101">
        <v>5</v>
      </c>
      <c r="H36" s="75"/>
      <c r="I36" s="67">
        <f t="shared" si="6"/>
        <v>116191</v>
      </c>
      <c r="J36" s="71">
        <v>116191</v>
      </c>
      <c r="K36" s="67">
        <f t="shared" si="4"/>
        <v>129100</v>
      </c>
      <c r="L36" s="72">
        <v>129100</v>
      </c>
      <c r="M36" s="67">
        <f t="shared" si="5"/>
        <v>4.5</v>
      </c>
      <c r="N36" s="101">
        <v>4.5</v>
      </c>
      <c r="O36" s="67">
        <f t="shared" si="7"/>
        <v>5</v>
      </c>
      <c r="P36" s="101">
        <v>5</v>
      </c>
    </row>
    <row r="37" spans="1:16" ht="21" customHeight="1" x14ac:dyDescent="0.3">
      <c r="A37" s="69" t="s">
        <v>259</v>
      </c>
      <c r="B37" s="95">
        <v>129101</v>
      </c>
      <c r="C37" s="96">
        <v>142010</v>
      </c>
      <c r="D37" s="84">
        <v>433</v>
      </c>
      <c r="E37" s="77" t="s">
        <v>227</v>
      </c>
      <c r="F37" s="101">
        <v>5</v>
      </c>
      <c r="G37" s="101">
        <v>5.5</v>
      </c>
      <c r="H37" s="75"/>
      <c r="I37" s="67">
        <f t="shared" si="6"/>
        <v>129101</v>
      </c>
      <c r="J37" s="71">
        <v>129101</v>
      </c>
      <c r="K37" s="67">
        <f t="shared" si="4"/>
        <v>142010</v>
      </c>
      <c r="L37" s="72">
        <v>142010</v>
      </c>
      <c r="M37" s="67">
        <f t="shared" si="5"/>
        <v>5</v>
      </c>
      <c r="N37" s="101">
        <v>5</v>
      </c>
      <c r="O37" s="67">
        <f t="shared" si="7"/>
        <v>5.5</v>
      </c>
      <c r="P37" s="101">
        <v>5.5</v>
      </c>
    </row>
    <row r="38" spans="1:16" ht="20" customHeight="1" x14ac:dyDescent="0.3">
      <c r="A38" s="69" t="s">
        <v>260</v>
      </c>
      <c r="B38" s="95">
        <v>142011</v>
      </c>
      <c r="C38" s="96">
        <v>154920</v>
      </c>
      <c r="D38" s="83">
        <v>474</v>
      </c>
      <c r="E38" s="74" t="s">
        <v>229</v>
      </c>
      <c r="F38" s="101">
        <v>5.5</v>
      </c>
      <c r="G38" s="101">
        <v>6</v>
      </c>
      <c r="H38" s="75"/>
      <c r="I38" s="67">
        <f t="shared" si="6"/>
        <v>142011</v>
      </c>
      <c r="J38" s="71">
        <v>142011</v>
      </c>
      <c r="K38" s="67">
        <f t="shared" si="4"/>
        <v>154920</v>
      </c>
      <c r="L38" s="72">
        <v>154920</v>
      </c>
      <c r="M38" s="67">
        <f t="shared" si="5"/>
        <v>5.5</v>
      </c>
      <c r="N38" s="101">
        <v>5.5</v>
      </c>
      <c r="O38" s="67">
        <f t="shared" si="7"/>
        <v>6</v>
      </c>
      <c r="P38" s="101">
        <v>6</v>
      </c>
    </row>
    <row r="39" spans="1:16" ht="21" customHeight="1" x14ac:dyDescent="0.3">
      <c r="A39" s="69" t="s">
        <v>261</v>
      </c>
      <c r="B39" s="95">
        <v>154921</v>
      </c>
      <c r="C39" s="96">
        <v>167830</v>
      </c>
      <c r="D39" s="84">
        <v>515</v>
      </c>
      <c r="E39" s="77" t="s">
        <v>231</v>
      </c>
      <c r="F39" s="101">
        <v>6</v>
      </c>
      <c r="G39" s="101">
        <v>6.5</v>
      </c>
      <c r="H39" s="75"/>
      <c r="I39" s="67">
        <f t="shared" si="6"/>
        <v>154921</v>
      </c>
      <c r="J39" s="71">
        <v>154921</v>
      </c>
      <c r="K39" s="67">
        <f t="shared" si="4"/>
        <v>167830</v>
      </c>
      <c r="L39" s="72">
        <v>167830</v>
      </c>
      <c r="M39" s="67">
        <f t="shared" si="5"/>
        <v>6</v>
      </c>
      <c r="N39" s="101">
        <v>6</v>
      </c>
      <c r="O39" s="67">
        <f t="shared" si="7"/>
        <v>6.5</v>
      </c>
      <c r="P39" s="101">
        <v>6.5</v>
      </c>
    </row>
    <row r="40" spans="1:16" ht="21" customHeight="1" x14ac:dyDescent="0.3">
      <c r="A40" s="69" t="s">
        <v>262</v>
      </c>
      <c r="B40" s="95">
        <v>167831</v>
      </c>
      <c r="C40" s="96">
        <v>180740</v>
      </c>
      <c r="D40" s="83">
        <v>557</v>
      </c>
      <c r="E40" s="74" t="s">
        <v>233</v>
      </c>
      <c r="F40" s="101">
        <v>6.5</v>
      </c>
      <c r="G40" s="101">
        <v>7</v>
      </c>
      <c r="H40" s="75"/>
      <c r="I40" s="67">
        <f t="shared" si="6"/>
        <v>167831</v>
      </c>
      <c r="J40" s="71">
        <v>167831</v>
      </c>
      <c r="K40" s="67">
        <f t="shared" si="4"/>
        <v>180740</v>
      </c>
      <c r="L40" s="72">
        <v>180740</v>
      </c>
      <c r="M40" s="67">
        <f t="shared" si="5"/>
        <v>6.5</v>
      </c>
      <c r="N40" s="101">
        <v>6.5</v>
      </c>
      <c r="O40" s="67">
        <f t="shared" si="7"/>
        <v>7</v>
      </c>
      <c r="P40" s="101">
        <v>7</v>
      </c>
    </row>
    <row r="41" spans="1:16" ht="20" customHeight="1" x14ac:dyDescent="0.3">
      <c r="A41" s="69" t="s">
        <v>263</v>
      </c>
      <c r="B41" s="95">
        <v>180741</v>
      </c>
      <c r="C41" s="96">
        <v>193650</v>
      </c>
      <c r="D41" s="84">
        <v>598</v>
      </c>
      <c r="E41" s="77" t="s">
        <v>235</v>
      </c>
      <c r="F41" s="101">
        <v>7</v>
      </c>
      <c r="G41" s="101">
        <v>7.5</v>
      </c>
      <c r="H41" s="75"/>
      <c r="I41" s="67">
        <f t="shared" si="6"/>
        <v>180741</v>
      </c>
      <c r="J41" s="71">
        <v>180741</v>
      </c>
      <c r="K41" s="67">
        <f t="shared" si="4"/>
        <v>193650</v>
      </c>
      <c r="L41" s="72">
        <v>193650</v>
      </c>
      <c r="M41" s="67">
        <f t="shared" si="5"/>
        <v>7</v>
      </c>
      <c r="N41" s="101">
        <v>7</v>
      </c>
      <c r="O41" s="67">
        <f t="shared" si="7"/>
        <v>7.5</v>
      </c>
      <c r="P41" s="101">
        <v>7.5</v>
      </c>
    </row>
    <row r="42" spans="1:16" ht="21" customHeight="1" x14ac:dyDescent="0.3">
      <c r="A42" s="69" t="s">
        <v>264</v>
      </c>
      <c r="B42" s="95">
        <v>193651</v>
      </c>
      <c r="C42" s="96">
        <v>206560</v>
      </c>
      <c r="D42" s="83">
        <v>639</v>
      </c>
      <c r="E42" s="74" t="s">
        <v>237</v>
      </c>
      <c r="F42" s="101">
        <v>7.5</v>
      </c>
      <c r="G42" s="101">
        <v>8</v>
      </c>
      <c r="H42" s="75"/>
      <c r="I42" s="67">
        <f t="shared" si="6"/>
        <v>193651</v>
      </c>
      <c r="J42" s="71">
        <v>193651</v>
      </c>
      <c r="K42" s="67">
        <f t="shared" si="4"/>
        <v>206560</v>
      </c>
      <c r="L42" s="72">
        <v>206560</v>
      </c>
      <c r="M42" s="67">
        <f t="shared" si="5"/>
        <v>7.5</v>
      </c>
      <c r="N42" s="101">
        <v>7.5</v>
      </c>
      <c r="O42" s="67">
        <f t="shared" si="7"/>
        <v>8</v>
      </c>
      <c r="P42" s="101">
        <v>8</v>
      </c>
    </row>
    <row r="43" spans="1:16" ht="21" customHeight="1" x14ac:dyDescent="0.3">
      <c r="A43" s="69" t="s">
        <v>265</v>
      </c>
      <c r="B43" s="95">
        <v>206561</v>
      </c>
      <c r="C43" s="96">
        <v>219470</v>
      </c>
      <c r="D43" s="84">
        <v>680</v>
      </c>
      <c r="E43" s="77" t="s">
        <v>239</v>
      </c>
      <c r="F43" s="101">
        <v>8</v>
      </c>
      <c r="G43" s="101">
        <v>8.5</v>
      </c>
      <c r="H43" s="75"/>
      <c r="I43" s="67">
        <f t="shared" si="6"/>
        <v>206561</v>
      </c>
      <c r="J43" s="71">
        <v>206561</v>
      </c>
      <c r="K43" s="67">
        <f t="shared" si="4"/>
        <v>219470</v>
      </c>
      <c r="L43" s="72">
        <v>219470</v>
      </c>
      <c r="M43" s="67">
        <f t="shared" si="5"/>
        <v>8</v>
      </c>
      <c r="N43" s="101">
        <v>8</v>
      </c>
      <c r="O43" s="67">
        <f t="shared" si="7"/>
        <v>8.5</v>
      </c>
      <c r="P43" s="101">
        <v>8.5</v>
      </c>
    </row>
    <row r="44" spans="1:16" ht="20" customHeight="1" x14ac:dyDescent="0.3">
      <c r="A44" s="69" t="s">
        <v>266</v>
      </c>
      <c r="B44" s="95">
        <v>219471</v>
      </c>
      <c r="C44" s="96">
        <v>232380</v>
      </c>
      <c r="D44" s="83">
        <v>722</v>
      </c>
      <c r="E44" s="74" t="s">
        <v>241</v>
      </c>
      <c r="F44" s="101">
        <v>8.5</v>
      </c>
      <c r="G44" s="101">
        <v>9</v>
      </c>
      <c r="H44" s="75"/>
      <c r="I44" s="67">
        <f t="shared" si="6"/>
        <v>219471</v>
      </c>
      <c r="J44" s="71">
        <v>219471</v>
      </c>
      <c r="K44" s="67">
        <f t="shared" si="4"/>
        <v>232380</v>
      </c>
      <c r="L44" s="72">
        <v>232380</v>
      </c>
      <c r="M44" s="67">
        <f t="shared" si="5"/>
        <v>8.5</v>
      </c>
      <c r="N44" s="101">
        <v>8.5</v>
      </c>
      <c r="O44" s="67">
        <f t="shared" si="7"/>
        <v>9</v>
      </c>
      <c r="P44" s="101">
        <v>9</v>
      </c>
    </row>
    <row r="45" spans="1:16" ht="21" customHeight="1" x14ac:dyDescent="0.3">
      <c r="A45" s="69" t="s">
        <v>267</v>
      </c>
      <c r="B45" s="95">
        <v>232381</v>
      </c>
      <c r="C45" s="96">
        <v>245290</v>
      </c>
      <c r="D45" s="84">
        <v>763</v>
      </c>
      <c r="E45" s="77" t="s">
        <v>243</v>
      </c>
      <c r="F45" s="101">
        <v>9</v>
      </c>
      <c r="G45" s="101">
        <v>9.5</v>
      </c>
      <c r="H45" s="75"/>
      <c r="I45" s="67">
        <f t="shared" si="6"/>
        <v>232381</v>
      </c>
      <c r="J45" s="71">
        <v>232381</v>
      </c>
      <c r="K45" s="67">
        <f t="shared" si="4"/>
        <v>245290</v>
      </c>
      <c r="L45" s="72">
        <v>245290</v>
      </c>
      <c r="M45" s="67">
        <f t="shared" si="5"/>
        <v>9</v>
      </c>
      <c r="N45" s="101">
        <v>9</v>
      </c>
      <c r="O45" s="67">
        <f t="shared" si="7"/>
        <v>9.5</v>
      </c>
      <c r="P45" s="101">
        <v>9.5</v>
      </c>
    </row>
    <row r="46" spans="1:16" ht="21" customHeight="1" x14ac:dyDescent="0.3">
      <c r="A46" s="69" t="s">
        <v>268</v>
      </c>
      <c r="B46" s="95">
        <v>245291</v>
      </c>
      <c r="C46" s="96">
        <v>258200</v>
      </c>
      <c r="D46" s="83">
        <v>804</v>
      </c>
      <c r="E46" s="74" t="s">
        <v>245</v>
      </c>
      <c r="F46" s="101">
        <v>9.5</v>
      </c>
      <c r="G46" s="101">
        <v>10</v>
      </c>
      <c r="H46" s="75"/>
      <c r="I46" s="67">
        <f t="shared" si="6"/>
        <v>245291</v>
      </c>
      <c r="J46" s="71">
        <v>245291</v>
      </c>
      <c r="K46" s="67">
        <f t="shared" si="4"/>
        <v>258200</v>
      </c>
      <c r="L46" s="72">
        <v>258200</v>
      </c>
      <c r="M46" s="67">
        <f t="shared" si="5"/>
        <v>9.5</v>
      </c>
      <c r="N46" s="101">
        <v>9.5</v>
      </c>
      <c r="O46" s="67">
        <f t="shared" si="7"/>
        <v>10</v>
      </c>
      <c r="P46" s="101">
        <v>10</v>
      </c>
    </row>
    <row r="47" spans="1:16" ht="30" customHeight="1" x14ac:dyDescent="0.3">
      <c r="A47" s="78" t="s">
        <v>269</v>
      </c>
      <c r="B47" s="95">
        <v>258201</v>
      </c>
      <c r="C47" s="96"/>
      <c r="D47" s="85" t="s">
        <v>247</v>
      </c>
      <c r="E47" s="77" t="s">
        <v>248</v>
      </c>
      <c r="F47" s="101">
        <v>10</v>
      </c>
      <c r="H47" s="75"/>
      <c r="I47" s="67">
        <f t="shared" si="6"/>
        <v>258201</v>
      </c>
      <c r="J47" s="71">
        <v>258201</v>
      </c>
      <c r="L47" s="72"/>
      <c r="M47" s="67">
        <f t="shared" si="5"/>
        <v>10</v>
      </c>
      <c r="N47" s="101">
        <v>10</v>
      </c>
      <c r="P47" s="101"/>
    </row>
    <row r="48" spans="1:16" ht="19" customHeight="1" x14ac:dyDescent="0.3">
      <c r="A48" s="68" t="s">
        <v>270</v>
      </c>
      <c r="B48" s="96"/>
      <c r="C48" s="96"/>
      <c r="J48" s="72"/>
      <c r="L48" s="72"/>
      <c r="N48" s="101"/>
      <c r="P48" s="101"/>
    </row>
    <row r="49" spans="1:16" ht="54" customHeight="1" x14ac:dyDescent="0.3">
      <c r="A49" s="78" t="s">
        <v>201</v>
      </c>
      <c r="B49" s="97"/>
      <c r="C49" s="96"/>
      <c r="D49" s="81" t="s">
        <v>206</v>
      </c>
      <c r="E49" s="78" t="s">
        <v>207</v>
      </c>
      <c r="H49" s="82"/>
      <c r="I49" s="82"/>
      <c r="J49" s="80"/>
      <c r="L49" s="72"/>
      <c r="N49" s="101"/>
      <c r="P49" s="101"/>
    </row>
    <row r="50" spans="1:16" ht="20" customHeight="1" x14ac:dyDescent="0.3">
      <c r="A50" s="69" t="s">
        <v>271</v>
      </c>
      <c r="B50" s="95">
        <v>0</v>
      </c>
      <c r="C50" s="96">
        <v>31200</v>
      </c>
      <c r="D50" s="83">
        <v>0</v>
      </c>
      <c r="E50" s="74" t="s">
        <v>209</v>
      </c>
      <c r="F50" s="101">
        <v>0</v>
      </c>
      <c r="G50" s="101">
        <v>1</v>
      </c>
      <c r="H50" s="75"/>
      <c r="I50" s="67">
        <f>_xlfn.NUMBERVALUE(B50)</f>
        <v>0</v>
      </c>
      <c r="J50" s="71">
        <v>0</v>
      </c>
      <c r="K50" s="67">
        <f t="shared" ref="K50:K68" si="8">_xlfn.NUMBERVALUE(C50)</f>
        <v>31200</v>
      </c>
      <c r="L50" s="72">
        <v>31200</v>
      </c>
      <c r="M50" s="67">
        <f t="shared" ref="M50:M69" si="9">_xlfn.NUMBERVALUE(F50)</f>
        <v>0</v>
      </c>
      <c r="N50" s="101">
        <v>0</v>
      </c>
      <c r="O50" s="67">
        <f>_xlfn.NUMBERVALUE(G50)</f>
        <v>1</v>
      </c>
      <c r="P50" s="101">
        <v>1</v>
      </c>
    </row>
    <row r="51" spans="1:16" ht="18" customHeight="1" x14ac:dyDescent="0.3">
      <c r="A51" s="69" t="s">
        <v>272</v>
      </c>
      <c r="B51" s="95">
        <v>31201</v>
      </c>
      <c r="C51" s="96">
        <v>46800</v>
      </c>
      <c r="D51" s="84">
        <v>5</v>
      </c>
      <c r="E51" s="77" t="s">
        <v>211</v>
      </c>
      <c r="F51" s="101">
        <v>1</v>
      </c>
      <c r="G51" s="101">
        <v>1.5</v>
      </c>
      <c r="H51" s="75"/>
      <c r="I51" s="67">
        <f t="shared" ref="I51:I69" si="10">_xlfn.NUMBERVALUE(B51)</f>
        <v>31201</v>
      </c>
      <c r="J51" s="71">
        <v>31201</v>
      </c>
      <c r="K51" s="67">
        <f t="shared" si="8"/>
        <v>46800</v>
      </c>
      <c r="L51" s="72">
        <v>46800</v>
      </c>
      <c r="M51" s="67">
        <f t="shared" si="9"/>
        <v>1</v>
      </c>
      <c r="N51" s="101">
        <v>1</v>
      </c>
      <c r="O51" s="67">
        <f t="shared" ref="O51:O68" si="11">_xlfn.NUMBERVALUE(G51)</f>
        <v>1.5</v>
      </c>
      <c r="P51" s="101">
        <v>1.5</v>
      </c>
    </row>
    <row r="52" spans="1:16" ht="20" customHeight="1" x14ac:dyDescent="0.3">
      <c r="A52" s="69" t="s">
        <v>273</v>
      </c>
      <c r="B52" s="95">
        <v>46801</v>
      </c>
      <c r="C52" s="96">
        <v>62400</v>
      </c>
      <c r="D52" s="83">
        <v>14</v>
      </c>
      <c r="E52" s="74" t="s">
        <v>213</v>
      </c>
      <c r="F52" s="101">
        <v>1.5</v>
      </c>
      <c r="G52" s="101">
        <v>2</v>
      </c>
      <c r="H52" s="75"/>
      <c r="I52" s="67">
        <f t="shared" si="10"/>
        <v>46801</v>
      </c>
      <c r="J52" s="71">
        <v>46801</v>
      </c>
      <c r="K52" s="67">
        <f t="shared" si="8"/>
        <v>62400</v>
      </c>
      <c r="L52" s="72">
        <v>62400</v>
      </c>
      <c r="M52" s="67">
        <f t="shared" si="9"/>
        <v>1.5</v>
      </c>
      <c r="N52" s="101">
        <v>1.5</v>
      </c>
      <c r="O52" s="67">
        <f t="shared" si="11"/>
        <v>2</v>
      </c>
      <c r="P52" s="101">
        <v>2</v>
      </c>
    </row>
    <row r="53" spans="1:16" ht="21" customHeight="1" x14ac:dyDescent="0.3">
      <c r="A53" s="69" t="s">
        <v>274</v>
      </c>
      <c r="B53" s="95">
        <v>62401</v>
      </c>
      <c r="C53" s="96">
        <v>78000</v>
      </c>
      <c r="D53" s="84">
        <v>28</v>
      </c>
      <c r="E53" s="77" t="s">
        <v>215</v>
      </c>
      <c r="F53" s="101">
        <v>2</v>
      </c>
      <c r="G53" s="101">
        <v>2.5</v>
      </c>
      <c r="H53" s="75"/>
      <c r="I53" s="67">
        <f t="shared" si="10"/>
        <v>62401</v>
      </c>
      <c r="J53" s="71">
        <v>62401</v>
      </c>
      <c r="K53" s="67">
        <f t="shared" si="8"/>
        <v>78000</v>
      </c>
      <c r="L53" s="72">
        <v>78000</v>
      </c>
      <c r="M53" s="67">
        <f t="shared" si="9"/>
        <v>2</v>
      </c>
      <c r="N53" s="101">
        <v>2</v>
      </c>
      <c r="O53" s="67">
        <f t="shared" si="11"/>
        <v>2.5</v>
      </c>
      <c r="P53" s="101">
        <v>2.5</v>
      </c>
    </row>
    <row r="54" spans="1:16" ht="21" customHeight="1" x14ac:dyDescent="0.3">
      <c r="A54" s="69" t="s">
        <v>275</v>
      </c>
      <c r="B54" s="95">
        <v>78001</v>
      </c>
      <c r="C54" s="96">
        <v>93600</v>
      </c>
      <c r="D54" s="83">
        <v>45</v>
      </c>
      <c r="E54" s="74" t="s">
        <v>217</v>
      </c>
      <c r="F54" s="101">
        <v>2.5</v>
      </c>
      <c r="G54" s="101">
        <v>3</v>
      </c>
      <c r="H54" s="75"/>
      <c r="I54" s="67">
        <f t="shared" si="10"/>
        <v>78001</v>
      </c>
      <c r="J54" s="71">
        <v>78001</v>
      </c>
      <c r="K54" s="67">
        <f t="shared" si="8"/>
        <v>93600</v>
      </c>
      <c r="L54" s="72">
        <v>93600</v>
      </c>
      <c r="M54" s="67">
        <f t="shared" si="9"/>
        <v>2.5</v>
      </c>
      <c r="N54" s="101">
        <v>2.5</v>
      </c>
      <c r="O54" s="67">
        <f t="shared" si="11"/>
        <v>3</v>
      </c>
      <c r="P54" s="101">
        <v>3</v>
      </c>
    </row>
    <row r="55" spans="1:16" ht="20" customHeight="1" x14ac:dyDescent="0.3">
      <c r="A55" s="69" t="s">
        <v>276</v>
      </c>
      <c r="B55" s="95">
        <v>93601</v>
      </c>
      <c r="C55" s="96">
        <v>109200</v>
      </c>
      <c r="D55" s="84">
        <v>67</v>
      </c>
      <c r="E55" s="77" t="s">
        <v>219</v>
      </c>
      <c r="F55" s="101">
        <v>3</v>
      </c>
      <c r="G55" s="101">
        <v>3.5</v>
      </c>
      <c r="H55" s="75"/>
      <c r="I55" s="67">
        <f t="shared" si="10"/>
        <v>93601</v>
      </c>
      <c r="J55" s="71">
        <v>93601</v>
      </c>
      <c r="K55" s="67">
        <f t="shared" si="8"/>
        <v>109200</v>
      </c>
      <c r="L55" s="72">
        <v>109200</v>
      </c>
      <c r="M55" s="67">
        <f t="shared" si="9"/>
        <v>3</v>
      </c>
      <c r="N55" s="101">
        <v>3</v>
      </c>
      <c r="O55" s="67">
        <f t="shared" si="11"/>
        <v>3.5</v>
      </c>
      <c r="P55" s="101">
        <v>3.5</v>
      </c>
    </row>
    <row r="56" spans="1:16" ht="21" customHeight="1" x14ac:dyDescent="0.3">
      <c r="A56" s="69" t="s">
        <v>277</v>
      </c>
      <c r="B56" s="95">
        <v>109201</v>
      </c>
      <c r="C56" s="96">
        <v>124800</v>
      </c>
      <c r="D56" s="83">
        <v>124</v>
      </c>
      <c r="E56" s="74" t="s">
        <v>221</v>
      </c>
      <c r="F56" s="101">
        <v>3.5</v>
      </c>
      <c r="G56" s="101">
        <v>4</v>
      </c>
      <c r="H56" s="75"/>
      <c r="I56" s="67">
        <f t="shared" si="10"/>
        <v>109201</v>
      </c>
      <c r="J56" s="71">
        <v>109201</v>
      </c>
      <c r="K56" s="67">
        <f t="shared" si="8"/>
        <v>124800</v>
      </c>
      <c r="L56" s="72">
        <v>124800</v>
      </c>
      <c r="M56" s="67">
        <f t="shared" si="9"/>
        <v>3.5</v>
      </c>
      <c r="N56" s="101">
        <v>3.5</v>
      </c>
      <c r="O56" s="67">
        <f t="shared" si="11"/>
        <v>4</v>
      </c>
      <c r="P56" s="101">
        <v>4</v>
      </c>
    </row>
    <row r="57" spans="1:16" ht="20" customHeight="1" x14ac:dyDescent="0.3">
      <c r="A57" s="69" t="s">
        <v>278</v>
      </c>
      <c r="B57" s="95">
        <v>124801</v>
      </c>
      <c r="C57" s="96">
        <v>140400</v>
      </c>
      <c r="D57" s="84">
        <v>210</v>
      </c>
      <c r="E57" s="77" t="s">
        <v>223</v>
      </c>
      <c r="F57" s="101">
        <v>4</v>
      </c>
      <c r="G57" s="101">
        <v>4.5</v>
      </c>
      <c r="H57" s="75"/>
      <c r="I57" s="67">
        <f t="shared" si="10"/>
        <v>124801</v>
      </c>
      <c r="J57" s="71">
        <v>124801</v>
      </c>
      <c r="K57" s="67">
        <f t="shared" si="8"/>
        <v>140400</v>
      </c>
      <c r="L57" s="72">
        <v>140400</v>
      </c>
      <c r="M57" s="67">
        <f t="shared" si="9"/>
        <v>4</v>
      </c>
      <c r="N57" s="101">
        <v>4</v>
      </c>
      <c r="O57" s="67">
        <f t="shared" si="11"/>
        <v>4.5</v>
      </c>
      <c r="P57" s="101">
        <v>4.5</v>
      </c>
    </row>
    <row r="58" spans="1:16" ht="20" customHeight="1" x14ac:dyDescent="0.3">
      <c r="A58" s="69" t="s">
        <v>279</v>
      </c>
      <c r="B58" s="95">
        <v>140401</v>
      </c>
      <c r="C58" s="96">
        <v>156000</v>
      </c>
      <c r="D58" s="83">
        <v>313</v>
      </c>
      <c r="E58" s="74" t="s">
        <v>225</v>
      </c>
      <c r="F58" s="101">
        <v>4.5</v>
      </c>
      <c r="G58" s="101">
        <v>5</v>
      </c>
      <c r="H58" s="75"/>
      <c r="I58" s="67">
        <f t="shared" si="10"/>
        <v>140401</v>
      </c>
      <c r="J58" s="71">
        <v>140401</v>
      </c>
      <c r="K58" s="67">
        <f t="shared" si="8"/>
        <v>156000</v>
      </c>
      <c r="L58" s="72">
        <v>156000</v>
      </c>
      <c r="M58" s="67">
        <f t="shared" si="9"/>
        <v>4.5</v>
      </c>
      <c r="N58" s="101">
        <v>4.5</v>
      </c>
      <c r="O58" s="67">
        <f t="shared" si="11"/>
        <v>5</v>
      </c>
      <c r="P58" s="101">
        <v>5</v>
      </c>
    </row>
    <row r="59" spans="1:16" ht="21" customHeight="1" x14ac:dyDescent="0.3">
      <c r="A59" s="69" t="s">
        <v>280</v>
      </c>
      <c r="B59" s="95">
        <v>156001</v>
      </c>
      <c r="C59" s="96">
        <v>171600</v>
      </c>
      <c r="D59" s="84">
        <v>433</v>
      </c>
      <c r="E59" s="77" t="s">
        <v>227</v>
      </c>
      <c r="F59" s="101">
        <v>5</v>
      </c>
      <c r="G59" s="101">
        <v>5.5</v>
      </c>
      <c r="H59" s="75"/>
      <c r="I59" s="67">
        <f t="shared" si="10"/>
        <v>156001</v>
      </c>
      <c r="J59" s="71">
        <v>156001</v>
      </c>
      <c r="K59" s="67">
        <f t="shared" si="8"/>
        <v>171600</v>
      </c>
      <c r="L59" s="72">
        <v>171600</v>
      </c>
      <c r="M59" s="67">
        <f t="shared" si="9"/>
        <v>5</v>
      </c>
      <c r="N59" s="101">
        <v>5</v>
      </c>
      <c r="O59" s="67">
        <f t="shared" si="11"/>
        <v>5.5</v>
      </c>
      <c r="P59" s="101">
        <v>5.5</v>
      </c>
    </row>
    <row r="60" spans="1:16" ht="21" customHeight="1" x14ac:dyDescent="0.3">
      <c r="A60" s="69" t="s">
        <v>281</v>
      </c>
      <c r="B60" s="95">
        <v>171601</v>
      </c>
      <c r="C60" s="96">
        <v>187200</v>
      </c>
      <c r="D60" s="83">
        <v>474</v>
      </c>
      <c r="E60" s="74" t="s">
        <v>229</v>
      </c>
      <c r="F60" s="101">
        <v>5.5</v>
      </c>
      <c r="G60" s="101">
        <v>6</v>
      </c>
      <c r="H60" s="75"/>
      <c r="I60" s="67">
        <f t="shared" si="10"/>
        <v>171601</v>
      </c>
      <c r="J60" s="71">
        <v>171601</v>
      </c>
      <c r="K60" s="67">
        <f t="shared" si="8"/>
        <v>187200</v>
      </c>
      <c r="L60" s="72">
        <v>187200</v>
      </c>
      <c r="M60" s="67">
        <f t="shared" si="9"/>
        <v>5.5</v>
      </c>
      <c r="N60" s="101">
        <v>5.5</v>
      </c>
      <c r="O60" s="67">
        <f t="shared" si="11"/>
        <v>6</v>
      </c>
      <c r="P60" s="101">
        <v>6</v>
      </c>
    </row>
    <row r="61" spans="1:16" ht="20" customHeight="1" x14ac:dyDescent="0.3">
      <c r="A61" s="69" t="s">
        <v>282</v>
      </c>
      <c r="B61" s="95">
        <v>187201</v>
      </c>
      <c r="C61" s="96">
        <v>202800</v>
      </c>
      <c r="D61" s="84">
        <v>515</v>
      </c>
      <c r="E61" s="77" t="s">
        <v>231</v>
      </c>
      <c r="F61" s="101">
        <v>6</v>
      </c>
      <c r="G61" s="101">
        <v>6.5</v>
      </c>
      <c r="H61" s="75"/>
      <c r="I61" s="67">
        <f t="shared" si="10"/>
        <v>187201</v>
      </c>
      <c r="J61" s="71">
        <v>187201</v>
      </c>
      <c r="K61" s="67">
        <f t="shared" si="8"/>
        <v>202800</v>
      </c>
      <c r="L61" s="72">
        <v>202800</v>
      </c>
      <c r="M61" s="67">
        <f t="shared" si="9"/>
        <v>6</v>
      </c>
      <c r="N61" s="101">
        <v>6</v>
      </c>
      <c r="O61" s="67">
        <f t="shared" si="11"/>
        <v>6.5</v>
      </c>
      <c r="P61" s="101">
        <v>6.5</v>
      </c>
    </row>
    <row r="62" spans="1:16" ht="21" customHeight="1" x14ac:dyDescent="0.3">
      <c r="A62" s="69" t="s">
        <v>283</v>
      </c>
      <c r="B62" s="95">
        <v>202801</v>
      </c>
      <c r="C62" s="96">
        <v>218400</v>
      </c>
      <c r="D62" s="83">
        <v>557</v>
      </c>
      <c r="E62" s="74" t="s">
        <v>233</v>
      </c>
      <c r="F62" s="101">
        <v>6.5</v>
      </c>
      <c r="G62" s="101">
        <v>7</v>
      </c>
      <c r="H62" s="75"/>
      <c r="I62" s="67">
        <f t="shared" si="10"/>
        <v>202801</v>
      </c>
      <c r="J62" s="71">
        <v>202801</v>
      </c>
      <c r="K62" s="67">
        <f t="shared" si="8"/>
        <v>218400</v>
      </c>
      <c r="L62" s="72">
        <v>218400</v>
      </c>
      <c r="M62" s="67">
        <f t="shared" si="9"/>
        <v>6.5</v>
      </c>
      <c r="N62" s="101">
        <v>6.5</v>
      </c>
      <c r="O62" s="67">
        <f t="shared" si="11"/>
        <v>7</v>
      </c>
      <c r="P62" s="101">
        <v>7</v>
      </c>
    </row>
    <row r="63" spans="1:16" ht="20" customHeight="1" x14ac:dyDescent="0.3">
      <c r="A63" s="69" t="s">
        <v>284</v>
      </c>
      <c r="B63" s="95">
        <v>218401</v>
      </c>
      <c r="C63" s="96">
        <v>234000</v>
      </c>
      <c r="D63" s="84">
        <v>598</v>
      </c>
      <c r="E63" s="77" t="s">
        <v>235</v>
      </c>
      <c r="F63" s="101">
        <v>7</v>
      </c>
      <c r="G63" s="101">
        <v>7.5</v>
      </c>
      <c r="H63" s="75"/>
      <c r="I63" s="67">
        <f t="shared" si="10"/>
        <v>218401</v>
      </c>
      <c r="J63" s="71">
        <v>218401</v>
      </c>
      <c r="K63" s="67">
        <f t="shared" si="8"/>
        <v>234000</v>
      </c>
      <c r="L63" s="72">
        <v>234000</v>
      </c>
      <c r="M63" s="67">
        <f t="shared" si="9"/>
        <v>7</v>
      </c>
      <c r="N63" s="101">
        <v>7</v>
      </c>
      <c r="O63" s="67">
        <f t="shared" si="11"/>
        <v>7.5</v>
      </c>
      <c r="P63" s="101">
        <v>7.5</v>
      </c>
    </row>
    <row r="64" spans="1:16" ht="20" customHeight="1" x14ac:dyDescent="0.3">
      <c r="A64" s="69" t="s">
        <v>285</v>
      </c>
      <c r="B64" s="95">
        <v>234001</v>
      </c>
      <c r="C64" s="96">
        <v>249600</v>
      </c>
      <c r="D64" s="83">
        <v>639</v>
      </c>
      <c r="E64" s="74" t="s">
        <v>237</v>
      </c>
      <c r="F64" s="101">
        <v>7.5</v>
      </c>
      <c r="G64" s="101">
        <v>8</v>
      </c>
      <c r="H64" s="75"/>
      <c r="I64" s="67">
        <f t="shared" si="10"/>
        <v>234001</v>
      </c>
      <c r="J64" s="71">
        <v>234001</v>
      </c>
      <c r="K64" s="67">
        <f t="shared" si="8"/>
        <v>249600</v>
      </c>
      <c r="L64" s="72">
        <v>249600</v>
      </c>
      <c r="M64" s="67">
        <f t="shared" si="9"/>
        <v>7.5</v>
      </c>
      <c r="N64" s="101">
        <v>7.5</v>
      </c>
      <c r="O64" s="67">
        <f t="shared" si="11"/>
        <v>8</v>
      </c>
      <c r="P64" s="101">
        <v>8</v>
      </c>
    </row>
    <row r="65" spans="1:16" ht="21" customHeight="1" x14ac:dyDescent="0.3">
      <c r="A65" s="69" t="s">
        <v>286</v>
      </c>
      <c r="B65" s="95">
        <v>249601</v>
      </c>
      <c r="C65" s="96">
        <v>265200</v>
      </c>
      <c r="D65" s="84">
        <v>680</v>
      </c>
      <c r="E65" s="77" t="s">
        <v>239</v>
      </c>
      <c r="F65" s="101">
        <v>8</v>
      </c>
      <c r="G65" s="101">
        <v>8.5</v>
      </c>
      <c r="H65" s="75"/>
      <c r="I65" s="67">
        <f t="shared" si="10"/>
        <v>249601</v>
      </c>
      <c r="J65" s="71">
        <v>249601</v>
      </c>
      <c r="K65" s="67">
        <f t="shared" si="8"/>
        <v>265200</v>
      </c>
      <c r="L65" s="72">
        <v>265200</v>
      </c>
      <c r="M65" s="67">
        <f t="shared" si="9"/>
        <v>8</v>
      </c>
      <c r="N65" s="101">
        <v>8</v>
      </c>
      <c r="O65" s="67">
        <f t="shared" si="11"/>
        <v>8.5</v>
      </c>
      <c r="P65" s="101">
        <v>8.5</v>
      </c>
    </row>
    <row r="66" spans="1:16" ht="21" customHeight="1" x14ac:dyDescent="0.3">
      <c r="A66" s="69" t="s">
        <v>287</v>
      </c>
      <c r="B66" s="95">
        <v>265201</v>
      </c>
      <c r="C66" s="96">
        <v>280800</v>
      </c>
      <c r="D66" s="83">
        <v>722</v>
      </c>
      <c r="E66" s="74" t="s">
        <v>241</v>
      </c>
      <c r="F66" s="101">
        <v>8.5</v>
      </c>
      <c r="G66" s="101">
        <v>9</v>
      </c>
      <c r="H66" s="75"/>
      <c r="I66" s="67">
        <f t="shared" si="10"/>
        <v>265201</v>
      </c>
      <c r="J66" s="71">
        <v>265201</v>
      </c>
      <c r="K66" s="67">
        <f t="shared" si="8"/>
        <v>280800</v>
      </c>
      <c r="L66" s="72">
        <v>280800</v>
      </c>
      <c r="M66" s="67">
        <f t="shared" si="9"/>
        <v>8.5</v>
      </c>
      <c r="N66" s="101">
        <v>8.5</v>
      </c>
      <c r="O66" s="67">
        <f t="shared" si="11"/>
        <v>9</v>
      </c>
      <c r="P66" s="101">
        <v>9</v>
      </c>
    </row>
    <row r="67" spans="1:16" ht="20" customHeight="1" x14ac:dyDescent="0.3">
      <c r="A67" s="69" t="s">
        <v>288</v>
      </c>
      <c r="B67" s="95">
        <v>280801</v>
      </c>
      <c r="C67" s="96">
        <v>296400</v>
      </c>
      <c r="D67" s="84">
        <v>763</v>
      </c>
      <c r="E67" s="77" t="s">
        <v>243</v>
      </c>
      <c r="F67" s="101">
        <v>9</v>
      </c>
      <c r="G67" s="101">
        <v>9.5</v>
      </c>
      <c r="H67" s="75"/>
      <c r="I67" s="67">
        <f t="shared" si="10"/>
        <v>280801</v>
      </c>
      <c r="J67" s="71">
        <v>280801</v>
      </c>
      <c r="K67" s="67">
        <f t="shared" si="8"/>
        <v>296400</v>
      </c>
      <c r="L67" s="72">
        <v>296400</v>
      </c>
      <c r="M67" s="67">
        <f t="shared" si="9"/>
        <v>9</v>
      </c>
      <c r="N67" s="101">
        <v>9</v>
      </c>
      <c r="O67" s="67">
        <f t="shared" si="11"/>
        <v>9.5</v>
      </c>
      <c r="P67" s="101">
        <v>9.5</v>
      </c>
    </row>
    <row r="68" spans="1:16" ht="21" customHeight="1" x14ac:dyDescent="0.3">
      <c r="A68" s="69" t="s">
        <v>289</v>
      </c>
      <c r="B68" s="95">
        <v>296401</v>
      </c>
      <c r="C68" s="96">
        <v>312000</v>
      </c>
      <c r="D68" s="83">
        <v>804</v>
      </c>
      <c r="E68" s="74" t="s">
        <v>245</v>
      </c>
      <c r="F68" s="101">
        <v>9.5</v>
      </c>
      <c r="G68" s="101">
        <v>10</v>
      </c>
      <c r="H68" s="75"/>
      <c r="I68" s="67">
        <f t="shared" si="10"/>
        <v>296401</v>
      </c>
      <c r="J68" s="71">
        <v>296401</v>
      </c>
      <c r="K68" s="67">
        <f t="shared" si="8"/>
        <v>312000</v>
      </c>
      <c r="L68" s="72">
        <v>312000</v>
      </c>
      <c r="M68" s="67">
        <f t="shared" si="9"/>
        <v>9.5</v>
      </c>
      <c r="N68" s="101">
        <v>9.5</v>
      </c>
      <c r="O68" s="67">
        <f t="shared" si="11"/>
        <v>10</v>
      </c>
      <c r="P68" s="101">
        <v>10</v>
      </c>
    </row>
    <row r="69" spans="1:16" ht="30" customHeight="1" x14ac:dyDescent="0.3">
      <c r="A69" s="78" t="s">
        <v>290</v>
      </c>
      <c r="B69" s="95">
        <v>312001</v>
      </c>
      <c r="C69" s="96"/>
      <c r="D69" s="85" t="s">
        <v>247</v>
      </c>
      <c r="E69" s="77" t="s">
        <v>248</v>
      </c>
      <c r="F69" s="101">
        <v>10</v>
      </c>
      <c r="H69" s="75"/>
      <c r="I69" s="67">
        <f t="shared" si="10"/>
        <v>312001</v>
      </c>
      <c r="J69" s="71">
        <v>312001</v>
      </c>
      <c r="L69" s="72"/>
      <c r="M69" s="67">
        <f t="shared" si="9"/>
        <v>10</v>
      </c>
      <c r="N69" s="101">
        <v>10</v>
      </c>
      <c r="P69" s="101"/>
    </row>
    <row r="70" spans="1:16" ht="19" customHeight="1" x14ac:dyDescent="0.3">
      <c r="A70" s="68" t="s">
        <v>291</v>
      </c>
      <c r="B70" s="96"/>
      <c r="C70" s="96"/>
      <c r="J70" s="72"/>
      <c r="L70" s="72"/>
      <c r="N70" s="101"/>
      <c r="P70" s="101"/>
    </row>
    <row r="71" spans="1:16" ht="48" customHeight="1" x14ac:dyDescent="0.3">
      <c r="A71" s="78" t="s">
        <v>201</v>
      </c>
      <c r="B71" s="97"/>
      <c r="C71" s="96"/>
      <c r="D71" s="78" t="s">
        <v>206</v>
      </c>
      <c r="E71" s="78" t="s">
        <v>207</v>
      </c>
      <c r="H71" s="82"/>
      <c r="I71" s="82"/>
      <c r="J71" s="80"/>
      <c r="L71" s="72"/>
      <c r="N71" s="101"/>
      <c r="P71" s="101"/>
    </row>
    <row r="72" spans="1:16" ht="21" customHeight="1" x14ac:dyDescent="0.3">
      <c r="A72" s="69" t="s">
        <v>292</v>
      </c>
      <c r="B72" s="95">
        <v>0</v>
      </c>
      <c r="C72" s="96">
        <v>36580</v>
      </c>
      <c r="D72" s="73">
        <v>0</v>
      </c>
      <c r="E72" s="74" t="s">
        <v>209</v>
      </c>
      <c r="F72" s="101">
        <v>0</v>
      </c>
      <c r="G72" s="101">
        <v>1</v>
      </c>
      <c r="H72" s="75"/>
      <c r="I72" s="67">
        <f>_xlfn.NUMBERVALUE(B72)</f>
        <v>0</v>
      </c>
      <c r="J72" s="71">
        <v>0</v>
      </c>
      <c r="K72" s="67">
        <f t="shared" ref="K72:K90" si="12">_xlfn.NUMBERVALUE(C72)</f>
        <v>36580</v>
      </c>
      <c r="L72" s="72">
        <v>36580</v>
      </c>
      <c r="M72" s="67">
        <f t="shared" ref="M72:M91" si="13">_xlfn.NUMBERVALUE(F72)</f>
        <v>0</v>
      </c>
      <c r="N72" s="101">
        <v>0</v>
      </c>
      <c r="O72" s="67">
        <f>_xlfn.NUMBERVALUE(G72)</f>
        <v>1</v>
      </c>
      <c r="P72" s="101">
        <v>1</v>
      </c>
    </row>
    <row r="73" spans="1:16" ht="21" customHeight="1" x14ac:dyDescent="0.3">
      <c r="A73" s="69" t="s">
        <v>293</v>
      </c>
      <c r="B73" s="95">
        <v>36581</v>
      </c>
      <c r="C73" s="96">
        <v>54870</v>
      </c>
      <c r="D73" s="76">
        <v>5</v>
      </c>
      <c r="E73" s="77" t="s">
        <v>211</v>
      </c>
      <c r="F73" s="101">
        <v>1</v>
      </c>
      <c r="G73" s="101">
        <v>1.5</v>
      </c>
      <c r="H73" s="75"/>
      <c r="I73" s="67">
        <f t="shared" ref="I73:I91" si="14">_xlfn.NUMBERVALUE(B73)</f>
        <v>36581</v>
      </c>
      <c r="J73" s="71">
        <v>36581</v>
      </c>
      <c r="K73" s="67">
        <f t="shared" si="12"/>
        <v>54870</v>
      </c>
      <c r="L73" s="72">
        <v>54870</v>
      </c>
      <c r="M73" s="67">
        <f t="shared" si="13"/>
        <v>1</v>
      </c>
      <c r="N73" s="101">
        <v>1</v>
      </c>
      <c r="O73" s="67">
        <f t="shared" ref="O73:O90" si="15">_xlfn.NUMBERVALUE(G73)</f>
        <v>1.5</v>
      </c>
      <c r="P73" s="101">
        <v>1.5</v>
      </c>
    </row>
    <row r="74" spans="1:16" ht="20" customHeight="1" x14ac:dyDescent="0.3">
      <c r="A74" s="69" t="s">
        <v>294</v>
      </c>
      <c r="B74" s="95">
        <v>54871</v>
      </c>
      <c r="C74" s="96">
        <v>73160</v>
      </c>
      <c r="D74" s="73">
        <v>14</v>
      </c>
      <c r="E74" s="74" t="s">
        <v>213</v>
      </c>
      <c r="F74" s="101">
        <v>1.5</v>
      </c>
      <c r="G74" s="101">
        <v>2</v>
      </c>
      <c r="H74" s="75"/>
      <c r="I74" s="67">
        <f t="shared" si="14"/>
        <v>54871</v>
      </c>
      <c r="J74" s="71">
        <v>54871</v>
      </c>
      <c r="K74" s="67">
        <f t="shared" si="12"/>
        <v>73160</v>
      </c>
      <c r="L74" s="72">
        <v>73160</v>
      </c>
      <c r="M74" s="67">
        <f t="shared" si="13"/>
        <v>1.5</v>
      </c>
      <c r="N74" s="101">
        <v>1.5</v>
      </c>
      <c r="O74" s="67">
        <f t="shared" si="15"/>
        <v>2</v>
      </c>
      <c r="P74" s="101">
        <v>2</v>
      </c>
    </row>
    <row r="75" spans="1:16" ht="21" customHeight="1" x14ac:dyDescent="0.3">
      <c r="A75" s="69" t="s">
        <v>295</v>
      </c>
      <c r="B75" s="95">
        <v>73161</v>
      </c>
      <c r="C75" s="96">
        <v>91450</v>
      </c>
      <c r="D75" s="76">
        <v>28</v>
      </c>
      <c r="E75" s="77" t="s">
        <v>215</v>
      </c>
      <c r="F75" s="101">
        <v>2</v>
      </c>
      <c r="G75" s="101">
        <v>2.5</v>
      </c>
      <c r="H75" s="75"/>
      <c r="I75" s="67">
        <f t="shared" si="14"/>
        <v>73161</v>
      </c>
      <c r="J75" s="71">
        <v>73161</v>
      </c>
      <c r="K75" s="67">
        <f t="shared" si="12"/>
        <v>91450</v>
      </c>
      <c r="L75" s="72">
        <v>91450</v>
      </c>
      <c r="M75" s="67">
        <f t="shared" si="13"/>
        <v>2</v>
      </c>
      <c r="N75" s="101">
        <v>2</v>
      </c>
      <c r="O75" s="67">
        <f t="shared" si="15"/>
        <v>2.5</v>
      </c>
      <c r="P75" s="101">
        <v>2.5</v>
      </c>
    </row>
    <row r="76" spans="1:16" ht="21" customHeight="1" x14ac:dyDescent="0.3">
      <c r="A76" s="69" t="s">
        <v>296</v>
      </c>
      <c r="B76" s="95">
        <v>91451</v>
      </c>
      <c r="C76" s="96">
        <v>109740</v>
      </c>
      <c r="D76" s="73">
        <v>45</v>
      </c>
      <c r="E76" s="74" t="s">
        <v>217</v>
      </c>
      <c r="F76" s="101">
        <v>2.5</v>
      </c>
      <c r="G76" s="101">
        <v>3</v>
      </c>
      <c r="H76" s="75"/>
      <c r="I76" s="67">
        <f t="shared" si="14"/>
        <v>91451</v>
      </c>
      <c r="J76" s="71">
        <v>91451</v>
      </c>
      <c r="K76" s="67">
        <f t="shared" si="12"/>
        <v>109740</v>
      </c>
      <c r="L76" s="72">
        <v>109740</v>
      </c>
      <c r="M76" s="67">
        <f t="shared" si="13"/>
        <v>2.5</v>
      </c>
      <c r="N76" s="101">
        <v>2.5</v>
      </c>
      <c r="O76" s="67">
        <f t="shared" si="15"/>
        <v>3</v>
      </c>
      <c r="P76" s="101">
        <v>3</v>
      </c>
    </row>
    <row r="77" spans="1:16" ht="20" customHeight="1" x14ac:dyDescent="0.3">
      <c r="A77" s="69" t="s">
        <v>297</v>
      </c>
      <c r="B77" s="95">
        <v>109741</v>
      </c>
      <c r="C77" s="96">
        <v>128030</v>
      </c>
      <c r="D77" s="76">
        <v>67</v>
      </c>
      <c r="E77" s="77" t="s">
        <v>219</v>
      </c>
      <c r="F77" s="101">
        <v>3</v>
      </c>
      <c r="G77" s="101">
        <v>3.5</v>
      </c>
      <c r="H77" s="75"/>
      <c r="I77" s="67">
        <f t="shared" si="14"/>
        <v>109741</v>
      </c>
      <c r="J77" s="71">
        <v>109741</v>
      </c>
      <c r="K77" s="67">
        <f t="shared" si="12"/>
        <v>128030</v>
      </c>
      <c r="L77" s="72">
        <v>128030</v>
      </c>
      <c r="M77" s="67">
        <f t="shared" si="13"/>
        <v>3</v>
      </c>
      <c r="N77" s="101">
        <v>3</v>
      </c>
      <c r="O77" s="67">
        <f t="shared" si="15"/>
        <v>3.5</v>
      </c>
      <c r="P77" s="101">
        <v>3.5</v>
      </c>
    </row>
    <row r="78" spans="1:16" ht="21" customHeight="1" x14ac:dyDescent="0.3">
      <c r="A78" s="69" t="s">
        <v>298</v>
      </c>
      <c r="B78" s="95">
        <v>128031</v>
      </c>
      <c r="C78" s="96">
        <v>146320</v>
      </c>
      <c r="D78" s="73">
        <v>124</v>
      </c>
      <c r="E78" s="74" t="s">
        <v>221</v>
      </c>
      <c r="F78" s="101">
        <v>3.5</v>
      </c>
      <c r="G78" s="101">
        <v>4</v>
      </c>
      <c r="H78" s="75"/>
      <c r="I78" s="67">
        <f t="shared" si="14"/>
        <v>128031</v>
      </c>
      <c r="J78" s="71">
        <v>128031</v>
      </c>
      <c r="K78" s="67">
        <f t="shared" si="12"/>
        <v>146320</v>
      </c>
      <c r="L78" s="72">
        <v>146320</v>
      </c>
      <c r="M78" s="67">
        <f t="shared" si="13"/>
        <v>3.5</v>
      </c>
      <c r="N78" s="101">
        <v>3.5</v>
      </c>
      <c r="O78" s="67">
        <f t="shared" si="15"/>
        <v>4</v>
      </c>
      <c r="P78" s="101">
        <v>4</v>
      </c>
    </row>
    <row r="79" spans="1:16" ht="21" customHeight="1" x14ac:dyDescent="0.3">
      <c r="A79" s="69" t="s">
        <v>299</v>
      </c>
      <c r="B79" s="95">
        <v>146321</v>
      </c>
      <c r="C79" s="96">
        <v>164610</v>
      </c>
      <c r="D79" s="76">
        <v>210</v>
      </c>
      <c r="E79" s="77" t="s">
        <v>223</v>
      </c>
      <c r="F79" s="101">
        <v>4</v>
      </c>
      <c r="G79" s="101">
        <v>4.5</v>
      </c>
      <c r="H79" s="75"/>
      <c r="I79" s="67">
        <f t="shared" si="14"/>
        <v>146321</v>
      </c>
      <c r="J79" s="71">
        <v>146321</v>
      </c>
      <c r="K79" s="67">
        <f t="shared" si="12"/>
        <v>164610</v>
      </c>
      <c r="L79" s="72">
        <v>164610</v>
      </c>
      <c r="M79" s="67">
        <f t="shared" si="13"/>
        <v>4</v>
      </c>
      <c r="N79" s="101">
        <v>4</v>
      </c>
      <c r="O79" s="67">
        <f t="shared" si="15"/>
        <v>4.5</v>
      </c>
      <c r="P79" s="101">
        <v>4.5</v>
      </c>
    </row>
    <row r="80" spans="1:16" ht="20" customHeight="1" x14ac:dyDescent="0.3">
      <c r="A80" s="69" t="s">
        <v>300</v>
      </c>
      <c r="B80" s="95">
        <v>164611</v>
      </c>
      <c r="C80" s="96">
        <v>182900</v>
      </c>
      <c r="D80" s="73">
        <v>313</v>
      </c>
      <c r="E80" s="74" t="s">
        <v>225</v>
      </c>
      <c r="F80" s="101">
        <v>4.5</v>
      </c>
      <c r="G80" s="101">
        <v>5</v>
      </c>
      <c r="H80" s="75"/>
      <c r="I80" s="67">
        <f t="shared" si="14"/>
        <v>164611</v>
      </c>
      <c r="J80" s="71">
        <v>164611</v>
      </c>
      <c r="K80" s="67">
        <f t="shared" si="12"/>
        <v>182900</v>
      </c>
      <c r="L80" s="72">
        <v>182900</v>
      </c>
      <c r="M80" s="67">
        <f t="shared" si="13"/>
        <v>4.5</v>
      </c>
      <c r="N80" s="101">
        <v>4.5</v>
      </c>
      <c r="O80" s="67">
        <f t="shared" si="15"/>
        <v>5</v>
      </c>
      <c r="P80" s="101">
        <v>5</v>
      </c>
    </row>
    <row r="81" spans="1:16" ht="21" customHeight="1" x14ac:dyDescent="0.3">
      <c r="A81" s="69" t="s">
        <v>301</v>
      </c>
      <c r="B81" s="95">
        <v>182901</v>
      </c>
      <c r="C81" s="96">
        <v>201190</v>
      </c>
      <c r="D81" s="76">
        <v>433</v>
      </c>
      <c r="E81" s="77" t="s">
        <v>227</v>
      </c>
      <c r="F81" s="101">
        <v>5</v>
      </c>
      <c r="G81" s="101">
        <v>5.5</v>
      </c>
      <c r="H81" s="75"/>
      <c r="I81" s="67">
        <f t="shared" si="14"/>
        <v>182901</v>
      </c>
      <c r="J81" s="71">
        <v>182901</v>
      </c>
      <c r="K81" s="67">
        <f t="shared" si="12"/>
        <v>201190</v>
      </c>
      <c r="L81" s="72">
        <v>201190</v>
      </c>
      <c r="M81" s="67">
        <f t="shared" si="13"/>
        <v>5</v>
      </c>
      <c r="N81" s="101">
        <v>5</v>
      </c>
      <c r="O81" s="67">
        <f t="shared" si="15"/>
        <v>5.5</v>
      </c>
      <c r="P81" s="101">
        <v>5.5</v>
      </c>
    </row>
    <row r="82" spans="1:16" ht="21" customHeight="1" x14ac:dyDescent="0.3">
      <c r="A82" s="69" t="s">
        <v>302</v>
      </c>
      <c r="B82" s="95">
        <v>201191</v>
      </c>
      <c r="C82" s="96">
        <v>219480</v>
      </c>
      <c r="D82" s="73">
        <v>474</v>
      </c>
      <c r="E82" s="74" t="s">
        <v>229</v>
      </c>
      <c r="F82" s="101">
        <v>5.5</v>
      </c>
      <c r="G82" s="101">
        <v>6</v>
      </c>
      <c r="H82" s="75"/>
      <c r="I82" s="67">
        <f t="shared" si="14"/>
        <v>201191</v>
      </c>
      <c r="J82" s="71">
        <v>201191</v>
      </c>
      <c r="K82" s="67">
        <f t="shared" si="12"/>
        <v>219480</v>
      </c>
      <c r="L82" s="72">
        <v>219480</v>
      </c>
      <c r="M82" s="67">
        <f t="shared" si="13"/>
        <v>5.5</v>
      </c>
      <c r="N82" s="101">
        <v>5.5</v>
      </c>
      <c r="O82" s="67">
        <f t="shared" si="15"/>
        <v>6</v>
      </c>
      <c r="P82" s="101">
        <v>6</v>
      </c>
    </row>
    <row r="83" spans="1:16" ht="20" customHeight="1" x14ac:dyDescent="0.3">
      <c r="A83" s="69" t="s">
        <v>303</v>
      </c>
      <c r="B83" s="95">
        <v>219481</v>
      </c>
      <c r="C83" s="96">
        <v>237770</v>
      </c>
      <c r="D83" s="76">
        <v>515</v>
      </c>
      <c r="E83" s="77" t="s">
        <v>231</v>
      </c>
      <c r="F83" s="101">
        <v>6</v>
      </c>
      <c r="G83" s="101">
        <v>6.5</v>
      </c>
      <c r="H83" s="75"/>
      <c r="I83" s="67">
        <f t="shared" si="14"/>
        <v>219481</v>
      </c>
      <c r="J83" s="71">
        <v>219481</v>
      </c>
      <c r="K83" s="67">
        <f t="shared" si="12"/>
        <v>237770</v>
      </c>
      <c r="L83" s="72">
        <v>237770</v>
      </c>
      <c r="M83" s="67">
        <f t="shared" si="13"/>
        <v>6</v>
      </c>
      <c r="N83" s="101">
        <v>6</v>
      </c>
      <c r="O83" s="67">
        <f t="shared" si="15"/>
        <v>6.5</v>
      </c>
      <c r="P83" s="101">
        <v>6.5</v>
      </c>
    </row>
    <row r="84" spans="1:16" ht="21" customHeight="1" x14ac:dyDescent="0.3">
      <c r="A84" s="69" t="s">
        <v>304</v>
      </c>
      <c r="B84" s="95">
        <v>237771</v>
      </c>
      <c r="C84" s="96">
        <v>256060</v>
      </c>
      <c r="D84" s="73">
        <v>557</v>
      </c>
      <c r="E84" s="74" t="s">
        <v>233</v>
      </c>
      <c r="F84" s="101">
        <v>6.5</v>
      </c>
      <c r="G84" s="101">
        <v>7</v>
      </c>
      <c r="H84" s="75"/>
      <c r="I84" s="67">
        <f t="shared" si="14"/>
        <v>237771</v>
      </c>
      <c r="J84" s="71">
        <v>237771</v>
      </c>
      <c r="K84" s="67">
        <f t="shared" si="12"/>
        <v>256060</v>
      </c>
      <c r="L84" s="72">
        <v>256060</v>
      </c>
      <c r="M84" s="67">
        <f t="shared" si="13"/>
        <v>6.5</v>
      </c>
      <c r="N84" s="101">
        <v>6.5</v>
      </c>
      <c r="O84" s="67">
        <f t="shared" si="15"/>
        <v>7</v>
      </c>
      <c r="P84" s="101">
        <v>7</v>
      </c>
    </row>
    <row r="85" spans="1:16" ht="21" customHeight="1" x14ac:dyDescent="0.3">
      <c r="A85" s="69" t="s">
        <v>305</v>
      </c>
      <c r="B85" s="95">
        <v>256061</v>
      </c>
      <c r="C85" s="96">
        <v>274350</v>
      </c>
      <c r="D85" s="76">
        <v>598</v>
      </c>
      <c r="E85" s="77" t="s">
        <v>235</v>
      </c>
      <c r="F85" s="101">
        <v>7</v>
      </c>
      <c r="G85" s="101">
        <v>7.5</v>
      </c>
      <c r="H85" s="75"/>
      <c r="I85" s="67">
        <f t="shared" si="14"/>
        <v>256061</v>
      </c>
      <c r="J85" s="71">
        <v>256061</v>
      </c>
      <c r="K85" s="67">
        <f t="shared" si="12"/>
        <v>274350</v>
      </c>
      <c r="L85" s="72">
        <v>274350</v>
      </c>
      <c r="M85" s="67">
        <f t="shared" si="13"/>
        <v>7</v>
      </c>
      <c r="N85" s="101">
        <v>7</v>
      </c>
      <c r="O85" s="67">
        <f t="shared" si="15"/>
        <v>7.5</v>
      </c>
      <c r="P85" s="101">
        <v>7.5</v>
      </c>
    </row>
    <row r="86" spans="1:16" ht="20" customHeight="1" x14ac:dyDescent="0.3">
      <c r="A86" s="69" t="s">
        <v>306</v>
      </c>
      <c r="B86" s="95">
        <v>274351</v>
      </c>
      <c r="C86" s="96">
        <v>292640</v>
      </c>
      <c r="D86" s="73">
        <v>639</v>
      </c>
      <c r="E86" s="74" t="s">
        <v>237</v>
      </c>
      <c r="F86" s="101">
        <v>7.5</v>
      </c>
      <c r="G86" s="101">
        <v>8</v>
      </c>
      <c r="H86" s="75"/>
      <c r="I86" s="67">
        <f t="shared" si="14"/>
        <v>274351</v>
      </c>
      <c r="J86" s="71">
        <v>274351</v>
      </c>
      <c r="K86" s="67">
        <f t="shared" si="12"/>
        <v>292640</v>
      </c>
      <c r="L86" s="72">
        <v>292640</v>
      </c>
      <c r="M86" s="67">
        <f t="shared" si="13"/>
        <v>7.5</v>
      </c>
      <c r="N86" s="101">
        <v>7.5</v>
      </c>
      <c r="O86" s="67">
        <f t="shared" si="15"/>
        <v>8</v>
      </c>
      <c r="P86" s="101">
        <v>8</v>
      </c>
    </row>
    <row r="87" spans="1:16" ht="21" customHeight="1" x14ac:dyDescent="0.3">
      <c r="A87" s="69" t="s">
        <v>307</v>
      </c>
      <c r="B87" s="95">
        <v>292641</v>
      </c>
      <c r="C87" s="96">
        <v>310930</v>
      </c>
      <c r="D87" s="76">
        <v>680</v>
      </c>
      <c r="E87" s="77" t="s">
        <v>239</v>
      </c>
      <c r="F87" s="101">
        <v>8</v>
      </c>
      <c r="G87" s="101">
        <v>8.5</v>
      </c>
      <c r="H87" s="75"/>
      <c r="I87" s="67">
        <f t="shared" si="14"/>
        <v>292641</v>
      </c>
      <c r="J87" s="71">
        <v>292641</v>
      </c>
      <c r="K87" s="67">
        <f t="shared" si="12"/>
        <v>310930</v>
      </c>
      <c r="L87" s="72">
        <v>310930</v>
      </c>
      <c r="M87" s="67">
        <f t="shared" si="13"/>
        <v>8</v>
      </c>
      <c r="N87" s="101">
        <v>8</v>
      </c>
      <c r="O87" s="67">
        <f t="shared" si="15"/>
        <v>8.5</v>
      </c>
      <c r="P87" s="101">
        <v>8.5</v>
      </c>
    </row>
    <row r="88" spans="1:16" ht="21" customHeight="1" x14ac:dyDescent="0.3">
      <c r="A88" s="69" t="s">
        <v>308</v>
      </c>
      <c r="B88" s="95">
        <v>310931</v>
      </c>
      <c r="C88" s="96">
        <v>329220</v>
      </c>
      <c r="D88" s="73">
        <v>722</v>
      </c>
      <c r="E88" s="74" t="s">
        <v>241</v>
      </c>
      <c r="F88" s="101">
        <v>8.5</v>
      </c>
      <c r="G88" s="101">
        <v>9</v>
      </c>
      <c r="H88" s="75"/>
      <c r="I88" s="67">
        <f t="shared" si="14"/>
        <v>310931</v>
      </c>
      <c r="J88" s="71">
        <v>310931</v>
      </c>
      <c r="K88" s="67">
        <f t="shared" si="12"/>
        <v>329220</v>
      </c>
      <c r="L88" s="72">
        <v>329220</v>
      </c>
      <c r="M88" s="67">
        <f t="shared" si="13"/>
        <v>8.5</v>
      </c>
      <c r="N88" s="101">
        <v>8.5</v>
      </c>
      <c r="O88" s="67">
        <f t="shared" si="15"/>
        <v>9</v>
      </c>
      <c r="P88" s="101">
        <v>9</v>
      </c>
    </row>
    <row r="89" spans="1:16" ht="20" customHeight="1" x14ac:dyDescent="0.3">
      <c r="A89" s="69" t="s">
        <v>309</v>
      </c>
      <c r="B89" s="95">
        <v>329221</v>
      </c>
      <c r="C89" s="96">
        <v>347510</v>
      </c>
      <c r="D89" s="76">
        <v>763</v>
      </c>
      <c r="E89" s="77" t="s">
        <v>243</v>
      </c>
      <c r="F89" s="101">
        <v>9</v>
      </c>
      <c r="G89" s="101">
        <v>9.5</v>
      </c>
      <c r="H89" s="75"/>
      <c r="I89" s="67">
        <f t="shared" si="14"/>
        <v>329221</v>
      </c>
      <c r="J89" s="71">
        <v>329221</v>
      </c>
      <c r="K89" s="67">
        <f t="shared" si="12"/>
        <v>347510</v>
      </c>
      <c r="L89" s="72">
        <v>347510</v>
      </c>
      <c r="M89" s="67">
        <f t="shared" si="13"/>
        <v>9</v>
      </c>
      <c r="N89" s="101">
        <v>9</v>
      </c>
      <c r="O89" s="67">
        <f t="shared" si="15"/>
        <v>9.5</v>
      </c>
      <c r="P89" s="101">
        <v>9.5</v>
      </c>
    </row>
    <row r="90" spans="1:16" ht="21" customHeight="1" x14ac:dyDescent="0.3">
      <c r="A90" s="69" t="s">
        <v>310</v>
      </c>
      <c r="B90" s="95">
        <v>347511</v>
      </c>
      <c r="C90" s="96">
        <v>365800</v>
      </c>
      <c r="D90" s="73">
        <v>804</v>
      </c>
      <c r="E90" s="74" t="s">
        <v>245</v>
      </c>
      <c r="F90" s="101">
        <v>9.5</v>
      </c>
      <c r="G90" s="101">
        <v>10</v>
      </c>
      <c r="H90" s="75"/>
      <c r="I90" s="67">
        <f t="shared" si="14"/>
        <v>347511</v>
      </c>
      <c r="J90" s="71">
        <v>347511</v>
      </c>
      <c r="K90" s="67">
        <f t="shared" si="12"/>
        <v>365800</v>
      </c>
      <c r="L90" s="72">
        <v>365800</v>
      </c>
      <c r="M90" s="67">
        <f t="shared" si="13"/>
        <v>9.5</v>
      </c>
      <c r="N90" s="101">
        <v>9.5</v>
      </c>
      <c r="O90" s="67">
        <f t="shared" si="15"/>
        <v>10</v>
      </c>
      <c r="P90" s="101">
        <v>10</v>
      </c>
    </row>
    <row r="91" spans="1:16" ht="21" customHeight="1" x14ac:dyDescent="0.3">
      <c r="A91" s="69" t="s">
        <v>311</v>
      </c>
      <c r="B91" s="95">
        <v>365801</v>
      </c>
      <c r="C91" s="96"/>
      <c r="D91" s="79" t="s">
        <v>312</v>
      </c>
      <c r="E91" s="77" t="s">
        <v>248</v>
      </c>
      <c r="F91" s="101">
        <v>10</v>
      </c>
      <c r="H91" s="75"/>
      <c r="I91" s="67">
        <f t="shared" si="14"/>
        <v>365801</v>
      </c>
      <c r="J91" s="71">
        <v>365801</v>
      </c>
      <c r="L91" s="72"/>
      <c r="M91" s="67">
        <f t="shared" si="13"/>
        <v>10</v>
      </c>
      <c r="N91" s="101">
        <v>10</v>
      </c>
      <c r="P91" s="101"/>
    </row>
    <row r="92" spans="1:16" ht="19" customHeight="1" x14ac:dyDescent="0.3">
      <c r="A92" s="68" t="s">
        <v>313</v>
      </c>
      <c r="B92" s="96"/>
      <c r="C92" s="96"/>
      <c r="J92" s="72"/>
      <c r="L92" s="72"/>
      <c r="N92" s="101"/>
      <c r="P92" s="101"/>
    </row>
    <row r="93" spans="1:16" ht="34" customHeight="1" x14ac:dyDescent="0.3">
      <c r="A93" s="69" t="s">
        <v>201</v>
      </c>
      <c r="B93" s="98"/>
      <c r="C93" s="96"/>
      <c r="D93" s="69" t="s">
        <v>206</v>
      </c>
      <c r="E93" s="69" t="s">
        <v>207</v>
      </c>
      <c r="H93" s="70"/>
      <c r="I93" s="70"/>
      <c r="J93" s="86"/>
      <c r="L93" s="72"/>
      <c r="N93" s="101"/>
      <c r="P93" s="101"/>
    </row>
    <row r="94" spans="1:16" ht="20" customHeight="1" x14ac:dyDescent="0.3">
      <c r="A94" s="69" t="s">
        <v>314</v>
      </c>
      <c r="B94" s="95">
        <v>0</v>
      </c>
      <c r="C94" s="96">
        <v>41960</v>
      </c>
      <c r="D94" s="73">
        <v>0</v>
      </c>
      <c r="E94" s="74" t="s">
        <v>209</v>
      </c>
      <c r="F94" s="101">
        <v>0</v>
      </c>
      <c r="G94" s="101">
        <v>1</v>
      </c>
      <c r="H94" s="75"/>
      <c r="I94" s="67">
        <f>_xlfn.NUMBERVALUE(B94)</f>
        <v>0</v>
      </c>
      <c r="J94" s="71">
        <v>0</v>
      </c>
      <c r="K94" s="67">
        <f t="shared" ref="K94:K112" si="16">_xlfn.NUMBERVALUE(C94)</f>
        <v>41960</v>
      </c>
      <c r="L94" s="72">
        <v>41960</v>
      </c>
      <c r="M94" s="67">
        <f t="shared" ref="M94:M113" si="17">_xlfn.NUMBERVALUE(F94)</f>
        <v>0</v>
      </c>
      <c r="N94" s="101">
        <v>0</v>
      </c>
      <c r="O94" s="67">
        <f>_xlfn.NUMBERVALUE(G94)</f>
        <v>1</v>
      </c>
      <c r="P94" s="101">
        <v>1</v>
      </c>
    </row>
    <row r="95" spans="1:16" ht="21" customHeight="1" x14ac:dyDescent="0.3">
      <c r="A95" s="69" t="s">
        <v>315</v>
      </c>
      <c r="B95" s="95">
        <v>41961</v>
      </c>
      <c r="C95" s="96">
        <v>62940</v>
      </c>
      <c r="D95" s="76">
        <v>5</v>
      </c>
      <c r="E95" s="77" t="s">
        <v>211</v>
      </c>
      <c r="F95" s="101">
        <v>1</v>
      </c>
      <c r="G95" s="101">
        <v>1.5</v>
      </c>
      <c r="H95" s="75"/>
      <c r="I95" s="67">
        <f t="shared" ref="I95:I113" si="18">_xlfn.NUMBERVALUE(B95)</f>
        <v>41961</v>
      </c>
      <c r="J95" s="71">
        <v>41961</v>
      </c>
      <c r="K95" s="67">
        <f t="shared" si="16"/>
        <v>62940</v>
      </c>
      <c r="L95" s="72">
        <v>62940</v>
      </c>
      <c r="M95" s="67">
        <f t="shared" si="17"/>
        <v>1</v>
      </c>
      <c r="N95" s="101">
        <v>1</v>
      </c>
      <c r="O95" s="67">
        <f t="shared" ref="O95:O112" si="19">_xlfn.NUMBERVALUE(G95)</f>
        <v>1.5</v>
      </c>
      <c r="P95" s="101">
        <v>1.5</v>
      </c>
    </row>
    <row r="96" spans="1:16" ht="21" customHeight="1" x14ac:dyDescent="0.3">
      <c r="A96" s="69" t="s">
        <v>316</v>
      </c>
      <c r="B96" s="95">
        <v>62941</v>
      </c>
      <c r="C96" s="96">
        <v>83920</v>
      </c>
      <c r="D96" s="73">
        <v>14</v>
      </c>
      <c r="E96" s="74" t="s">
        <v>213</v>
      </c>
      <c r="F96" s="101">
        <v>1.5</v>
      </c>
      <c r="G96" s="101">
        <v>2</v>
      </c>
      <c r="H96" s="75"/>
      <c r="I96" s="67">
        <f t="shared" si="18"/>
        <v>62941</v>
      </c>
      <c r="J96" s="71">
        <v>62941</v>
      </c>
      <c r="K96" s="67">
        <f t="shared" si="16"/>
        <v>83920</v>
      </c>
      <c r="L96" s="72">
        <v>83920</v>
      </c>
      <c r="M96" s="67">
        <f t="shared" si="17"/>
        <v>1.5</v>
      </c>
      <c r="N96" s="101">
        <v>1.5</v>
      </c>
      <c r="O96" s="67">
        <f t="shared" si="19"/>
        <v>2</v>
      </c>
      <c r="P96" s="101">
        <v>2</v>
      </c>
    </row>
    <row r="97" spans="1:16" ht="20" customHeight="1" x14ac:dyDescent="0.3">
      <c r="A97" s="69" t="s">
        <v>317</v>
      </c>
      <c r="B97" s="99">
        <v>83921</v>
      </c>
      <c r="C97" s="96">
        <v>104900</v>
      </c>
      <c r="D97" s="76">
        <v>28</v>
      </c>
      <c r="E97" s="79" t="s">
        <v>318</v>
      </c>
      <c r="F97" s="101">
        <v>2</v>
      </c>
      <c r="G97" s="101">
        <v>2.5</v>
      </c>
      <c r="H97" s="88"/>
      <c r="I97" s="67">
        <f t="shared" si="18"/>
        <v>83921</v>
      </c>
      <c r="J97" s="87">
        <v>83921</v>
      </c>
      <c r="K97" s="67">
        <f t="shared" si="16"/>
        <v>104900</v>
      </c>
      <c r="L97" s="72">
        <v>104900</v>
      </c>
      <c r="M97" s="67">
        <f t="shared" si="17"/>
        <v>2</v>
      </c>
      <c r="N97" s="101">
        <v>2</v>
      </c>
      <c r="O97" s="67">
        <f t="shared" si="19"/>
        <v>2.5</v>
      </c>
      <c r="P97" s="101">
        <v>2.5</v>
      </c>
    </row>
    <row r="98" spans="1:16" ht="21" customHeight="1" x14ac:dyDescent="0.3">
      <c r="A98" s="69" t="s">
        <v>319</v>
      </c>
      <c r="B98" s="95">
        <v>104901</v>
      </c>
      <c r="C98" s="96">
        <v>125880</v>
      </c>
      <c r="D98" s="73">
        <v>45</v>
      </c>
      <c r="E98" s="74" t="s">
        <v>217</v>
      </c>
      <c r="F98" s="101">
        <v>2.5</v>
      </c>
      <c r="G98" s="101">
        <v>3</v>
      </c>
      <c r="H98" s="75"/>
      <c r="I98" s="67">
        <f t="shared" si="18"/>
        <v>104901</v>
      </c>
      <c r="J98" s="71">
        <v>104901</v>
      </c>
      <c r="K98" s="67">
        <f t="shared" si="16"/>
        <v>125880</v>
      </c>
      <c r="L98" s="72">
        <v>125880</v>
      </c>
      <c r="M98" s="67">
        <f t="shared" si="17"/>
        <v>2.5</v>
      </c>
      <c r="N98" s="101">
        <v>2.5</v>
      </c>
      <c r="O98" s="67">
        <f t="shared" si="19"/>
        <v>3</v>
      </c>
      <c r="P98" s="101">
        <v>3</v>
      </c>
    </row>
    <row r="99" spans="1:16" ht="21" customHeight="1" x14ac:dyDescent="0.3">
      <c r="A99" s="69" t="s">
        <v>320</v>
      </c>
      <c r="B99" s="95">
        <v>125881</v>
      </c>
      <c r="C99" s="96">
        <v>146860</v>
      </c>
      <c r="D99" s="76">
        <v>67</v>
      </c>
      <c r="E99" s="77" t="s">
        <v>219</v>
      </c>
      <c r="F99" s="101">
        <v>3</v>
      </c>
      <c r="G99" s="101">
        <v>3.5</v>
      </c>
      <c r="H99" s="75"/>
      <c r="I99" s="67">
        <f t="shared" si="18"/>
        <v>125881</v>
      </c>
      <c r="J99" s="71">
        <v>125881</v>
      </c>
      <c r="K99" s="67">
        <f t="shared" si="16"/>
        <v>146860</v>
      </c>
      <c r="L99" s="72">
        <v>146860</v>
      </c>
      <c r="M99" s="67">
        <f t="shared" si="17"/>
        <v>3</v>
      </c>
      <c r="N99" s="101">
        <v>3</v>
      </c>
      <c r="O99" s="67">
        <f t="shared" si="19"/>
        <v>3.5</v>
      </c>
      <c r="P99" s="101">
        <v>3.5</v>
      </c>
    </row>
    <row r="100" spans="1:16" ht="20" customHeight="1" x14ac:dyDescent="0.3">
      <c r="A100" s="69" t="s">
        <v>321</v>
      </c>
      <c r="B100" s="95">
        <v>146861</v>
      </c>
      <c r="C100" s="96">
        <v>167840</v>
      </c>
      <c r="D100" s="73">
        <v>124</v>
      </c>
      <c r="E100" s="74" t="s">
        <v>221</v>
      </c>
      <c r="F100" s="101">
        <v>3.5</v>
      </c>
      <c r="G100" s="101">
        <v>4</v>
      </c>
      <c r="H100" s="75"/>
      <c r="I100" s="67">
        <f t="shared" si="18"/>
        <v>146861</v>
      </c>
      <c r="J100" s="71">
        <v>146861</v>
      </c>
      <c r="K100" s="67">
        <f t="shared" si="16"/>
        <v>167840</v>
      </c>
      <c r="L100" s="72">
        <v>167840</v>
      </c>
      <c r="M100" s="67">
        <f t="shared" si="17"/>
        <v>3.5</v>
      </c>
      <c r="N100" s="101">
        <v>3.5</v>
      </c>
      <c r="O100" s="67">
        <f t="shared" si="19"/>
        <v>4</v>
      </c>
      <c r="P100" s="101">
        <v>4</v>
      </c>
    </row>
    <row r="101" spans="1:16" ht="21" customHeight="1" x14ac:dyDescent="0.3">
      <c r="A101" s="69" t="s">
        <v>322</v>
      </c>
      <c r="B101" s="95">
        <v>167841</v>
      </c>
      <c r="C101" s="96">
        <v>188820</v>
      </c>
      <c r="D101" s="76">
        <v>210</v>
      </c>
      <c r="E101" s="77" t="s">
        <v>223</v>
      </c>
      <c r="F101" s="101">
        <v>4</v>
      </c>
      <c r="G101" s="101">
        <v>4.5</v>
      </c>
      <c r="H101" s="75"/>
      <c r="I101" s="67">
        <f t="shared" si="18"/>
        <v>167841</v>
      </c>
      <c r="J101" s="71">
        <v>167841</v>
      </c>
      <c r="K101" s="67">
        <f t="shared" si="16"/>
        <v>188820</v>
      </c>
      <c r="L101" s="72">
        <v>188820</v>
      </c>
      <c r="M101" s="67">
        <f t="shared" si="17"/>
        <v>4</v>
      </c>
      <c r="N101" s="101">
        <v>4</v>
      </c>
      <c r="O101" s="67">
        <f t="shared" si="19"/>
        <v>4.5</v>
      </c>
      <c r="P101" s="101">
        <v>4.5</v>
      </c>
    </row>
    <row r="102" spans="1:16" ht="21" customHeight="1" x14ac:dyDescent="0.3">
      <c r="A102" s="69" t="s">
        <v>323</v>
      </c>
      <c r="B102" s="95">
        <v>188821</v>
      </c>
      <c r="C102" s="96">
        <v>209800</v>
      </c>
      <c r="D102" s="73">
        <v>313</v>
      </c>
      <c r="E102" s="74" t="s">
        <v>225</v>
      </c>
      <c r="F102" s="101">
        <v>4.5</v>
      </c>
      <c r="G102" s="101">
        <v>5</v>
      </c>
      <c r="H102" s="75"/>
      <c r="I102" s="67">
        <f t="shared" si="18"/>
        <v>188821</v>
      </c>
      <c r="J102" s="71">
        <v>188821</v>
      </c>
      <c r="K102" s="67">
        <f t="shared" si="16"/>
        <v>209800</v>
      </c>
      <c r="L102" s="72">
        <v>209800</v>
      </c>
      <c r="M102" s="67">
        <f t="shared" si="17"/>
        <v>4.5</v>
      </c>
      <c r="N102" s="101">
        <v>4.5</v>
      </c>
      <c r="O102" s="67">
        <f t="shared" si="19"/>
        <v>5</v>
      </c>
      <c r="P102" s="101">
        <v>5</v>
      </c>
    </row>
    <row r="103" spans="1:16" ht="20" customHeight="1" x14ac:dyDescent="0.3">
      <c r="A103" s="69" t="s">
        <v>324</v>
      </c>
      <c r="B103" s="95">
        <v>209801</v>
      </c>
      <c r="C103" s="96">
        <v>230780</v>
      </c>
      <c r="D103" s="76">
        <v>433</v>
      </c>
      <c r="E103" s="77" t="s">
        <v>227</v>
      </c>
      <c r="F103" s="101">
        <v>5</v>
      </c>
      <c r="G103" s="101">
        <v>5.5</v>
      </c>
      <c r="H103" s="75"/>
      <c r="I103" s="67">
        <f t="shared" si="18"/>
        <v>209801</v>
      </c>
      <c r="J103" s="71">
        <v>209801</v>
      </c>
      <c r="K103" s="67">
        <f t="shared" si="16"/>
        <v>230780</v>
      </c>
      <c r="L103" s="72">
        <v>230780</v>
      </c>
      <c r="M103" s="67">
        <f t="shared" si="17"/>
        <v>5</v>
      </c>
      <c r="N103" s="101">
        <v>5</v>
      </c>
      <c r="O103" s="67">
        <f t="shared" si="19"/>
        <v>5.5</v>
      </c>
      <c r="P103" s="101">
        <v>5.5</v>
      </c>
    </row>
    <row r="104" spans="1:16" ht="21" customHeight="1" x14ac:dyDescent="0.3">
      <c r="A104" s="69" t="s">
        <v>325</v>
      </c>
      <c r="B104" s="95">
        <v>230781</v>
      </c>
      <c r="C104" s="96">
        <v>251760</v>
      </c>
      <c r="D104" s="73">
        <v>474</v>
      </c>
      <c r="E104" s="74" t="s">
        <v>229</v>
      </c>
      <c r="F104" s="101">
        <v>5.5</v>
      </c>
      <c r="G104" s="101">
        <v>6</v>
      </c>
      <c r="H104" s="75"/>
      <c r="I104" s="67">
        <f t="shared" si="18"/>
        <v>230781</v>
      </c>
      <c r="J104" s="71">
        <v>230781</v>
      </c>
      <c r="K104" s="67">
        <f t="shared" si="16"/>
        <v>251760</v>
      </c>
      <c r="L104" s="72">
        <v>251760</v>
      </c>
      <c r="M104" s="67">
        <f t="shared" si="17"/>
        <v>5.5</v>
      </c>
      <c r="N104" s="101">
        <v>5.5</v>
      </c>
      <c r="O104" s="67">
        <f t="shared" si="19"/>
        <v>6</v>
      </c>
      <c r="P104" s="101">
        <v>6</v>
      </c>
    </row>
    <row r="105" spans="1:16" ht="21" customHeight="1" x14ac:dyDescent="0.3">
      <c r="A105" s="69" t="s">
        <v>326</v>
      </c>
      <c r="B105" s="95">
        <v>251761</v>
      </c>
      <c r="C105" s="96">
        <v>272740</v>
      </c>
      <c r="D105" s="76">
        <v>515</v>
      </c>
      <c r="E105" s="77" t="s">
        <v>231</v>
      </c>
      <c r="F105" s="101">
        <v>6</v>
      </c>
      <c r="G105" s="101">
        <v>6.5</v>
      </c>
      <c r="H105" s="75"/>
      <c r="I105" s="67">
        <f t="shared" si="18"/>
        <v>251761</v>
      </c>
      <c r="J105" s="71">
        <v>251761</v>
      </c>
      <c r="K105" s="67">
        <f t="shared" si="16"/>
        <v>272740</v>
      </c>
      <c r="L105" s="72">
        <v>272740</v>
      </c>
      <c r="M105" s="67">
        <f t="shared" si="17"/>
        <v>6</v>
      </c>
      <c r="N105" s="101">
        <v>6</v>
      </c>
      <c r="O105" s="67">
        <f t="shared" si="19"/>
        <v>6.5</v>
      </c>
      <c r="P105" s="101">
        <v>6.5</v>
      </c>
    </row>
    <row r="106" spans="1:16" ht="20" customHeight="1" x14ac:dyDescent="0.3">
      <c r="A106" s="69" t="s">
        <v>327</v>
      </c>
      <c r="B106" s="95">
        <v>272741</v>
      </c>
      <c r="C106" s="96">
        <v>293720</v>
      </c>
      <c r="D106" s="73">
        <v>557</v>
      </c>
      <c r="E106" s="74" t="s">
        <v>233</v>
      </c>
      <c r="F106" s="101">
        <v>6.5</v>
      </c>
      <c r="G106" s="101">
        <v>7</v>
      </c>
      <c r="H106" s="75"/>
      <c r="I106" s="67">
        <f t="shared" si="18"/>
        <v>272741</v>
      </c>
      <c r="J106" s="71">
        <v>272741</v>
      </c>
      <c r="K106" s="67">
        <f t="shared" si="16"/>
        <v>293720</v>
      </c>
      <c r="L106" s="72">
        <v>293720</v>
      </c>
      <c r="M106" s="67">
        <f t="shared" si="17"/>
        <v>6.5</v>
      </c>
      <c r="N106" s="101">
        <v>6.5</v>
      </c>
      <c r="O106" s="67">
        <f t="shared" si="19"/>
        <v>7</v>
      </c>
      <c r="P106" s="101">
        <v>7</v>
      </c>
    </row>
    <row r="107" spans="1:16" ht="21" customHeight="1" x14ac:dyDescent="0.3">
      <c r="A107" s="69" t="s">
        <v>328</v>
      </c>
      <c r="B107" s="95">
        <v>293721</v>
      </c>
      <c r="C107" s="96">
        <v>314700</v>
      </c>
      <c r="D107" s="76">
        <v>598</v>
      </c>
      <c r="E107" s="77" t="s">
        <v>235</v>
      </c>
      <c r="F107" s="101">
        <v>7</v>
      </c>
      <c r="G107" s="101">
        <v>7.5</v>
      </c>
      <c r="H107" s="75"/>
      <c r="I107" s="67">
        <f t="shared" si="18"/>
        <v>293721</v>
      </c>
      <c r="J107" s="71">
        <v>293721</v>
      </c>
      <c r="K107" s="67">
        <f t="shared" si="16"/>
        <v>314700</v>
      </c>
      <c r="L107" s="72">
        <v>314700</v>
      </c>
      <c r="M107" s="67">
        <f t="shared" si="17"/>
        <v>7</v>
      </c>
      <c r="N107" s="101">
        <v>7</v>
      </c>
      <c r="O107" s="67">
        <f t="shared" si="19"/>
        <v>7.5</v>
      </c>
      <c r="P107" s="101">
        <v>7.5</v>
      </c>
    </row>
    <row r="108" spans="1:16" ht="21" customHeight="1" x14ac:dyDescent="0.3">
      <c r="A108" s="69" t="s">
        <v>329</v>
      </c>
      <c r="B108" s="95">
        <v>314701</v>
      </c>
      <c r="C108" s="96">
        <v>335680</v>
      </c>
      <c r="D108" s="73">
        <v>639</v>
      </c>
      <c r="E108" s="74" t="s">
        <v>237</v>
      </c>
      <c r="F108" s="101">
        <v>7.5</v>
      </c>
      <c r="G108" s="101">
        <v>8</v>
      </c>
      <c r="H108" s="75"/>
      <c r="I108" s="67">
        <f t="shared" si="18"/>
        <v>314701</v>
      </c>
      <c r="J108" s="71">
        <v>314701</v>
      </c>
      <c r="K108" s="67">
        <f t="shared" si="16"/>
        <v>335680</v>
      </c>
      <c r="L108" s="72">
        <v>335680</v>
      </c>
      <c r="M108" s="67">
        <f t="shared" si="17"/>
        <v>7.5</v>
      </c>
      <c r="N108" s="101">
        <v>7.5</v>
      </c>
      <c r="O108" s="67">
        <f t="shared" si="19"/>
        <v>8</v>
      </c>
      <c r="P108" s="101">
        <v>8</v>
      </c>
    </row>
    <row r="109" spans="1:16" ht="20" customHeight="1" x14ac:dyDescent="0.3">
      <c r="A109" s="69" t="s">
        <v>330</v>
      </c>
      <c r="B109" s="95">
        <v>335681</v>
      </c>
      <c r="C109" s="96">
        <v>356660</v>
      </c>
      <c r="D109" s="76">
        <v>680</v>
      </c>
      <c r="E109" s="77" t="s">
        <v>239</v>
      </c>
      <c r="F109" s="101">
        <v>8</v>
      </c>
      <c r="G109" s="101">
        <v>8.5</v>
      </c>
      <c r="H109" s="75"/>
      <c r="I109" s="67">
        <f t="shared" si="18"/>
        <v>335681</v>
      </c>
      <c r="J109" s="71">
        <v>335681</v>
      </c>
      <c r="K109" s="67">
        <f t="shared" si="16"/>
        <v>356660</v>
      </c>
      <c r="L109" s="72">
        <v>356660</v>
      </c>
      <c r="M109" s="67">
        <f t="shared" si="17"/>
        <v>8</v>
      </c>
      <c r="N109" s="101">
        <v>8</v>
      </c>
      <c r="O109" s="67">
        <f t="shared" si="19"/>
        <v>8.5</v>
      </c>
      <c r="P109" s="101">
        <v>8.5</v>
      </c>
    </row>
    <row r="110" spans="1:16" ht="21" customHeight="1" x14ac:dyDescent="0.3">
      <c r="A110" s="69" t="s">
        <v>331</v>
      </c>
      <c r="B110" s="95">
        <v>356661</v>
      </c>
      <c r="C110" s="96">
        <v>377640</v>
      </c>
      <c r="D110" s="73">
        <v>722</v>
      </c>
      <c r="E110" s="74" t="s">
        <v>241</v>
      </c>
      <c r="F110" s="101">
        <v>8.5</v>
      </c>
      <c r="G110" s="101">
        <v>9</v>
      </c>
      <c r="H110" s="75"/>
      <c r="I110" s="67">
        <f t="shared" si="18"/>
        <v>356661</v>
      </c>
      <c r="J110" s="71">
        <v>356661</v>
      </c>
      <c r="K110" s="67">
        <f t="shared" si="16"/>
        <v>377640</v>
      </c>
      <c r="L110" s="72">
        <v>377640</v>
      </c>
      <c r="M110" s="67">
        <f t="shared" si="17"/>
        <v>8.5</v>
      </c>
      <c r="N110" s="101">
        <v>8.5</v>
      </c>
      <c r="O110" s="67">
        <f t="shared" si="19"/>
        <v>9</v>
      </c>
      <c r="P110" s="101">
        <v>9</v>
      </c>
    </row>
    <row r="111" spans="1:16" ht="21" customHeight="1" x14ac:dyDescent="0.3">
      <c r="A111" s="69" t="s">
        <v>332</v>
      </c>
      <c r="B111" s="95">
        <v>377641</v>
      </c>
      <c r="C111" s="96">
        <v>398620</v>
      </c>
      <c r="D111" s="76">
        <v>763</v>
      </c>
      <c r="E111" s="77" t="s">
        <v>243</v>
      </c>
      <c r="F111" s="101">
        <v>9</v>
      </c>
      <c r="G111" s="101">
        <v>9.5</v>
      </c>
      <c r="H111" s="75"/>
      <c r="I111" s="67">
        <f t="shared" si="18"/>
        <v>377641</v>
      </c>
      <c r="J111" s="71">
        <v>377641</v>
      </c>
      <c r="K111" s="67">
        <f t="shared" si="16"/>
        <v>398620</v>
      </c>
      <c r="L111" s="72">
        <v>398620</v>
      </c>
      <c r="M111" s="67">
        <f t="shared" si="17"/>
        <v>9</v>
      </c>
      <c r="N111" s="101">
        <v>9</v>
      </c>
      <c r="O111" s="67">
        <f t="shared" si="19"/>
        <v>9.5</v>
      </c>
      <c r="P111" s="101">
        <v>9.5</v>
      </c>
    </row>
    <row r="112" spans="1:16" ht="20" customHeight="1" x14ac:dyDescent="0.3">
      <c r="A112" s="69" t="s">
        <v>333</v>
      </c>
      <c r="B112" s="95">
        <v>398621</v>
      </c>
      <c r="C112" s="96">
        <v>419600</v>
      </c>
      <c r="D112" s="73">
        <v>804</v>
      </c>
      <c r="E112" s="74" t="s">
        <v>245</v>
      </c>
      <c r="F112" s="101">
        <v>9.5</v>
      </c>
      <c r="G112" s="101">
        <v>10</v>
      </c>
      <c r="H112" s="75"/>
      <c r="I112" s="67">
        <f t="shared" si="18"/>
        <v>398621</v>
      </c>
      <c r="J112" s="71">
        <v>398621</v>
      </c>
      <c r="K112" s="67">
        <f t="shared" si="16"/>
        <v>419600</v>
      </c>
      <c r="L112" s="72">
        <v>419600</v>
      </c>
      <c r="M112" s="67">
        <f t="shared" si="17"/>
        <v>9.5</v>
      </c>
      <c r="N112" s="101">
        <v>9.5</v>
      </c>
      <c r="O112" s="67">
        <f t="shared" si="19"/>
        <v>10</v>
      </c>
      <c r="P112" s="101">
        <v>10</v>
      </c>
    </row>
    <row r="113" spans="1:16" ht="30" customHeight="1" x14ac:dyDescent="0.3">
      <c r="A113" s="78" t="s">
        <v>334</v>
      </c>
      <c r="B113" s="95">
        <v>419601</v>
      </c>
      <c r="C113" s="96"/>
      <c r="D113" s="79" t="s">
        <v>247</v>
      </c>
      <c r="E113" s="77" t="s">
        <v>248</v>
      </c>
      <c r="F113" s="101">
        <v>10</v>
      </c>
      <c r="H113" s="75"/>
      <c r="I113" s="67">
        <f t="shared" si="18"/>
        <v>419601</v>
      </c>
      <c r="J113" s="71">
        <v>419601</v>
      </c>
      <c r="L113" s="72"/>
      <c r="M113" s="67">
        <f t="shared" si="17"/>
        <v>10</v>
      </c>
      <c r="N113" s="101">
        <v>10</v>
      </c>
      <c r="P113" s="101"/>
    </row>
    <row r="114" spans="1:16" ht="19" customHeight="1" x14ac:dyDescent="0.3">
      <c r="A114" s="68" t="s">
        <v>335</v>
      </c>
      <c r="B114" s="96"/>
      <c r="C114" s="96"/>
      <c r="J114" s="72"/>
      <c r="L114" s="72"/>
      <c r="N114" s="101"/>
      <c r="P114" s="101"/>
    </row>
    <row r="115" spans="1:16" ht="48" customHeight="1" x14ac:dyDescent="0.3">
      <c r="A115" s="78" t="s">
        <v>201</v>
      </c>
      <c r="B115" s="97"/>
      <c r="C115" s="96"/>
      <c r="D115" s="78" t="s">
        <v>206</v>
      </c>
      <c r="E115" s="78" t="s">
        <v>207</v>
      </c>
      <c r="H115" s="82"/>
      <c r="I115" s="82"/>
      <c r="J115" s="80"/>
      <c r="L115" s="72"/>
      <c r="N115" s="101"/>
      <c r="P115" s="101"/>
    </row>
    <row r="116" spans="1:16" ht="21" customHeight="1" x14ac:dyDescent="0.3">
      <c r="A116" s="69" t="s">
        <v>336</v>
      </c>
      <c r="B116" s="95">
        <v>0</v>
      </c>
      <c r="C116" s="96">
        <v>47340</v>
      </c>
      <c r="D116" s="73">
        <v>0</v>
      </c>
      <c r="E116" s="74" t="s">
        <v>209</v>
      </c>
      <c r="F116" s="101">
        <v>0</v>
      </c>
      <c r="G116" s="101">
        <v>1</v>
      </c>
      <c r="H116" s="75"/>
      <c r="I116" s="67">
        <f>_xlfn.NUMBERVALUE(B116)</f>
        <v>0</v>
      </c>
      <c r="J116" s="71">
        <v>0</v>
      </c>
      <c r="K116" s="67">
        <f t="shared" ref="K116:K134" si="20">_xlfn.NUMBERVALUE(C116)</f>
        <v>47340</v>
      </c>
      <c r="L116" s="72">
        <v>47340</v>
      </c>
      <c r="M116" s="67">
        <f t="shared" ref="M116:M135" si="21">_xlfn.NUMBERVALUE(F116)</f>
        <v>0</v>
      </c>
      <c r="N116" s="101">
        <v>0</v>
      </c>
      <c r="O116" s="67">
        <f>_xlfn.NUMBERVALUE(G116)</f>
        <v>1</v>
      </c>
      <c r="P116" s="101">
        <v>1</v>
      </c>
    </row>
    <row r="117" spans="1:16" ht="21" customHeight="1" x14ac:dyDescent="0.3">
      <c r="A117" s="69" t="s">
        <v>337</v>
      </c>
      <c r="B117" s="95">
        <v>47341</v>
      </c>
      <c r="C117" s="96">
        <v>71010</v>
      </c>
      <c r="D117" s="76">
        <v>5</v>
      </c>
      <c r="E117" s="77" t="s">
        <v>211</v>
      </c>
      <c r="F117" s="101">
        <v>1</v>
      </c>
      <c r="G117" s="101">
        <v>1.5</v>
      </c>
      <c r="H117" s="75"/>
      <c r="I117" s="67">
        <f t="shared" ref="I117:I135" si="22">_xlfn.NUMBERVALUE(B117)</f>
        <v>47341</v>
      </c>
      <c r="J117" s="71">
        <v>47341</v>
      </c>
      <c r="K117" s="67">
        <f t="shared" si="20"/>
        <v>71010</v>
      </c>
      <c r="L117" s="72">
        <v>71010</v>
      </c>
      <c r="M117" s="67">
        <f t="shared" si="21"/>
        <v>1</v>
      </c>
      <c r="N117" s="101">
        <v>1</v>
      </c>
      <c r="O117" s="67">
        <f t="shared" ref="O117:O134" si="23">_xlfn.NUMBERVALUE(G117)</f>
        <v>1.5</v>
      </c>
      <c r="P117" s="101">
        <v>1.5</v>
      </c>
    </row>
    <row r="118" spans="1:16" ht="20" customHeight="1" x14ac:dyDescent="0.3">
      <c r="A118" s="69" t="s">
        <v>338</v>
      </c>
      <c r="B118" s="95">
        <v>71011</v>
      </c>
      <c r="C118" s="96">
        <v>94680</v>
      </c>
      <c r="D118" s="73">
        <v>14</v>
      </c>
      <c r="E118" s="74" t="s">
        <v>213</v>
      </c>
      <c r="F118" s="101">
        <v>1.5</v>
      </c>
      <c r="G118" s="101">
        <v>2</v>
      </c>
      <c r="H118" s="75"/>
      <c r="I118" s="67">
        <f t="shared" si="22"/>
        <v>71011</v>
      </c>
      <c r="J118" s="71">
        <v>71011</v>
      </c>
      <c r="K118" s="67">
        <f t="shared" si="20"/>
        <v>94680</v>
      </c>
      <c r="L118" s="72">
        <v>94680</v>
      </c>
      <c r="M118" s="67">
        <f t="shared" si="21"/>
        <v>1.5</v>
      </c>
      <c r="N118" s="101">
        <v>1.5</v>
      </c>
      <c r="O118" s="67">
        <f t="shared" si="23"/>
        <v>2</v>
      </c>
      <c r="P118" s="101">
        <v>2</v>
      </c>
    </row>
    <row r="119" spans="1:16" ht="21" customHeight="1" x14ac:dyDescent="0.3">
      <c r="A119" s="69" t="s">
        <v>339</v>
      </c>
      <c r="B119" s="95">
        <v>94681</v>
      </c>
      <c r="C119" s="96">
        <v>118350</v>
      </c>
      <c r="D119" s="76">
        <v>28</v>
      </c>
      <c r="E119" s="77" t="s">
        <v>215</v>
      </c>
      <c r="F119" s="101">
        <v>2</v>
      </c>
      <c r="G119" s="101">
        <v>2.5</v>
      </c>
      <c r="H119" s="75"/>
      <c r="I119" s="67">
        <f t="shared" si="22"/>
        <v>94681</v>
      </c>
      <c r="J119" s="71">
        <v>94681</v>
      </c>
      <c r="K119" s="67">
        <f t="shared" si="20"/>
        <v>118350</v>
      </c>
      <c r="L119" s="72">
        <v>118350</v>
      </c>
      <c r="M119" s="67">
        <f t="shared" si="21"/>
        <v>2</v>
      </c>
      <c r="N119" s="101">
        <v>2</v>
      </c>
      <c r="O119" s="67">
        <f t="shared" si="23"/>
        <v>2.5</v>
      </c>
      <c r="P119" s="101">
        <v>2.5</v>
      </c>
    </row>
    <row r="120" spans="1:16" ht="21" customHeight="1" x14ac:dyDescent="0.3">
      <c r="A120" s="69" t="s">
        <v>340</v>
      </c>
      <c r="B120" s="95">
        <v>118351</v>
      </c>
      <c r="C120" s="96">
        <v>142020</v>
      </c>
      <c r="D120" s="73">
        <v>45</v>
      </c>
      <c r="E120" s="74" t="s">
        <v>217</v>
      </c>
      <c r="F120" s="101">
        <v>2.5</v>
      </c>
      <c r="G120" s="101">
        <v>3</v>
      </c>
      <c r="H120" s="75"/>
      <c r="I120" s="67">
        <f t="shared" si="22"/>
        <v>118351</v>
      </c>
      <c r="J120" s="71">
        <v>118351</v>
      </c>
      <c r="K120" s="67">
        <f t="shared" si="20"/>
        <v>142020</v>
      </c>
      <c r="L120" s="72">
        <v>142020</v>
      </c>
      <c r="M120" s="67">
        <f t="shared" si="21"/>
        <v>2.5</v>
      </c>
      <c r="N120" s="101">
        <v>2.5</v>
      </c>
      <c r="O120" s="67">
        <f t="shared" si="23"/>
        <v>3</v>
      </c>
      <c r="P120" s="101">
        <v>3</v>
      </c>
    </row>
    <row r="121" spans="1:16" ht="20" customHeight="1" x14ac:dyDescent="0.3">
      <c r="A121" s="69" t="s">
        <v>341</v>
      </c>
      <c r="B121" s="95">
        <v>142021</v>
      </c>
      <c r="C121" s="96">
        <v>165690</v>
      </c>
      <c r="D121" s="76">
        <v>67</v>
      </c>
      <c r="E121" s="77" t="s">
        <v>219</v>
      </c>
      <c r="F121" s="101">
        <v>3</v>
      </c>
      <c r="G121" s="101">
        <v>3.5</v>
      </c>
      <c r="H121" s="75"/>
      <c r="I121" s="67">
        <f t="shared" si="22"/>
        <v>142021</v>
      </c>
      <c r="J121" s="71">
        <v>142021</v>
      </c>
      <c r="K121" s="67">
        <f t="shared" si="20"/>
        <v>165690</v>
      </c>
      <c r="L121" s="72">
        <v>165690</v>
      </c>
      <c r="M121" s="67">
        <f t="shared" si="21"/>
        <v>3</v>
      </c>
      <c r="N121" s="101">
        <v>3</v>
      </c>
      <c r="O121" s="67">
        <f t="shared" si="23"/>
        <v>3.5</v>
      </c>
      <c r="P121" s="101">
        <v>3.5</v>
      </c>
    </row>
    <row r="122" spans="1:16" ht="21" customHeight="1" x14ac:dyDescent="0.3">
      <c r="A122" s="69" t="s">
        <v>342</v>
      </c>
      <c r="B122" s="95">
        <v>165691</v>
      </c>
      <c r="C122" s="96">
        <v>189360</v>
      </c>
      <c r="D122" s="73">
        <v>124</v>
      </c>
      <c r="E122" s="74" t="s">
        <v>221</v>
      </c>
      <c r="F122" s="101">
        <v>3.5</v>
      </c>
      <c r="G122" s="101">
        <v>4</v>
      </c>
      <c r="H122" s="75"/>
      <c r="I122" s="67">
        <f t="shared" si="22"/>
        <v>165691</v>
      </c>
      <c r="J122" s="71">
        <v>165691</v>
      </c>
      <c r="K122" s="67">
        <f t="shared" si="20"/>
        <v>189360</v>
      </c>
      <c r="L122" s="72">
        <v>189360</v>
      </c>
      <c r="M122" s="67">
        <f t="shared" si="21"/>
        <v>3.5</v>
      </c>
      <c r="N122" s="101">
        <v>3.5</v>
      </c>
      <c r="O122" s="67">
        <f t="shared" si="23"/>
        <v>4</v>
      </c>
      <c r="P122" s="101">
        <v>4</v>
      </c>
    </row>
    <row r="123" spans="1:16" ht="21" customHeight="1" x14ac:dyDescent="0.3">
      <c r="A123" s="69" t="s">
        <v>343</v>
      </c>
      <c r="B123" s="95">
        <v>189361</v>
      </c>
      <c r="C123" s="96">
        <v>213030</v>
      </c>
      <c r="D123" s="76">
        <v>210</v>
      </c>
      <c r="E123" s="77" t="s">
        <v>223</v>
      </c>
      <c r="F123" s="101">
        <v>4</v>
      </c>
      <c r="G123" s="101">
        <v>4.5</v>
      </c>
      <c r="H123" s="75"/>
      <c r="I123" s="67">
        <f t="shared" si="22"/>
        <v>189361</v>
      </c>
      <c r="J123" s="71">
        <v>189361</v>
      </c>
      <c r="K123" s="67">
        <f t="shared" si="20"/>
        <v>213030</v>
      </c>
      <c r="L123" s="72">
        <v>213030</v>
      </c>
      <c r="M123" s="67">
        <f t="shared" si="21"/>
        <v>4</v>
      </c>
      <c r="N123" s="101">
        <v>4</v>
      </c>
      <c r="O123" s="67">
        <f t="shared" si="23"/>
        <v>4.5</v>
      </c>
      <c r="P123" s="101">
        <v>4.5</v>
      </c>
    </row>
    <row r="124" spans="1:16" ht="20" customHeight="1" x14ac:dyDescent="0.3">
      <c r="A124" s="69" t="s">
        <v>344</v>
      </c>
      <c r="B124" s="95">
        <v>213031</v>
      </c>
      <c r="C124" s="96">
        <v>236700</v>
      </c>
      <c r="D124" s="73">
        <v>313</v>
      </c>
      <c r="E124" s="74" t="s">
        <v>225</v>
      </c>
      <c r="F124" s="101">
        <v>4.5</v>
      </c>
      <c r="G124" s="101">
        <v>5</v>
      </c>
      <c r="H124" s="75"/>
      <c r="I124" s="67">
        <f t="shared" si="22"/>
        <v>213031</v>
      </c>
      <c r="J124" s="71">
        <v>213031</v>
      </c>
      <c r="K124" s="67">
        <f t="shared" si="20"/>
        <v>236700</v>
      </c>
      <c r="L124" s="72">
        <v>236700</v>
      </c>
      <c r="M124" s="67">
        <f t="shared" si="21"/>
        <v>4.5</v>
      </c>
      <c r="N124" s="101">
        <v>4.5</v>
      </c>
      <c r="O124" s="67">
        <f t="shared" si="23"/>
        <v>5</v>
      </c>
      <c r="P124" s="101">
        <v>5</v>
      </c>
    </row>
    <row r="125" spans="1:16" ht="21" customHeight="1" x14ac:dyDescent="0.3">
      <c r="A125" s="69" t="s">
        <v>345</v>
      </c>
      <c r="B125" s="95">
        <v>236701</v>
      </c>
      <c r="C125" s="96">
        <v>260370</v>
      </c>
      <c r="D125" s="76">
        <v>433</v>
      </c>
      <c r="E125" s="77" t="s">
        <v>227</v>
      </c>
      <c r="F125" s="101">
        <v>5</v>
      </c>
      <c r="G125" s="101">
        <v>5.5</v>
      </c>
      <c r="H125" s="75"/>
      <c r="I125" s="67">
        <f t="shared" si="22"/>
        <v>236701</v>
      </c>
      <c r="J125" s="71">
        <v>236701</v>
      </c>
      <c r="K125" s="67">
        <f t="shared" si="20"/>
        <v>260370</v>
      </c>
      <c r="L125" s="72">
        <v>260370</v>
      </c>
      <c r="M125" s="67">
        <f t="shared" si="21"/>
        <v>5</v>
      </c>
      <c r="N125" s="101">
        <v>5</v>
      </c>
      <c r="O125" s="67">
        <f t="shared" si="23"/>
        <v>5.5</v>
      </c>
      <c r="P125" s="101">
        <v>5.5</v>
      </c>
    </row>
    <row r="126" spans="1:16" ht="21" customHeight="1" x14ac:dyDescent="0.3">
      <c r="A126" s="69" t="s">
        <v>346</v>
      </c>
      <c r="B126" s="95">
        <v>260371</v>
      </c>
      <c r="C126" s="96">
        <v>284040</v>
      </c>
      <c r="D126" s="73">
        <v>474</v>
      </c>
      <c r="E126" s="74" t="s">
        <v>229</v>
      </c>
      <c r="F126" s="101">
        <v>5.5</v>
      </c>
      <c r="G126" s="101">
        <v>6</v>
      </c>
      <c r="H126" s="75"/>
      <c r="I126" s="67">
        <f t="shared" si="22"/>
        <v>260371</v>
      </c>
      <c r="J126" s="71">
        <v>260371</v>
      </c>
      <c r="K126" s="67">
        <f t="shared" si="20"/>
        <v>284040</v>
      </c>
      <c r="L126" s="72">
        <v>284040</v>
      </c>
      <c r="M126" s="67">
        <f t="shared" si="21"/>
        <v>5.5</v>
      </c>
      <c r="N126" s="101">
        <v>5.5</v>
      </c>
      <c r="O126" s="67">
        <f t="shared" si="23"/>
        <v>6</v>
      </c>
      <c r="P126" s="101">
        <v>6</v>
      </c>
    </row>
    <row r="127" spans="1:16" ht="20" customHeight="1" x14ac:dyDescent="0.3">
      <c r="A127" s="69" t="s">
        <v>347</v>
      </c>
      <c r="B127" s="95">
        <v>284041</v>
      </c>
      <c r="C127" s="96">
        <v>307710</v>
      </c>
      <c r="D127" s="76">
        <v>515</v>
      </c>
      <c r="E127" s="77" t="s">
        <v>231</v>
      </c>
      <c r="F127" s="101">
        <v>6</v>
      </c>
      <c r="G127" s="101">
        <v>6.5</v>
      </c>
      <c r="H127" s="75"/>
      <c r="I127" s="67">
        <f t="shared" si="22"/>
        <v>284041</v>
      </c>
      <c r="J127" s="71">
        <v>284041</v>
      </c>
      <c r="K127" s="67">
        <f t="shared" si="20"/>
        <v>307710</v>
      </c>
      <c r="L127" s="72">
        <v>307710</v>
      </c>
      <c r="M127" s="67">
        <f t="shared" si="21"/>
        <v>6</v>
      </c>
      <c r="N127" s="101">
        <v>6</v>
      </c>
      <c r="O127" s="67">
        <f t="shared" si="23"/>
        <v>6.5</v>
      </c>
      <c r="P127" s="101">
        <v>6.5</v>
      </c>
    </row>
    <row r="128" spans="1:16" ht="21" customHeight="1" x14ac:dyDescent="0.3">
      <c r="A128" s="69" t="s">
        <v>348</v>
      </c>
      <c r="B128" s="95">
        <v>307711</v>
      </c>
      <c r="C128" s="96">
        <v>331380</v>
      </c>
      <c r="D128" s="73">
        <v>557</v>
      </c>
      <c r="E128" s="74" t="s">
        <v>233</v>
      </c>
      <c r="F128" s="101">
        <v>6.5</v>
      </c>
      <c r="G128" s="101">
        <v>7</v>
      </c>
      <c r="H128" s="75"/>
      <c r="I128" s="67">
        <f t="shared" si="22"/>
        <v>307711</v>
      </c>
      <c r="J128" s="71">
        <v>307711</v>
      </c>
      <c r="K128" s="67">
        <f t="shared" si="20"/>
        <v>331380</v>
      </c>
      <c r="L128" s="72">
        <v>331380</v>
      </c>
      <c r="M128" s="67">
        <f t="shared" si="21"/>
        <v>6.5</v>
      </c>
      <c r="N128" s="101">
        <v>6.5</v>
      </c>
      <c r="O128" s="67">
        <f t="shared" si="23"/>
        <v>7</v>
      </c>
      <c r="P128" s="101">
        <v>7</v>
      </c>
    </row>
    <row r="129" spans="1:16" ht="21" customHeight="1" x14ac:dyDescent="0.3">
      <c r="A129" s="69" t="s">
        <v>349</v>
      </c>
      <c r="B129" s="95">
        <v>331381</v>
      </c>
      <c r="C129" s="96">
        <v>355050</v>
      </c>
      <c r="D129" s="76">
        <v>598</v>
      </c>
      <c r="E129" s="77" t="s">
        <v>235</v>
      </c>
      <c r="F129" s="101">
        <v>7</v>
      </c>
      <c r="G129" s="101">
        <v>7.5</v>
      </c>
      <c r="H129" s="75"/>
      <c r="I129" s="67">
        <f t="shared" si="22"/>
        <v>331381</v>
      </c>
      <c r="J129" s="71">
        <v>331381</v>
      </c>
      <c r="K129" s="67">
        <f t="shared" si="20"/>
        <v>355050</v>
      </c>
      <c r="L129" s="72">
        <v>355050</v>
      </c>
      <c r="M129" s="67">
        <f t="shared" si="21"/>
        <v>7</v>
      </c>
      <c r="N129" s="101">
        <v>7</v>
      </c>
      <c r="O129" s="67">
        <f t="shared" si="23"/>
        <v>7.5</v>
      </c>
      <c r="P129" s="101">
        <v>7.5</v>
      </c>
    </row>
    <row r="130" spans="1:16" ht="20" customHeight="1" x14ac:dyDescent="0.3">
      <c r="A130" s="69" t="s">
        <v>350</v>
      </c>
      <c r="B130" s="95">
        <v>355051</v>
      </c>
      <c r="C130" s="96">
        <v>378720</v>
      </c>
      <c r="D130" s="73">
        <v>639</v>
      </c>
      <c r="E130" s="74" t="s">
        <v>237</v>
      </c>
      <c r="F130" s="101">
        <v>7.5</v>
      </c>
      <c r="G130" s="101">
        <v>8</v>
      </c>
      <c r="H130" s="75"/>
      <c r="I130" s="67">
        <f t="shared" si="22"/>
        <v>355051</v>
      </c>
      <c r="J130" s="71">
        <v>355051</v>
      </c>
      <c r="K130" s="67">
        <f t="shared" si="20"/>
        <v>378720</v>
      </c>
      <c r="L130" s="72">
        <v>378720</v>
      </c>
      <c r="M130" s="67">
        <f t="shared" si="21"/>
        <v>7.5</v>
      </c>
      <c r="N130" s="101">
        <v>7.5</v>
      </c>
      <c r="O130" s="67">
        <f t="shared" si="23"/>
        <v>8</v>
      </c>
      <c r="P130" s="101">
        <v>8</v>
      </c>
    </row>
    <row r="131" spans="1:16" ht="21" customHeight="1" x14ac:dyDescent="0.3">
      <c r="A131" s="69" t="s">
        <v>351</v>
      </c>
      <c r="B131" s="95">
        <v>378721</v>
      </c>
      <c r="C131" s="96">
        <v>402390</v>
      </c>
      <c r="D131" s="76">
        <v>680</v>
      </c>
      <c r="E131" s="77" t="s">
        <v>239</v>
      </c>
      <c r="F131" s="101">
        <v>8</v>
      </c>
      <c r="G131" s="101">
        <v>8.5</v>
      </c>
      <c r="H131" s="75"/>
      <c r="I131" s="67">
        <f t="shared" si="22"/>
        <v>378721</v>
      </c>
      <c r="J131" s="71">
        <v>378721</v>
      </c>
      <c r="K131" s="67">
        <f t="shared" si="20"/>
        <v>402390</v>
      </c>
      <c r="L131" s="72">
        <v>402390</v>
      </c>
      <c r="M131" s="67">
        <f t="shared" si="21"/>
        <v>8</v>
      </c>
      <c r="N131" s="101">
        <v>8</v>
      </c>
      <c r="O131" s="67">
        <f t="shared" si="23"/>
        <v>8.5</v>
      </c>
      <c r="P131" s="101">
        <v>8.5</v>
      </c>
    </row>
    <row r="132" spans="1:16" ht="21" customHeight="1" x14ac:dyDescent="0.3">
      <c r="A132" s="69" t="s">
        <v>352</v>
      </c>
      <c r="B132" s="95">
        <v>402391</v>
      </c>
      <c r="C132" s="96">
        <v>426060</v>
      </c>
      <c r="D132" s="73">
        <v>722</v>
      </c>
      <c r="E132" s="74" t="s">
        <v>241</v>
      </c>
      <c r="F132" s="101">
        <v>8.5</v>
      </c>
      <c r="G132" s="101">
        <v>9</v>
      </c>
      <c r="H132" s="75"/>
      <c r="I132" s="67">
        <f t="shared" si="22"/>
        <v>402391</v>
      </c>
      <c r="J132" s="71">
        <v>402391</v>
      </c>
      <c r="K132" s="67">
        <f t="shared" si="20"/>
        <v>426060</v>
      </c>
      <c r="L132" s="72">
        <v>426060</v>
      </c>
      <c r="M132" s="67">
        <f t="shared" si="21"/>
        <v>8.5</v>
      </c>
      <c r="N132" s="101">
        <v>8.5</v>
      </c>
      <c r="O132" s="67">
        <f t="shared" si="23"/>
        <v>9</v>
      </c>
      <c r="P132" s="101">
        <v>9</v>
      </c>
    </row>
    <row r="133" spans="1:16" ht="20" customHeight="1" x14ac:dyDescent="0.3">
      <c r="A133" s="69" t="s">
        <v>353</v>
      </c>
      <c r="B133" s="95">
        <v>426061</v>
      </c>
      <c r="C133" s="96">
        <v>449730</v>
      </c>
      <c r="D133" s="76">
        <v>763</v>
      </c>
      <c r="E133" s="77" t="s">
        <v>243</v>
      </c>
      <c r="F133" s="101">
        <v>9</v>
      </c>
      <c r="G133" s="101">
        <v>9.5</v>
      </c>
      <c r="H133" s="75"/>
      <c r="I133" s="67">
        <f t="shared" si="22"/>
        <v>426061</v>
      </c>
      <c r="J133" s="71">
        <v>426061</v>
      </c>
      <c r="K133" s="67">
        <f t="shared" si="20"/>
        <v>449730</v>
      </c>
      <c r="L133" s="72">
        <v>449730</v>
      </c>
      <c r="M133" s="67">
        <f t="shared" si="21"/>
        <v>9</v>
      </c>
      <c r="N133" s="101">
        <v>9</v>
      </c>
      <c r="O133" s="67">
        <f t="shared" si="23"/>
        <v>9.5</v>
      </c>
      <c r="P133" s="101">
        <v>9.5</v>
      </c>
    </row>
    <row r="134" spans="1:16" ht="21" customHeight="1" x14ac:dyDescent="0.3">
      <c r="A134" s="69" t="s">
        <v>354</v>
      </c>
      <c r="B134" s="95">
        <v>449731</v>
      </c>
      <c r="C134" s="96">
        <v>473400</v>
      </c>
      <c r="D134" s="73">
        <v>804</v>
      </c>
      <c r="E134" s="74" t="s">
        <v>245</v>
      </c>
      <c r="F134" s="101">
        <v>9.5</v>
      </c>
      <c r="G134" s="101">
        <v>10</v>
      </c>
      <c r="H134" s="75"/>
      <c r="I134" s="67">
        <f t="shared" si="22"/>
        <v>449731</v>
      </c>
      <c r="J134" s="71">
        <v>449731</v>
      </c>
      <c r="K134" s="67">
        <f t="shared" si="20"/>
        <v>473400</v>
      </c>
      <c r="L134" s="72">
        <v>473400</v>
      </c>
      <c r="M134" s="67">
        <f t="shared" si="21"/>
        <v>9.5</v>
      </c>
      <c r="N134" s="101">
        <v>9.5</v>
      </c>
      <c r="O134" s="67">
        <f t="shared" si="23"/>
        <v>10</v>
      </c>
      <c r="P134" s="101">
        <v>10</v>
      </c>
    </row>
    <row r="135" spans="1:16" ht="30" customHeight="1" x14ac:dyDescent="0.3">
      <c r="A135" s="78" t="s">
        <v>355</v>
      </c>
      <c r="B135" s="95">
        <v>473401</v>
      </c>
      <c r="C135" s="96"/>
      <c r="D135" s="79" t="s">
        <v>247</v>
      </c>
      <c r="E135" s="77" t="s">
        <v>248</v>
      </c>
      <c r="F135" s="101">
        <v>10</v>
      </c>
      <c r="H135" s="75"/>
      <c r="I135" s="67">
        <f t="shared" si="22"/>
        <v>473401</v>
      </c>
      <c r="J135" s="71">
        <v>473401</v>
      </c>
      <c r="L135" s="72"/>
      <c r="M135" s="67">
        <f t="shared" si="21"/>
        <v>10</v>
      </c>
      <c r="N135" s="101">
        <v>10</v>
      </c>
      <c r="P135" s="101"/>
    </row>
    <row r="136" spans="1:16" ht="19" customHeight="1" x14ac:dyDescent="0.3">
      <c r="A136" s="68" t="s">
        <v>356</v>
      </c>
      <c r="B136" s="96"/>
      <c r="C136" s="96"/>
      <c r="J136" s="72"/>
      <c r="L136" s="72"/>
      <c r="N136" s="101"/>
      <c r="P136" s="101"/>
    </row>
    <row r="137" spans="1:16" ht="34" customHeight="1" x14ac:dyDescent="0.3">
      <c r="A137" s="89" t="s">
        <v>201</v>
      </c>
      <c r="B137" s="98"/>
      <c r="C137" s="96"/>
      <c r="D137" s="69" t="s">
        <v>206</v>
      </c>
      <c r="E137" s="69" t="s">
        <v>207</v>
      </c>
      <c r="H137" s="70"/>
      <c r="I137" s="70"/>
      <c r="J137" s="86"/>
      <c r="L137" s="72"/>
      <c r="N137" s="101"/>
      <c r="P137" s="101"/>
    </row>
    <row r="138" spans="1:16" ht="20" customHeight="1" x14ac:dyDescent="0.3">
      <c r="A138" s="89" t="s">
        <v>357</v>
      </c>
      <c r="B138" s="95">
        <v>0</v>
      </c>
      <c r="C138" s="96">
        <v>52720</v>
      </c>
      <c r="D138" s="73">
        <v>0</v>
      </c>
      <c r="E138" s="74" t="s">
        <v>209</v>
      </c>
      <c r="F138" s="101">
        <v>0</v>
      </c>
      <c r="G138" s="101">
        <v>1</v>
      </c>
      <c r="H138" s="75"/>
      <c r="I138" s="67">
        <f>_xlfn.NUMBERVALUE(B138)</f>
        <v>0</v>
      </c>
      <c r="J138" s="71">
        <v>0</v>
      </c>
      <c r="K138" s="67">
        <f t="shared" ref="K138:K156" si="24">_xlfn.NUMBERVALUE(C138)</f>
        <v>52720</v>
      </c>
      <c r="L138" s="72">
        <v>52720</v>
      </c>
      <c r="M138" s="67">
        <f t="shared" ref="M138:M157" si="25">_xlfn.NUMBERVALUE(F138)</f>
        <v>0</v>
      </c>
      <c r="N138" s="101">
        <v>0</v>
      </c>
      <c r="O138" s="67">
        <f>_xlfn.NUMBERVALUE(G138)</f>
        <v>1</v>
      </c>
      <c r="P138" s="101">
        <v>1</v>
      </c>
    </row>
    <row r="139" spans="1:16" ht="21" customHeight="1" x14ac:dyDescent="0.3">
      <c r="A139" s="89" t="s">
        <v>358</v>
      </c>
      <c r="B139" s="95">
        <v>52721</v>
      </c>
      <c r="C139" s="96">
        <v>79080</v>
      </c>
      <c r="D139" s="76">
        <v>5</v>
      </c>
      <c r="E139" s="77" t="s">
        <v>211</v>
      </c>
      <c r="F139" s="101">
        <v>1</v>
      </c>
      <c r="G139" s="101">
        <v>1.5</v>
      </c>
      <c r="H139" s="75"/>
      <c r="I139" s="67">
        <f t="shared" ref="I139:I157" si="26">_xlfn.NUMBERVALUE(B139)</f>
        <v>52721</v>
      </c>
      <c r="J139" s="71">
        <v>52721</v>
      </c>
      <c r="K139" s="67">
        <f t="shared" si="24"/>
        <v>79080</v>
      </c>
      <c r="L139" s="72">
        <v>79080</v>
      </c>
      <c r="M139" s="67">
        <f t="shared" si="25"/>
        <v>1</v>
      </c>
      <c r="N139" s="101">
        <v>1</v>
      </c>
      <c r="O139" s="67">
        <f t="shared" ref="O139:O156" si="27">_xlfn.NUMBERVALUE(G139)</f>
        <v>1.5</v>
      </c>
      <c r="P139" s="101">
        <v>1.5</v>
      </c>
    </row>
    <row r="140" spans="1:16" ht="21" customHeight="1" x14ac:dyDescent="0.3">
      <c r="A140" s="89" t="s">
        <v>359</v>
      </c>
      <c r="B140" s="95">
        <v>79081</v>
      </c>
      <c r="C140" s="96">
        <v>105440</v>
      </c>
      <c r="D140" s="73">
        <v>14</v>
      </c>
      <c r="E140" s="74" t="s">
        <v>213</v>
      </c>
      <c r="F140" s="101">
        <v>1.5</v>
      </c>
      <c r="G140" s="101">
        <v>2</v>
      </c>
      <c r="H140" s="75"/>
      <c r="I140" s="67">
        <f t="shared" si="26"/>
        <v>79081</v>
      </c>
      <c r="J140" s="71">
        <v>79081</v>
      </c>
      <c r="K140" s="67">
        <f t="shared" si="24"/>
        <v>105440</v>
      </c>
      <c r="L140" s="72">
        <v>105440</v>
      </c>
      <c r="M140" s="67">
        <f t="shared" si="25"/>
        <v>1.5</v>
      </c>
      <c r="N140" s="101">
        <v>1.5</v>
      </c>
      <c r="O140" s="67">
        <f t="shared" si="27"/>
        <v>2</v>
      </c>
      <c r="P140" s="101">
        <v>2</v>
      </c>
    </row>
    <row r="141" spans="1:16" ht="20" customHeight="1" x14ac:dyDescent="0.3">
      <c r="A141" s="89" t="s">
        <v>360</v>
      </c>
      <c r="B141" s="95">
        <v>105441</v>
      </c>
      <c r="C141" s="96">
        <v>131800</v>
      </c>
      <c r="D141" s="76">
        <v>28</v>
      </c>
      <c r="E141" s="77" t="s">
        <v>215</v>
      </c>
      <c r="F141" s="101">
        <v>2</v>
      </c>
      <c r="G141" s="101">
        <v>2.5</v>
      </c>
      <c r="H141" s="75"/>
      <c r="I141" s="67">
        <f t="shared" si="26"/>
        <v>105441</v>
      </c>
      <c r="J141" s="71">
        <v>105441</v>
      </c>
      <c r="K141" s="67">
        <f t="shared" si="24"/>
        <v>131800</v>
      </c>
      <c r="L141" s="72">
        <v>131800</v>
      </c>
      <c r="M141" s="67">
        <f t="shared" si="25"/>
        <v>2</v>
      </c>
      <c r="N141" s="101">
        <v>2</v>
      </c>
      <c r="O141" s="67">
        <f t="shared" si="27"/>
        <v>2.5</v>
      </c>
      <c r="P141" s="101">
        <v>2.5</v>
      </c>
    </row>
    <row r="142" spans="1:16" ht="21" customHeight="1" x14ac:dyDescent="0.3">
      <c r="A142" s="89" t="s">
        <v>361</v>
      </c>
      <c r="B142" s="95">
        <v>131801</v>
      </c>
      <c r="C142" s="96">
        <v>158160</v>
      </c>
      <c r="D142" s="73">
        <v>45</v>
      </c>
      <c r="E142" s="74" t="s">
        <v>217</v>
      </c>
      <c r="F142" s="101">
        <v>2.5</v>
      </c>
      <c r="G142" s="101">
        <v>3</v>
      </c>
      <c r="H142" s="75"/>
      <c r="I142" s="67">
        <f t="shared" si="26"/>
        <v>131801</v>
      </c>
      <c r="J142" s="71">
        <v>131801</v>
      </c>
      <c r="K142" s="67">
        <f t="shared" si="24"/>
        <v>158160</v>
      </c>
      <c r="L142" s="72">
        <v>158160</v>
      </c>
      <c r="M142" s="67">
        <f t="shared" si="25"/>
        <v>2.5</v>
      </c>
      <c r="N142" s="101">
        <v>2.5</v>
      </c>
      <c r="O142" s="67">
        <f t="shared" si="27"/>
        <v>3</v>
      </c>
      <c r="P142" s="101">
        <v>3</v>
      </c>
    </row>
    <row r="143" spans="1:16" ht="21" customHeight="1" x14ac:dyDescent="0.3">
      <c r="A143" s="89" t="s">
        <v>362</v>
      </c>
      <c r="B143" s="95">
        <v>158161</v>
      </c>
      <c r="C143" s="96">
        <v>184520</v>
      </c>
      <c r="D143" s="76">
        <v>67</v>
      </c>
      <c r="E143" s="77" t="s">
        <v>219</v>
      </c>
      <c r="F143" s="101">
        <v>3</v>
      </c>
      <c r="G143" s="101">
        <v>3.5</v>
      </c>
      <c r="H143" s="75"/>
      <c r="I143" s="67">
        <f t="shared" si="26"/>
        <v>158161</v>
      </c>
      <c r="J143" s="71">
        <v>158161</v>
      </c>
      <c r="K143" s="67">
        <f t="shared" si="24"/>
        <v>184520</v>
      </c>
      <c r="L143" s="72">
        <v>184520</v>
      </c>
      <c r="M143" s="67">
        <f t="shared" si="25"/>
        <v>3</v>
      </c>
      <c r="N143" s="101">
        <v>3</v>
      </c>
      <c r="O143" s="67">
        <f t="shared" si="27"/>
        <v>3.5</v>
      </c>
      <c r="P143" s="101">
        <v>3.5</v>
      </c>
    </row>
    <row r="144" spans="1:16" ht="20" customHeight="1" x14ac:dyDescent="0.3">
      <c r="A144" s="89" t="s">
        <v>363</v>
      </c>
      <c r="B144" s="95">
        <v>184521</v>
      </c>
      <c r="C144" s="96">
        <v>210880</v>
      </c>
      <c r="D144" s="73">
        <v>124</v>
      </c>
      <c r="E144" s="74" t="s">
        <v>221</v>
      </c>
      <c r="F144" s="101">
        <v>3.5</v>
      </c>
      <c r="G144" s="101">
        <v>4</v>
      </c>
      <c r="H144" s="75"/>
      <c r="I144" s="67">
        <f t="shared" si="26"/>
        <v>184521</v>
      </c>
      <c r="J144" s="71">
        <v>184521</v>
      </c>
      <c r="K144" s="67">
        <f t="shared" si="24"/>
        <v>210880</v>
      </c>
      <c r="L144" s="72">
        <v>210880</v>
      </c>
      <c r="M144" s="67">
        <f t="shared" si="25"/>
        <v>3.5</v>
      </c>
      <c r="N144" s="101">
        <v>3.5</v>
      </c>
      <c r="O144" s="67">
        <f t="shared" si="27"/>
        <v>4</v>
      </c>
      <c r="P144" s="101">
        <v>4</v>
      </c>
    </row>
    <row r="145" spans="1:16" ht="21" customHeight="1" x14ac:dyDescent="0.3">
      <c r="A145" s="89" t="s">
        <v>364</v>
      </c>
      <c r="B145" s="95">
        <v>210881</v>
      </c>
      <c r="C145" s="96">
        <v>237240</v>
      </c>
      <c r="D145" s="76">
        <v>210</v>
      </c>
      <c r="E145" s="77" t="s">
        <v>223</v>
      </c>
      <c r="F145" s="101">
        <v>4</v>
      </c>
      <c r="G145" s="101">
        <v>4.5</v>
      </c>
      <c r="H145" s="75"/>
      <c r="I145" s="67">
        <f t="shared" si="26"/>
        <v>210881</v>
      </c>
      <c r="J145" s="71">
        <v>210881</v>
      </c>
      <c r="K145" s="67">
        <f t="shared" si="24"/>
        <v>237240</v>
      </c>
      <c r="L145" s="72">
        <v>237240</v>
      </c>
      <c r="M145" s="67">
        <f t="shared" si="25"/>
        <v>4</v>
      </c>
      <c r="N145" s="101">
        <v>4</v>
      </c>
      <c r="O145" s="67">
        <f t="shared" si="27"/>
        <v>4.5</v>
      </c>
      <c r="P145" s="101">
        <v>4.5</v>
      </c>
    </row>
    <row r="146" spans="1:16" ht="21" customHeight="1" x14ac:dyDescent="0.3">
      <c r="A146" s="89" t="s">
        <v>365</v>
      </c>
      <c r="B146" s="95">
        <v>237241</v>
      </c>
      <c r="C146" s="96">
        <v>263600</v>
      </c>
      <c r="D146" s="73">
        <v>313</v>
      </c>
      <c r="E146" s="74" t="s">
        <v>225</v>
      </c>
      <c r="F146" s="101">
        <v>4.5</v>
      </c>
      <c r="G146" s="101">
        <v>5</v>
      </c>
      <c r="H146" s="75"/>
      <c r="I146" s="67">
        <f t="shared" si="26"/>
        <v>237241</v>
      </c>
      <c r="J146" s="71">
        <v>237241</v>
      </c>
      <c r="K146" s="67">
        <f t="shared" si="24"/>
        <v>263600</v>
      </c>
      <c r="L146" s="72">
        <v>263600</v>
      </c>
      <c r="M146" s="67">
        <f t="shared" si="25"/>
        <v>4.5</v>
      </c>
      <c r="N146" s="101">
        <v>4.5</v>
      </c>
      <c r="O146" s="67">
        <f t="shared" si="27"/>
        <v>5</v>
      </c>
      <c r="P146" s="101">
        <v>5</v>
      </c>
    </row>
    <row r="147" spans="1:16" ht="20" customHeight="1" x14ac:dyDescent="0.3">
      <c r="A147" s="89" t="s">
        <v>366</v>
      </c>
      <c r="B147" s="95">
        <v>263601</v>
      </c>
      <c r="C147" s="96">
        <v>289960</v>
      </c>
      <c r="D147" s="76">
        <v>433</v>
      </c>
      <c r="E147" s="77" t="s">
        <v>227</v>
      </c>
      <c r="F147" s="101">
        <v>5</v>
      </c>
      <c r="G147" s="101">
        <v>5.5</v>
      </c>
      <c r="H147" s="75"/>
      <c r="I147" s="67">
        <f t="shared" si="26"/>
        <v>263601</v>
      </c>
      <c r="J147" s="71">
        <v>263601</v>
      </c>
      <c r="K147" s="67">
        <f t="shared" si="24"/>
        <v>289960</v>
      </c>
      <c r="L147" s="72">
        <v>289960</v>
      </c>
      <c r="M147" s="67">
        <f t="shared" si="25"/>
        <v>5</v>
      </c>
      <c r="N147" s="101">
        <v>5</v>
      </c>
      <c r="O147" s="67">
        <f t="shared" si="27"/>
        <v>5.5</v>
      </c>
      <c r="P147" s="101">
        <v>5.5</v>
      </c>
    </row>
    <row r="148" spans="1:16" ht="21" customHeight="1" x14ac:dyDescent="0.3">
      <c r="A148" s="89" t="s">
        <v>367</v>
      </c>
      <c r="B148" s="95">
        <v>289961</v>
      </c>
      <c r="C148" s="96">
        <v>316320</v>
      </c>
      <c r="D148" s="73">
        <v>474</v>
      </c>
      <c r="E148" s="74" t="s">
        <v>229</v>
      </c>
      <c r="F148" s="101">
        <v>5.5</v>
      </c>
      <c r="G148" s="101">
        <v>6</v>
      </c>
      <c r="H148" s="75"/>
      <c r="I148" s="67">
        <f t="shared" si="26"/>
        <v>289961</v>
      </c>
      <c r="J148" s="71">
        <v>289961</v>
      </c>
      <c r="K148" s="67">
        <f t="shared" si="24"/>
        <v>316320</v>
      </c>
      <c r="L148" s="72">
        <v>316320</v>
      </c>
      <c r="M148" s="67">
        <f t="shared" si="25"/>
        <v>5.5</v>
      </c>
      <c r="N148" s="101">
        <v>5.5</v>
      </c>
      <c r="O148" s="67">
        <f t="shared" si="27"/>
        <v>6</v>
      </c>
      <c r="P148" s="101">
        <v>6</v>
      </c>
    </row>
    <row r="149" spans="1:16" ht="21" customHeight="1" x14ac:dyDescent="0.3">
      <c r="A149" s="89" t="s">
        <v>368</v>
      </c>
      <c r="B149" s="95">
        <v>316321</v>
      </c>
      <c r="C149" s="96">
        <v>342680</v>
      </c>
      <c r="D149" s="76">
        <v>515</v>
      </c>
      <c r="E149" s="77" t="s">
        <v>231</v>
      </c>
      <c r="F149" s="101">
        <v>6</v>
      </c>
      <c r="G149" s="101">
        <v>6.5</v>
      </c>
      <c r="H149" s="75"/>
      <c r="I149" s="67">
        <f t="shared" si="26"/>
        <v>316321</v>
      </c>
      <c r="J149" s="71">
        <v>316321</v>
      </c>
      <c r="K149" s="67">
        <f t="shared" si="24"/>
        <v>342680</v>
      </c>
      <c r="L149" s="72">
        <v>342680</v>
      </c>
      <c r="M149" s="67">
        <f t="shared" si="25"/>
        <v>6</v>
      </c>
      <c r="N149" s="101">
        <v>6</v>
      </c>
      <c r="O149" s="67">
        <f t="shared" si="27"/>
        <v>6.5</v>
      </c>
      <c r="P149" s="101">
        <v>6.5</v>
      </c>
    </row>
    <row r="150" spans="1:16" ht="20" customHeight="1" x14ac:dyDescent="0.3">
      <c r="A150" s="89" t="s">
        <v>369</v>
      </c>
      <c r="B150" s="95">
        <v>342681</v>
      </c>
      <c r="C150" s="96">
        <v>369040</v>
      </c>
      <c r="D150" s="73">
        <v>557</v>
      </c>
      <c r="E150" s="74" t="s">
        <v>233</v>
      </c>
      <c r="F150" s="101">
        <v>6.5</v>
      </c>
      <c r="G150" s="101">
        <v>7</v>
      </c>
      <c r="H150" s="75"/>
      <c r="I150" s="67">
        <f t="shared" si="26"/>
        <v>342681</v>
      </c>
      <c r="J150" s="71">
        <v>342681</v>
      </c>
      <c r="K150" s="67">
        <f t="shared" si="24"/>
        <v>369040</v>
      </c>
      <c r="L150" s="72">
        <v>369040</v>
      </c>
      <c r="M150" s="67">
        <f t="shared" si="25"/>
        <v>6.5</v>
      </c>
      <c r="N150" s="101">
        <v>6.5</v>
      </c>
      <c r="O150" s="67">
        <f t="shared" si="27"/>
        <v>7</v>
      </c>
      <c r="P150" s="101">
        <v>7</v>
      </c>
    </row>
    <row r="151" spans="1:16" ht="21" customHeight="1" x14ac:dyDescent="0.3">
      <c r="A151" s="89" t="s">
        <v>370</v>
      </c>
      <c r="B151" s="95">
        <v>369041</v>
      </c>
      <c r="C151" s="96">
        <v>395400</v>
      </c>
      <c r="D151" s="76">
        <v>598</v>
      </c>
      <c r="E151" s="77" t="s">
        <v>235</v>
      </c>
      <c r="F151" s="101">
        <v>7</v>
      </c>
      <c r="G151" s="101">
        <v>7.5</v>
      </c>
      <c r="H151" s="75"/>
      <c r="I151" s="67">
        <f t="shared" si="26"/>
        <v>369041</v>
      </c>
      <c r="J151" s="71">
        <v>369041</v>
      </c>
      <c r="K151" s="67">
        <f t="shared" si="24"/>
        <v>395400</v>
      </c>
      <c r="L151" s="72">
        <v>395400</v>
      </c>
      <c r="M151" s="67">
        <f t="shared" si="25"/>
        <v>7</v>
      </c>
      <c r="N151" s="101">
        <v>7</v>
      </c>
      <c r="O151" s="67">
        <f t="shared" si="27"/>
        <v>7.5</v>
      </c>
      <c r="P151" s="101">
        <v>7.5</v>
      </c>
    </row>
    <row r="152" spans="1:16" ht="21" customHeight="1" x14ac:dyDescent="0.3">
      <c r="A152" s="89" t="s">
        <v>371</v>
      </c>
      <c r="B152" s="95">
        <v>395401</v>
      </c>
      <c r="C152" s="96">
        <v>421760</v>
      </c>
      <c r="D152" s="73">
        <v>639</v>
      </c>
      <c r="E152" s="74" t="s">
        <v>237</v>
      </c>
      <c r="F152" s="101">
        <v>7.5</v>
      </c>
      <c r="G152" s="101">
        <v>8</v>
      </c>
      <c r="H152" s="75"/>
      <c r="I152" s="67">
        <f t="shared" si="26"/>
        <v>395401</v>
      </c>
      <c r="J152" s="71">
        <v>395401</v>
      </c>
      <c r="K152" s="67">
        <f t="shared" si="24"/>
        <v>421760</v>
      </c>
      <c r="L152" s="72">
        <v>421760</v>
      </c>
      <c r="M152" s="67">
        <f t="shared" si="25"/>
        <v>7.5</v>
      </c>
      <c r="N152" s="101">
        <v>7.5</v>
      </c>
      <c r="O152" s="67">
        <f t="shared" si="27"/>
        <v>8</v>
      </c>
      <c r="P152" s="101">
        <v>8</v>
      </c>
    </row>
    <row r="153" spans="1:16" ht="20" customHeight="1" x14ac:dyDescent="0.3">
      <c r="A153" s="89" t="s">
        <v>372</v>
      </c>
      <c r="B153" s="95">
        <v>421761</v>
      </c>
      <c r="C153" s="96">
        <v>448120</v>
      </c>
      <c r="D153" s="76">
        <v>680</v>
      </c>
      <c r="E153" s="77" t="s">
        <v>239</v>
      </c>
      <c r="F153" s="101">
        <v>8</v>
      </c>
      <c r="G153" s="101">
        <v>8.5</v>
      </c>
      <c r="H153" s="75"/>
      <c r="I153" s="67">
        <f t="shared" si="26"/>
        <v>421761</v>
      </c>
      <c r="J153" s="71">
        <v>421761</v>
      </c>
      <c r="K153" s="67">
        <f t="shared" si="24"/>
        <v>448120</v>
      </c>
      <c r="L153" s="72">
        <v>448120</v>
      </c>
      <c r="M153" s="67">
        <f t="shared" si="25"/>
        <v>8</v>
      </c>
      <c r="N153" s="101">
        <v>8</v>
      </c>
      <c r="O153" s="67">
        <f t="shared" si="27"/>
        <v>8.5</v>
      </c>
      <c r="P153" s="101">
        <v>8.5</v>
      </c>
    </row>
    <row r="154" spans="1:16" ht="21" customHeight="1" x14ac:dyDescent="0.3">
      <c r="A154" s="89" t="s">
        <v>373</v>
      </c>
      <c r="B154" s="95">
        <v>448121</v>
      </c>
      <c r="C154" s="96">
        <v>474480</v>
      </c>
      <c r="D154" s="73">
        <v>722</v>
      </c>
      <c r="E154" s="74" t="s">
        <v>241</v>
      </c>
      <c r="F154" s="101">
        <v>8.5</v>
      </c>
      <c r="G154" s="101">
        <v>9</v>
      </c>
      <c r="H154" s="75"/>
      <c r="I154" s="67">
        <f t="shared" si="26"/>
        <v>448121</v>
      </c>
      <c r="J154" s="71">
        <v>448121</v>
      </c>
      <c r="K154" s="67">
        <f t="shared" si="24"/>
        <v>474480</v>
      </c>
      <c r="L154" s="72">
        <v>474480</v>
      </c>
      <c r="M154" s="67">
        <f t="shared" si="25"/>
        <v>8.5</v>
      </c>
      <c r="N154" s="101">
        <v>8.5</v>
      </c>
      <c r="O154" s="67">
        <f t="shared" si="27"/>
        <v>9</v>
      </c>
      <c r="P154" s="101">
        <v>9</v>
      </c>
    </row>
    <row r="155" spans="1:16" ht="21" customHeight="1" x14ac:dyDescent="0.3">
      <c r="A155" s="89" t="s">
        <v>374</v>
      </c>
      <c r="B155" s="95">
        <v>474481</v>
      </c>
      <c r="C155" s="96">
        <v>500840</v>
      </c>
      <c r="D155" s="76">
        <v>763</v>
      </c>
      <c r="E155" s="77" t="s">
        <v>243</v>
      </c>
      <c r="F155" s="101">
        <v>9</v>
      </c>
      <c r="G155" s="101">
        <v>9.5</v>
      </c>
      <c r="H155" s="75"/>
      <c r="I155" s="67">
        <f t="shared" si="26"/>
        <v>474481</v>
      </c>
      <c r="J155" s="71">
        <v>474481</v>
      </c>
      <c r="K155" s="67">
        <f t="shared" si="24"/>
        <v>500840</v>
      </c>
      <c r="L155" s="72">
        <v>500840</v>
      </c>
      <c r="M155" s="67">
        <f t="shared" si="25"/>
        <v>9</v>
      </c>
      <c r="N155" s="101">
        <v>9</v>
      </c>
      <c r="O155" s="67">
        <f t="shared" si="27"/>
        <v>9.5</v>
      </c>
      <c r="P155" s="101">
        <v>9.5</v>
      </c>
    </row>
    <row r="156" spans="1:16" ht="20" customHeight="1" x14ac:dyDescent="0.3">
      <c r="A156" s="89" t="s">
        <v>375</v>
      </c>
      <c r="B156" s="95">
        <v>500841</v>
      </c>
      <c r="C156" s="96">
        <v>527200</v>
      </c>
      <c r="D156" s="73">
        <v>804</v>
      </c>
      <c r="E156" s="74" t="s">
        <v>245</v>
      </c>
      <c r="F156" s="101">
        <v>9.5</v>
      </c>
      <c r="G156" s="101">
        <v>10</v>
      </c>
      <c r="H156" s="75"/>
      <c r="I156" s="67">
        <f t="shared" si="26"/>
        <v>500841</v>
      </c>
      <c r="J156" s="71">
        <v>500841</v>
      </c>
      <c r="K156" s="67">
        <f t="shared" si="24"/>
        <v>527200</v>
      </c>
      <c r="L156" s="72">
        <v>527200</v>
      </c>
      <c r="M156" s="67">
        <f t="shared" si="25"/>
        <v>9.5</v>
      </c>
      <c r="N156" s="101">
        <v>9.5</v>
      </c>
      <c r="O156" s="67">
        <f t="shared" si="27"/>
        <v>10</v>
      </c>
      <c r="P156" s="101">
        <v>10</v>
      </c>
    </row>
    <row r="157" spans="1:16" ht="30" customHeight="1" x14ac:dyDescent="0.3">
      <c r="A157" s="90" t="s">
        <v>376</v>
      </c>
      <c r="B157" s="95">
        <v>527201</v>
      </c>
      <c r="C157" s="96"/>
      <c r="D157" s="79" t="s">
        <v>247</v>
      </c>
      <c r="E157" s="77" t="s">
        <v>248</v>
      </c>
      <c r="F157" s="101">
        <v>10</v>
      </c>
      <c r="H157" s="75"/>
      <c r="I157" s="67">
        <f t="shared" si="26"/>
        <v>527201</v>
      </c>
      <c r="J157" s="71">
        <v>527201</v>
      </c>
      <c r="L157" s="72"/>
      <c r="M157" s="67">
        <f t="shared" si="25"/>
        <v>10</v>
      </c>
      <c r="N157" s="101">
        <v>10</v>
      </c>
      <c r="P157" s="101"/>
    </row>
    <row r="158" spans="1:16" ht="19" customHeight="1" x14ac:dyDescent="0.3">
      <c r="A158" s="68" t="s">
        <v>377</v>
      </c>
      <c r="B158" s="96"/>
      <c r="C158" s="96"/>
      <c r="J158" s="72"/>
      <c r="L158" s="72"/>
      <c r="N158" s="101"/>
      <c r="P158" s="101"/>
    </row>
    <row r="159" spans="1:16" ht="34" customHeight="1" x14ac:dyDescent="0.3">
      <c r="A159" s="89" t="s">
        <v>201</v>
      </c>
      <c r="B159" s="98"/>
      <c r="C159" s="96"/>
      <c r="D159" s="69" t="s">
        <v>206</v>
      </c>
      <c r="E159" s="69" t="s">
        <v>207</v>
      </c>
      <c r="H159" s="70"/>
      <c r="I159" s="70"/>
      <c r="J159" s="86"/>
      <c r="L159" s="72"/>
      <c r="N159" s="101"/>
      <c r="P159" s="101"/>
    </row>
    <row r="160" spans="1:16" ht="20" customHeight="1" x14ac:dyDescent="0.3">
      <c r="A160" s="89" t="s">
        <v>378</v>
      </c>
      <c r="B160" s="95">
        <v>0</v>
      </c>
      <c r="C160" s="96">
        <v>58100</v>
      </c>
      <c r="D160" s="73">
        <v>0</v>
      </c>
      <c r="E160" s="74" t="s">
        <v>209</v>
      </c>
      <c r="F160" s="101">
        <v>0</v>
      </c>
      <c r="G160" s="101">
        <v>1</v>
      </c>
      <c r="H160" s="75"/>
      <c r="I160" s="67">
        <f>_xlfn.NUMBERVALUE(B160)</f>
        <v>0</v>
      </c>
      <c r="J160" s="71">
        <v>0</v>
      </c>
      <c r="K160" s="67">
        <f t="shared" ref="K160:K178" si="28">_xlfn.NUMBERVALUE(C160)</f>
        <v>58100</v>
      </c>
      <c r="L160" s="72">
        <v>58100</v>
      </c>
      <c r="M160" s="67">
        <f t="shared" ref="M160:M179" si="29">_xlfn.NUMBERVALUE(F160)</f>
        <v>0</v>
      </c>
      <c r="N160" s="101">
        <v>0</v>
      </c>
      <c r="O160" s="67">
        <f>_xlfn.NUMBERVALUE(G160)</f>
        <v>1</v>
      </c>
      <c r="P160" s="101">
        <v>1</v>
      </c>
    </row>
    <row r="161" spans="1:16" ht="21" customHeight="1" x14ac:dyDescent="0.3">
      <c r="A161" s="89" t="s">
        <v>379</v>
      </c>
      <c r="B161" s="95">
        <v>58101</v>
      </c>
      <c r="C161" s="96">
        <v>87150</v>
      </c>
      <c r="D161" s="76">
        <v>5</v>
      </c>
      <c r="E161" s="77" t="s">
        <v>211</v>
      </c>
      <c r="F161" s="101">
        <v>1</v>
      </c>
      <c r="G161" s="101">
        <v>1.5</v>
      </c>
      <c r="H161" s="75"/>
      <c r="I161" s="67">
        <f t="shared" ref="I161:I179" si="30">_xlfn.NUMBERVALUE(B161)</f>
        <v>58101</v>
      </c>
      <c r="J161" s="71">
        <v>58101</v>
      </c>
      <c r="K161" s="67">
        <f t="shared" si="28"/>
        <v>87150</v>
      </c>
      <c r="L161" s="72">
        <v>87150</v>
      </c>
      <c r="M161" s="67">
        <f t="shared" si="29"/>
        <v>1</v>
      </c>
      <c r="N161" s="101">
        <v>1</v>
      </c>
      <c r="O161" s="67">
        <f t="shared" ref="O161:O178" si="31">_xlfn.NUMBERVALUE(G161)</f>
        <v>1.5</v>
      </c>
      <c r="P161" s="101">
        <v>1.5</v>
      </c>
    </row>
    <row r="162" spans="1:16" ht="21" customHeight="1" x14ac:dyDescent="0.3">
      <c r="A162" s="89" t="s">
        <v>380</v>
      </c>
      <c r="B162" s="95">
        <v>87151</v>
      </c>
      <c r="C162" s="96">
        <v>116200</v>
      </c>
      <c r="D162" s="73">
        <v>14</v>
      </c>
      <c r="E162" s="74" t="s">
        <v>213</v>
      </c>
      <c r="F162" s="101">
        <v>1.5</v>
      </c>
      <c r="G162" s="101">
        <v>2</v>
      </c>
      <c r="H162" s="75"/>
      <c r="I162" s="67">
        <f t="shared" si="30"/>
        <v>87151</v>
      </c>
      <c r="J162" s="71">
        <v>87151</v>
      </c>
      <c r="K162" s="67">
        <f t="shared" si="28"/>
        <v>116200</v>
      </c>
      <c r="L162" s="72">
        <v>116200</v>
      </c>
      <c r="M162" s="67">
        <f t="shared" si="29"/>
        <v>1.5</v>
      </c>
      <c r="N162" s="101">
        <v>1.5</v>
      </c>
      <c r="O162" s="67">
        <f t="shared" si="31"/>
        <v>2</v>
      </c>
      <c r="P162" s="101">
        <v>2</v>
      </c>
    </row>
    <row r="163" spans="1:16" ht="20" customHeight="1" x14ac:dyDescent="0.3">
      <c r="A163" s="89" t="s">
        <v>381</v>
      </c>
      <c r="B163" s="95">
        <v>116201</v>
      </c>
      <c r="C163" s="96">
        <v>145250</v>
      </c>
      <c r="D163" s="76">
        <v>28</v>
      </c>
      <c r="E163" s="77" t="s">
        <v>215</v>
      </c>
      <c r="F163" s="101">
        <v>2</v>
      </c>
      <c r="G163" s="101">
        <v>2.5</v>
      </c>
      <c r="H163" s="75"/>
      <c r="I163" s="67">
        <f t="shared" si="30"/>
        <v>116201</v>
      </c>
      <c r="J163" s="71">
        <v>116201</v>
      </c>
      <c r="K163" s="67">
        <f t="shared" si="28"/>
        <v>145250</v>
      </c>
      <c r="L163" s="72">
        <v>145250</v>
      </c>
      <c r="M163" s="67">
        <f t="shared" si="29"/>
        <v>2</v>
      </c>
      <c r="N163" s="101">
        <v>2</v>
      </c>
      <c r="O163" s="67">
        <f t="shared" si="31"/>
        <v>2.5</v>
      </c>
      <c r="P163" s="101">
        <v>2.5</v>
      </c>
    </row>
    <row r="164" spans="1:16" ht="21" customHeight="1" x14ac:dyDescent="0.3">
      <c r="A164" s="89" t="s">
        <v>382</v>
      </c>
      <c r="B164" s="95">
        <v>145251</v>
      </c>
      <c r="C164" s="96">
        <v>174300</v>
      </c>
      <c r="D164" s="73">
        <v>45</v>
      </c>
      <c r="E164" s="74" t="s">
        <v>217</v>
      </c>
      <c r="F164" s="101">
        <v>2.5</v>
      </c>
      <c r="G164" s="101">
        <v>3</v>
      </c>
      <c r="H164" s="75"/>
      <c r="I164" s="67">
        <f t="shared" si="30"/>
        <v>145251</v>
      </c>
      <c r="J164" s="71">
        <v>145251</v>
      </c>
      <c r="K164" s="67">
        <f t="shared" si="28"/>
        <v>174300</v>
      </c>
      <c r="L164" s="72">
        <v>174300</v>
      </c>
      <c r="M164" s="67">
        <f t="shared" si="29"/>
        <v>2.5</v>
      </c>
      <c r="N164" s="101">
        <v>2.5</v>
      </c>
      <c r="O164" s="67">
        <f t="shared" si="31"/>
        <v>3</v>
      </c>
      <c r="P164" s="101">
        <v>3</v>
      </c>
    </row>
    <row r="165" spans="1:16" ht="21" customHeight="1" x14ac:dyDescent="0.3">
      <c r="A165" s="89" t="s">
        <v>383</v>
      </c>
      <c r="B165" s="95">
        <v>174301</v>
      </c>
      <c r="C165" s="96">
        <v>203350</v>
      </c>
      <c r="D165" s="76">
        <v>67</v>
      </c>
      <c r="E165" s="77" t="s">
        <v>219</v>
      </c>
      <c r="F165" s="101">
        <v>3</v>
      </c>
      <c r="G165" s="101">
        <v>3.5</v>
      </c>
      <c r="H165" s="75"/>
      <c r="I165" s="67">
        <f t="shared" si="30"/>
        <v>174301</v>
      </c>
      <c r="J165" s="71">
        <v>174301</v>
      </c>
      <c r="K165" s="67">
        <f t="shared" si="28"/>
        <v>203350</v>
      </c>
      <c r="L165" s="72">
        <v>203350</v>
      </c>
      <c r="M165" s="67">
        <f t="shared" si="29"/>
        <v>3</v>
      </c>
      <c r="N165" s="101">
        <v>3</v>
      </c>
      <c r="O165" s="67">
        <f t="shared" si="31"/>
        <v>3.5</v>
      </c>
      <c r="P165" s="101">
        <v>3.5</v>
      </c>
    </row>
    <row r="166" spans="1:16" ht="20" customHeight="1" x14ac:dyDescent="0.3">
      <c r="A166" s="89" t="s">
        <v>384</v>
      </c>
      <c r="B166" s="95">
        <v>203351</v>
      </c>
      <c r="C166" s="96">
        <v>232400</v>
      </c>
      <c r="D166" s="73">
        <v>124</v>
      </c>
      <c r="E166" s="74" t="s">
        <v>221</v>
      </c>
      <c r="F166" s="101">
        <v>3.5</v>
      </c>
      <c r="G166" s="101">
        <v>4</v>
      </c>
      <c r="H166" s="75"/>
      <c r="I166" s="67">
        <f t="shared" si="30"/>
        <v>203351</v>
      </c>
      <c r="J166" s="71">
        <v>203351</v>
      </c>
      <c r="K166" s="67">
        <f t="shared" si="28"/>
        <v>232400</v>
      </c>
      <c r="L166" s="72">
        <v>232400</v>
      </c>
      <c r="M166" s="67">
        <f t="shared" si="29"/>
        <v>3.5</v>
      </c>
      <c r="N166" s="101">
        <v>3.5</v>
      </c>
      <c r="O166" s="67">
        <f t="shared" si="31"/>
        <v>4</v>
      </c>
      <c r="P166" s="101">
        <v>4</v>
      </c>
    </row>
    <row r="167" spans="1:16" ht="21" customHeight="1" x14ac:dyDescent="0.3">
      <c r="A167" s="89" t="s">
        <v>385</v>
      </c>
      <c r="B167" s="95">
        <v>232401</v>
      </c>
      <c r="C167" s="96">
        <v>261450</v>
      </c>
      <c r="D167" s="76">
        <v>210</v>
      </c>
      <c r="E167" s="77" t="s">
        <v>223</v>
      </c>
      <c r="F167" s="101">
        <v>4</v>
      </c>
      <c r="G167" s="101">
        <v>4.5</v>
      </c>
      <c r="H167" s="75"/>
      <c r="I167" s="67">
        <f t="shared" si="30"/>
        <v>232401</v>
      </c>
      <c r="J167" s="71">
        <v>232401</v>
      </c>
      <c r="K167" s="67">
        <f t="shared" si="28"/>
        <v>261450</v>
      </c>
      <c r="L167" s="72">
        <v>261450</v>
      </c>
      <c r="M167" s="67">
        <f t="shared" si="29"/>
        <v>4</v>
      </c>
      <c r="N167" s="101">
        <v>4</v>
      </c>
      <c r="O167" s="67">
        <f t="shared" si="31"/>
        <v>4.5</v>
      </c>
      <c r="P167" s="101">
        <v>4.5</v>
      </c>
    </row>
    <row r="168" spans="1:16" ht="21" customHeight="1" x14ac:dyDescent="0.3">
      <c r="A168" s="89" t="s">
        <v>386</v>
      </c>
      <c r="B168" s="95">
        <v>261451</v>
      </c>
      <c r="C168" s="96">
        <v>290500</v>
      </c>
      <c r="D168" s="73">
        <v>313</v>
      </c>
      <c r="E168" s="74" t="s">
        <v>225</v>
      </c>
      <c r="F168" s="101">
        <v>4.5</v>
      </c>
      <c r="G168" s="101">
        <v>5</v>
      </c>
      <c r="H168" s="75"/>
      <c r="I168" s="67">
        <f t="shared" si="30"/>
        <v>261451</v>
      </c>
      <c r="J168" s="71">
        <v>261451</v>
      </c>
      <c r="K168" s="67">
        <f t="shared" si="28"/>
        <v>290500</v>
      </c>
      <c r="L168" s="72">
        <v>290500</v>
      </c>
      <c r="M168" s="67">
        <f t="shared" si="29"/>
        <v>4.5</v>
      </c>
      <c r="N168" s="101">
        <v>4.5</v>
      </c>
      <c r="O168" s="67">
        <f t="shared" si="31"/>
        <v>5</v>
      </c>
      <c r="P168" s="101">
        <v>5</v>
      </c>
    </row>
    <row r="169" spans="1:16" ht="20" customHeight="1" x14ac:dyDescent="0.3">
      <c r="A169" s="89" t="s">
        <v>387</v>
      </c>
      <c r="B169" s="95">
        <v>290501</v>
      </c>
      <c r="C169" s="96">
        <v>319550</v>
      </c>
      <c r="D169" s="76">
        <v>433</v>
      </c>
      <c r="E169" s="77" t="s">
        <v>227</v>
      </c>
      <c r="F169" s="101">
        <v>5</v>
      </c>
      <c r="G169" s="101">
        <v>5.5</v>
      </c>
      <c r="H169" s="75"/>
      <c r="I169" s="67">
        <f t="shared" si="30"/>
        <v>290501</v>
      </c>
      <c r="J169" s="71">
        <v>290501</v>
      </c>
      <c r="K169" s="67">
        <f t="shared" si="28"/>
        <v>319550</v>
      </c>
      <c r="L169" s="72">
        <v>319550</v>
      </c>
      <c r="M169" s="67">
        <f t="shared" si="29"/>
        <v>5</v>
      </c>
      <c r="N169" s="101">
        <v>5</v>
      </c>
      <c r="O169" s="67">
        <f t="shared" si="31"/>
        <v>5.5</v>
      </c>
      <c r="P169" s="101">
        <v>5.5</v>
      </c>
    </row>
    <row r="170" spans="1:16" ht="21" customHeight="1" x14ac:dyDescent="0.3">
      <c r="A170" s="89" t="s">
        <v>388</v>
      </c>
      <c r="B170" s="95">
        <v>319551</v>
      </c>
      <c r="C170" s="96">
        <v>348600</v>
      </c>
      <c r="D170" s="73">
        <v>474</v>
      </c>
      <c r="E170" s="74" t="s">
        <v>229</v>
      </c>
      <c r="F170" s="101">
        <v>5.5</v>
      </c>
      <c r="G170" s="101">
        <v>6</v>
      </c>
      <c r="H170" s="75"/>
      <c r="I170" s="67">
        <f t="shared" si="30"/>
        <v>319551</v>
      </c>
      <c r="J170" s="71">
        <v>319551</v>
      </c>
      <c r="K170" s="67">
        <f t="shared" si="28"/>
        <v>348600</v>
      </c>
      <c r="L170" s="72">
        <v>348600</v>
      </c>
      <c r="M170" s="67">
        <f t="shared" si="29"/>
        <v>5.5</v>
      </c>
      <c r="N170" s="101">
        <v>5.5</v>
      </c>
      <c r="O170" s="67">
        <f t="shared" si="31"/>
        <v>6</v>
      </c>
      <c r="P170" s="101">
        <v>6</v>
      </c>
    </row>
    <row r="171" spans="1:16" ht="21" customHeight="1" x14ac:dyDescent="0.3">
      <c r="A171" s="89" t="s">
        <v>389</v>
      </c>
      <c r="B171" s="95">
        <v>348601</v>
      </c>
      <c r="C171" s="96">
        <v>377650</v>
      </c>
      <c r="D171" s="76">
        <v>515</v>
      </c>
      <c r="E171" s="77" t="s">
        <v>231</v>
      </c>
      <c r="F171" s="101">
        <v>6</v>
      </c>
      <c r="G171" s="101">
        <v>6.5</v>
      </c>
      <c r="H171" s="75"/>
      <c r="I171" s="67">
        <f t="shared" si="30"/>
        <v>348601</v>
      </c>
      <c r="J171" s="71">
        <v>348601</v>
      </c>
      <c r="K171" s="67">
        <f t="shared" si="28"/>
        <v>377650</v>
      </c>
      <c r="L171" s="72">
        <v>377650</v>
      </c>
      <c r="M171" s="67">
        <f t="shared" si="29"/>
        <v>6</v>
      </c>
      <c r="N171" s="101">
        <v>6</v>
      </c>
      <c r="O171" s="67">
        <f t="shared" si="31"/>
        <v>6.5</v>
      </c>
      <c r="P171" s="101">
        <v>6.5</v>
      </c>
    </row>
    <row r="172" spans="1:16" ht="20" customHeight="1" x14ac:dyDescent="0.3">
      <c r="A172" s="89" t="s">
        <v>390</v>
      </c>
      <c r="B172" s="95">
        <v>377651</v>
      </c>
      <c r="C172" s="96">
        <v>406700</v>
      </c>
      <c r="D172" s="73">
        <v>557</v>
      </c>
      <c r="E172" s="74" t="s">
        <v>233</v>
      </c>
      <c r="F172" s="101">
        <v>6.5</v>
      </c>
      <c r="G172" s="101">
        <v>7</v>
      </c>
      <c r="H172" s="75"/>
      <c r="I172" s="67">
        <f t="shared" si="30"/>
        <v>377651</v>
      </c>
      <c r="J172" s="71">
        <v>377651</v>
      </c>
      <c r="K172" s="67">
        <f t="shared" si="28"/>
        <v>406700</v>
      </c>
      <c r="L172" s="72">
        <v>406700</v>
      </c>
      <c r="M172" s="67">
        <f t="shared" si="29"/>
        <v>6.5</v>
      </c>
      <c r="N172" s="101">
        <v>6.5</v>
      </c>
      <c r="O172" s="67">
        <f t="shared" si="31"/>
        <v>7</v>
      </c>
      <c r="P172" s="101">
        <v>7</v>
      </c>
    </row>
    <row r="173" spans="1:16" ht="21" customHeight="1" x14ac:dyDescent="0.3">
      <c r="A173" s="89" t="s">
        <v>391</v>
      </c>
      <c r="B173" s="95">
        <v>406701</v>
      </c>
      <c r="C173" s="96">
        <v>435750</v>
      </c>
      <c r="D173" s="76">
        <v>598</v>
      </c>
      <c r="E173" s="77" t="s">
        <v>235</v>
      </c>
      <c r="F173" s="101">
        <v>7</v>
      </c>
      <c r="G173" s="101">
        <v>7.5</v>
      </c>
      <c r="H173" s="75"/>
      <c r="I173" s="67">
        <f t="shared" si="30"/>
        <v>406701</v>
      </c>
      <c r="J173" s="71">
        <v>406701</v>
      </c>
      <c r="K173" s="67">
        <f t="shared" si="28"/>
        <v>435750</v>
      </c>
      <c r="L173" s="72">
        <v>435750</v>
      </c>
      <c r="M173" s="67">
        <f t="shared" si="29"/>
        <v>7</v>
      </c>
      <c r="N173" s="101">
        <v>7</v>
      </c>
      <c r="O173" s="67">
        <f t="shared" si="31"/>
        <v>7.5</v>
      </c>
      <c r="P173" s="101">
        <v>7.5</v>
      </c>
    </row>
    <row r="174" spans="1:16" ht="21" customHeight="1" x14ac:dyDescent="0.3">
      <c r="A174" s="89" t="s">
        <v>392</v>
      </c>
      <c r="B174" s="95">
        <v>435751</v>
      </c>
      <c r="C174" s="96">
        <v>464800</v>
      </c>
      <c r="D174" s="73">
        <v>639</v>
      </c>
      <c r="E174" s="74" t="s">
        <v>237</v>
      </c>
      <c r="F174" s="101">
        <v>7.5</v>
      </c>
      <c r="G174" s="101">
        <v>8</v>
      </c>
      <c r="H174" s="75"/>
      <c r="I174" s="67">
        <f t="shared" si="30"/>
        <v>435751</v>
      </c>
      <c r="J174" s="71">
        <v>435751</v>
      </c>
      <c r="K174" s="67">
        <f t="shared" si="28"/>
        <v>464800</v>
      </c>
      <c r="L174" s="72">
        <v>464800</v>
      </c>
      <c r="M174" s="67">
        <f t="shared" si="29"/>
        <v>7.5</v>
      </c>
      <c r="N174" s="101">
        <v>7.5</v>
      </c>
      <c r="O174" s="67">
        <f t="shared" si="31"/>
        <v>8</v>
      </c>
      <c r="P174" s="101">
        <v>8</v>
      </c>
    </row>
    <row r="175" spans="1:16" ht="20" customHeight="1" x14ac:dyDescent="0.3">
      <c r="A175" s="89" t="s">
        <v>393</v>
      </c>
      <c r="B175" s="95">
        <v>464801</v>
      </c>
      <c r="C175" s="96">
        <v>493850</v>
      </c>
      <c r="D175" s="76">
        <v>680</v>
      </c>
      <c r="E175" s="77" t="s">
        <v>239</v>
      </c>
      <c r="F175" s="101">
        <v>8</v>
      </c>
      <c r="G175" s="101">
        <v>8.5</v>
      </c>
      <c r="H175" s="75"/>
      <c r="I175" s="67">
        <f t="shared" si="30"/>
        <v>464801</v>
      </c>
      <c r="J175" s="71">
        <v>464801</v>
      </c>
      <c r="K175" s="67">
        <f t="shared" si="28"/>
        <v>493850</v>
      </c>
      <c r="L175" s="72">
        <v>493850</v>
      </c>
      <c r="M175" s="67">
        <f t="shared" si="29"/>
        <v>8</v>
      </c>
      <c r="N175" s="101">
        <v>8</v>
      </c>
      <c r="O175" s="67">
        <f t="shared" si="31"/>
        <v>8.5</v>
      </c>
      <c r="P175" s="101">
        <v>8.5</v>
      </c>
    </row>
    <row r="176" spans="1:16" ht="21" customHeight="1" x14ac:dyDescent="0.3">
      <c r="A176" s="89" t="s">
        <v>394</v>
      </c>
      <c r="B176" s="95">
        <v>493851</v>
      </c>
      <c r="C176" s="96">
        <v>522900</v>
      </c>
      <c r="D176" s="73">
        <v>722</v>
      </c>
      <c r="E176" s="74" t="s">
        <v>241</v>
      </c>
      <c r="F176" s="101">
        <v>8.5</v>
      </c>
      <c r="G176" s="101">
        <v>9</v>
      </c>
      <c r="H176" s="75"/>
      <c r="I176" s="67">
        <f t="shared" si="30"/>
        <v>493851</v>
      </c>
      <c r="J176" s="71">
        <v>493851</v>
      </c>
      <c r="K176" s="67">
        <f t="shared" si="28"/>
        <v>522900</v>
      </c>
      <c r="L176" s="72">
        <v>522900</v>
      </c>
      <c r="M176" s="67">
        <f t="shared" si="29"/>
        <v>8.5</v>
      </c>
      <c r="N176" s="101">
        <v>8.5</v>
      </c>
      <c r="O176" s="67">
        <f t="shared" si="31"/>
        <v>9</v>
      </c>
      <c r="P176" s="101">
        <v>9</v>
      </c>
    </row>
    <row r="177" spans="1:16" ht="21" customHeight="1" x14ac:dyDescent="0.3">
      <c r="A177" s="89" t="s">
        <v>395</v>
      </c>
      <c r="B177" s="95">
        <v>522901</v>
      </c>
      <c r="C177" s="96">
        <v>551950</v>
      </c>
      <c r="D177" s="76">
        <v>763</v>
      </c>
      <c r="E177" s="77" t="s">
        <v>243</v>
      </c>
      <c r="F177" s="101">
        <v>9</v>
      </c>
      <c r="G177" s="101">
        <v>9.5</v>
      </c>
      <c r="H177" s="75"/>
      <c r="I177" s="67">
        <f t="shared" si="30"/>
        <v>522901</v>
      </c>
      <c r="J177" s="71">
        <v>522901</v>
      </c>
      <c r="K177" s="67">
        <f t="shared" si="28"/>
        <v>551950</v>
      </c>
      <c r="L177" s="72">
        <v>551950</v>
      </c>
      <c r="M177" s="67">
        <f t="shared" si="29"/>
        <v>9</v>
      </c>
      <c r="N177" s="101">
        <v>9</v>
      </c>
      <c r="O177" s="67">
        <f t="shared" si="31"/>
        <v>9.5</v>
      </c>
      <c r="P177" s="101">
        <v>9.5</v>
      </c>
    </row>
    <row r="178" spans="1:16" ht="20" customHeight="1" x14ac:dyDescent="0.3">
      <c r="A178" s="89" t="s">
        <v>396</v>
      </c>
      <c r="B178" s="95">
        <v>551951</v>
      </c>
      <c r="C178" s="96">
        <v>581000</v>
      </c>
      <c r="D178" s="73">
        <v>804</v>
      </c>
      <c r="E178" s="74" t="s">
        <v>245</v>
      </c>
      <c r="F178" s="101">
        <v>9.5</v>
      </c>
      <c r="G178" s="101">
        <v>10</v>
      </c>
      <c r="H178" s="75"/>
      <c r="I178" s="67">
        <f t="shared" si="30"/>
        <v>551951</v>
      </c>
      <c r="J178" s="71">
        <v>551951</v>
      </c>
      <c r="K178" s="67">
        <f t="shared" si="28"/>
        <v>581000</v>
      </c>
      <c r="L178" s="72">
        <v>581000</v>
      </c>
      <c r="M178" s="67">
        <f t="shared" si="29"/>
        <v>9.5</v>
      </c>
      <c r="N178" s="101">
        <v>9.5</v>
      </c>
      <c r="O178" s="67">
        <f t="shared" si="31"/>
        <v>10</v>
      </c>
      <c r="P178" s="101">
        <v>10</v>
      </c>
    </row>
    <row r="179" spans="1:16" ht="30" customHeight="1" x14ac:dyDescent="0.3">
      <c r="A179" s="90" t="s">
        <v>397</v>
      </c>
      <c r="B179" s="95">
        <v>581001</v>
      </c>
      <c r="C179" s="100"/>
      <c r="D179" s="79" t="s">
        <v>247</v>
      </c>
      <c r="E179" s="77" t="s">
        <v>248</v>
      </c>
      <c r="F179" s="101">
        <v>10</v>
      </c>
      <c r="H179" s="75"/>
      <c r="I179" s="67">
        <f t="shared" si="30"/>
        <v>581001</v>
      </c>
      <c r="J179" s="71">
        <v>581001</v>
      </c>
      <c r="M179" s="67">
        <f t="shared" si="29"/>
        <v>10</v>
      </c>
      <c r="N179" s="101">
        <v>10</v>
      </c>
      <c r="P179" s="101"/>
    </row>
    <row r="180" spans="1:16" ht="19" customHeight="1" x14ac:dyDescent="0.3">
      <c r="A180" s="134" t="s">
        <v>613</v>
      </c>
      <c r="B180" s="96"/>
      <c r="C180" s="96"/>
      <c r="J180" s="72"/>
      <c r="L180" s="72"/>
      <c r="N180" s="101"/>
      <c r="P180" s="101"/>
    </row>
    <row r="181" spans="1:16" ht="34" customHeight="1" x14ac:dyDescent="0.3">
      <c r="A181" s="89" t="s">
        <v>201</v>
      </c>
      <c r="B181" s="98"/>
      <c r="C181" s="96"/>
      <c r="D181" s="69" t="s">
        <v>206</v>
      </c>
      <c r="E181" s="69" t="s">
        <v>207</v>
      </c>
      <c r="H181" s="70"/>
      <c r="I181" s="70"/>
      <c r="J181" s="86"/>
      <c r="L181" s="72"/>
      <c r="N181" s="101"/>
      <c r="P181" s="101"/>
    </row>
    <row r="182" spans="1:16" ht="20" customHeight="1" x14ac:dyDescent="0.3">
      <c r="A182" s="89" t="str">
        <f>CONCATENATE("$",C182," or under")</f>
        <v>$63480 or under</v>
      </c>
      <c r="B182" s="96">
        <f>FPIG!$R$14*F182</f>
        <v>0</v>
      </c>
      <c r="C182" s="96">
        <f>FPIG!$R$14*G182</f>
        <v>63480</v>
      </c>
      <c r="D182" s="73">
        <v>0</v>
      </c>
      <c r="E182" s="74" t="s">
        <v>209</v>
      </c>
      <c r="F182" s="101">
        <v>0</v>
      </c>
      <c r="G182" s="101">
        <v>1</v>
      </c>
      <c r="H182" s="75"/>
      <c r="I182" s="67">
        <f>_xlfn.NUMBERVALUE(B182)</f>
        <v>0</v>
      </c>
      <c r="J182" s="71">
        <v>0</v>
      </c>
      <c r="K182" s="67">
        <f t="shared" ref="K182:K200" si="32">_xlfn.NUMBERVALUE(C182)</f>
        <v>63480</v>
      </c>
      <c r="L182" s="72">
        <v>58100</v>
      </c>
      <c r="M182" s="67">
        <f t="shared" ref="M182:M201" si="33">_xlfn.NUMBERVALUE(F182)</f>
        <v>0</v>
      </c>
      <c r="N182" s="101">
        <v>0</v>
      </c>
      <c r="O182" s="67">
        <f>_xlfn.NUMBERVALUE(G182)</f>
        <v>1</v>
      </c>
      <c r="P182" s="101">
        <v>1</v>
      </c>
    </row>
    <row r="183" spans="1:16" ht="21" customHeight="1" x14ac:dyDescent="0.3">
      <c r="A183" s="89" t="str">
        <f>CONCATENATE("$",B183," to ",C183)</f>
        <v>$63481 to 95220</v>
      </c>
      <c r="B183" s="96">
        <f>FPIG!$R$14*F183+1</f>
        <v>63481</v>
      </c>
      <c r="C183" s="96">
        <f>FPIG!$R$14*G183</f>
        <v>95220</v>
      </c>
      <c r="D183" s="76">
        <v>5</v>
      </c>
      <c r="E183" s="77" t="s">
        <v>211</v>
      </c>
      <c r="F183" s="101">
        <v>1</v>
      </c>
      <c r="G183" s="101">
        <v>1.5</v>
      </c>
      <c r="H183" s="75"/>
      <c r="I183" s="67">
        <f t="shared" ref="I183:I201" si="34">_xlfn.NUMBERVALUE(B183)</f>
        <v>63481</v>
      </c>
      <c r="J183" s="71">
        <v>58101</v>
      </c>
      <c r="K183" s="67">
        <f t="shared" si="32"/>
        <v>95220</v>
      </c>
      <c r="L183" s="72">
        <v>87150</v>
      </c>
      <c r="M183" s="67">
        <f t="shared" si="33"/>
        <v>1</v>
      </c>
      <c r="N183" s="101">
        <v>1</v>
      </c>
      <c r="O183" s="67">
        <f t="shared" ref="O183:O200" si="35">_xlfn.NUMBERVALUE(G183)</f>
        <v>1.5</v>
      </c>
      <c r="P183" s="101">
        <v>1.5</v>
      </c>
    </row>
    <row r="184" spans="1:16" ht="21" customHeight="1" x14ac:dyDescent="0.3">
      <c r="A184" s="89" t="str">
        <f t="shared" ref="A184:A200" si="36">CONCATENATE("$",B184," to ",C184)</f>
        <v>$95221 to 126960</v>
      </c>
      <c r="B184" s="96">
        <f>FPIG!$R$14*F184+1</f>
        <v>95221</v>
      </c>
      <c r="C184" s="96">
        <f>FPIG!$R$14*G184</f>
        <v>126960</v>
      </c>
      <c r="D184" s="73">
        <v>14</v>
      </c>
      <c r="E184" s="74" t="s">
        <v>213</v>
      </c>
      <c r="F184" s="101">
        <v>1.5</v>
      </c>
      <c r="G184" s="101">
        <v>2</v>
      </c>
      <c r="H184" s="75"/>
      <c r="I184" s="67">
        <f t="shared" si="34"/>
        <v>95221</v>
      </c>
      <c r="J184" s="71">
        <v>87151</v>
      </c>
      <c r="K184" s="67">
        <f t="shared" si="32"/>
        <v>126960</v>
      </c>
      <c r="L184" s="72">
        <v>116200</v>
      </c>
      <c r="M184" s="67">
        <f t="shared" si="33"/>
        <v>1.5</v>
      </c>
      <c r="N184" s="101">
        <v>1.5</v>
      </c>
      <c r="O184" s="67">
        <f t="shared" si="35"/>
        <v>2</v>
      </c>
      <c r="P184" s="101">
        <v>2</v>
      </c>
    </row>
    <row r="185" spans="1:16" ht="20" customHeight="1" x14ac:dyDescent="0.3">
      <c r="A185" s="89" t="str">
        <f t="shared" si="36"/>
        <v>$126961 to 158700</v>
      </c>
      <c r="B185" s="96">
        <f>FPIG!$R$14*F185+1</f>
        <v>126961</v>
      </c>
      <c r="C185" s="96">
        <f>FPIG!$R$14*G185</f>
        <v>158700</v>
      </c>
      <c r="D185" s="76">
        <v>28</v>
      </c>
      <c r="E185" s="77" t="s">
        <v>215</v>
      </c>
      <c r="F185" s="101">
        <v>2</v>
      </c>
      <c r="G185" s="101">
        <v>2.5</v>
      </c>
      <c r="H185" s="75"/>
      <c r="I185" s="67">
        <f t="shared" si="34"/>
        <v>126961</v>
      </c>
      <c r="J185" s="71">
        <v>116201</v>
      </c>
      <c r="K185" s="67">
        <f t="shared" si="32"/>
        <v>158700</v>
      </c>
      <c r="L185" s="72">
        <v>145250</v>
      </c>
      <c r="M185" s="67">
        <f t="shared" si="33"/>
        <v>2</v>
      </c>
      <c r="N185" s="101">
        <v>2</v>
      </c>
      <c r="O185" s="67">
        <f t="shared" si="35"/>
        <v>2.5</v>
      </c>
      <c r="P185" s="101">
        <v>2.5</v>
      </c>
    </row>
    <row r="186" spans="1:16" ht="21" customHeight="1" x14ac:dyDescent="0.3">
      <c r="A186" s="89" t="str">
        <f t="shared" si="36"/>
        <v>$158701 to 190440</v>
      </c>
      <c r="B186" s="96">
        <f>FPIG!$R$14*F186+1</f>
        <v>158701</v>
      </c>
      <c r="C186" s="96">
        <f>FPIG!$R$14*G186</f>
        <v>190440</v>
      </c>
      <c r="D186" s="73">
        <v>45</v>
      </c>
      <c r="E186" s="74" t="s">
        <v>217</v>
      </c>
      <c r="F186" s="101">
        <v>2.5</v>
      </c>
      <c r="G186" s="101">
        <v>3</v>
      </c>
      <c r="H186" s="75"/>
      <c r="I186" s="67">
        <f t="shared" si="34"/>
        <v>158701</v>
      </c>
      <c r="J186" s="71">
        <v>145251</v>
      </c>
      <c r="K186" s="67">
        <f t="shared" si="32"/>
        <v>190440</v>
      </c>
      <c r="L186" s="72">
        <v>174300</v>
      </c>
      <c r="M186" s="67">
        <f t="shared" si="33"/>
        <v>2.5</v>
      </c>
      <c r="N186" s="101">
        <v>2.5</v>
      </c>
      <c r="O186" s="67">
        <f t="shared" si="35"/>
        <v>3</v>
      </c>
      <c r="P186" s="101">
        <v>3</v>
      </c>
    </row>
    <row r="187" spans="1:16" ht="21" customHeight="1" x14ac:dyDescent="0.3">
      <c r="A187" s="89" t="str">
        <f t="shared" si="36"/>
        <v>$190441 to 222180</v>
      </c>
      <c r="B187" s="96">
        <f>FPIG!$R$14*F187+1</f>
        <v>190441</v>
      </c>
      <c r="C187" s="96">
        <f>FPIG!$R$14*G187</f>
        <v>222180</v>
      </c>
      <c r="D187" s="76">
        <v>67</v>
      </c>
      <c r="E187" s="77" t="s">
        <v>219</v>
      </c>
      <c r="F187" s="101">
        <v>3</v>
      </c>
      <c r="G187" s="101">
        <v>3.5</v>
      </c>
      <c r="H187" s="75"/>
      <c r="I187" s="67">
        <f t="shared" si="34"/>
        <v>190441</v>
      </c>
      <c r="J187" s="71">
        <v>174301</v>
      </c>
      <c r="K187" s="67">
        <f t="shared" si="32"/>
        <v>222180</v>
      </c>
      <c r="L187" s="72">
        <v>203350</v>
      </c>
      <c r="M187" s="67">
        <f t="shared" si="33"/>
        <v>3</v>
      </c>
      <c r="N187" s="101">
        <v>3</v>
      </c>
      <c r="O187" s="67">
        <f t="shared" si="35"/>
        <v>3.5</v>
      </c>
      <c r="P187" s="101">
        <v>3.5</v>
      </c>
    </row>
    <row r="188" spans="1:16" ht="20" customHeight="1" x14ac:dyDescent="0.3">
      <c r="A188" s="89" t="str">
        <f t="shared" si="36"/>
        <v>$222181 to 253920</v>
      </c>
      <c r="B188" s="96">
        <f>FPIG!$R$14*F188+1</f>
        <v>222181</v>
      </c>
      <c r="C188" s="96">
        <f>FPIG!$R$14*G188</f>
        <v>253920</v>
      </c>
      <c r="D188" s="73">
        <v>124</v>
      </c>
      <c r="E188" s="74" t="s">
        <v>221</v>
      </c>
      <c r="F188" s="101">
        <v>3.5</v>
      </c>
      <c r="G188" s="101">
        <v>4</v>
      </c>
      <c r="H188" s="75"/>
      <c r="I188" s="67">
        <f t="shared" si="34"/>
        <v>222181</v>
      </c>
      <c r="J188" s="71">
        <v>203351</v>
      </c>
      <c r="K188" s="67">
        <f t="shared" si="32"/>
        <v>253920</v>
      </c>
      <c r="L188" s="72">
        <v>232400</v>
      </c>
      <c r="M188" s="67">
        <f t="shared" si="33"/>
        <v>3.5</v>
      </c>
      <c r="N188" s="101">
        <v>3.5</v>
      </c>
      <c r="O188" s="67">
        <f t="shared" si="35"/>
        <v>4</v>
      </c>
      <c r="P188" s="101">
        <v>4</v>
      </c>
    </row>
    <row r="189" spans="1:16" ht="21" customHeight="1" x14ac:dyDescent="0.3">
      <c r="A189" s="89" t="str">
        <f t="shared" si="36"/>
        <v>$253921 to 285660</v>
      </c>
      <c r="B189" s="96">
        <f>FPIG!$R$14*F189+1</f>
        <v>253921</v>
      </c>
      <c r="C189" s="96">
        <f>FPIG!$R$14*G189</f>
        <v>285660</v>
      </c>
      <c r="D189" s="76">
        <v>210</v>
      </c>
      <c r="E189" s="77" t="s">
        <v>223</v>
      </c>
      <c r="F189" s="101">
        <v>4</v>
      </c>
      <c r="G189" s="101">
        <v>4.5</v>
      </c>
      <c r="H189" s="75"/>
      <c r="I189" s="67">
        <f t="shared" si="34"/>
        <v>253921</v>
      </c>
      <c r="J189" s="71">
        <v>232401</v>
      </c>
      <c r="K189" s="67">
        <f t="shared" si="32"/>
        <v>285660</v>
      </c>
      <c r="L189" s="72">
        <v>261450</v>
      </c>
      <c r="M189" s="67">
        <f t="shared" si="33"/>
        <v>4</v>
      </c>
      <c r="N189" s="101">
        <v>4</v>
      </c>
      <c r="O189" s="67">
        <f t="shared" si="35"/>
        <v>4.5</v>
      </c>
      <c r="P189" s="101">
        <v>4.5</v>
      </c>
    </row>
    <row r="190" spans="1:16" ht="21" customHeight="1" x14ac:dyDescent="0.3">
      <c r="A190" s="89" t="str">
        <f t="shared" si="36"/>
        <v>$285661 to 317400</v>
      </c>
      <c r="B190" s="96">
        <f>FPIG!$R$14*F190+1</f>
        <v>285661</v>
      </c>
      <c r="C190" s="96">
        <f>FPIG!$R$14*G190</f>
        <v>317400</v>
      </c>
      <c r="D190" s="73">
        <v>313</v>
      </c>
      <c r="E190" s="74" t="s">
        <v>225</v>
      </c>
      <c r="F190" s="101">
        <v>4.5</v>
      </c>
      <c r="G190" s="101">
        <v>5</v>
      </c>
      <c r="H190" s="75"/>
      <c r="I190" s="67">
        <f t="shared" si="34"/>
        <v>285661</v>
      </c>
      <c r="J190" s="71">
        <v>261451</v>
      </c>
      <c r="K190" s="67">
        <f t="shared" si="32"/>
        <v>317400</v>
      </c>
      <c r="L190" s="72">
        <v>290500</v>
      </c>
      <c r="M190" s="67">
        <f t="shared" si="33"/>
        <v>4.5</v>
      </c>
      <c r="N190" s="101">
        <v>4.5</v>
      </c>
      <c r="O190" s="67">
        <f t="shared" si="35"/>
        <v>5</v>
      </c>
      <c r="P190" s="101">
        <v>5</v>
      </c>
    </row>
    <row r="191" spans="1:16" ht="20" customHeight="1" x14ac:dyDescent="0.3">
      <c r="A191" s="89" t="str">
        <f t="shared" si="36"/>
        <v>$317401 to 349140</v>
      </c>
      <c r="B191" s="96">
        <f>FPIG!$R$14*F191+1</f>
        <v>317401</v>
      </c>
      <c r="C191" s="96">
        <f>FPIG!$R$14*G191</f>
        <v>349140</v>
      </c>
      <c r="D191" s="76">
        <v>433</v>
      </c>
      <c r="E191" s="77" t="s">
        <v>227</v>
      </c>
      <c r="F191" s="101">
        <v>5</v>
      </c>
      <c r="G191" s="101">
        <v>5.5</v>
      </c>
      <c r="H191" s="75"/>
      <c r="I191" s="67">
        <f t="shared" si="34"/>
        <v>317401</v>
      </c>
      <c r="J191" s="71">
        <v>290501</v>
      </c>
      <c r="K191" s="67">
        <f t="shared" si="32"/>
        <v>349140</v>
      </c>
      <c r="L191" s="72">
        <v>319550</v>
      </c>
      <c r="M191" s="67">
        <f t="shared" si="33"/>
        <v>5</v>
      </c>
      <c r="N191" s="101">
        <v>5</v>
      </c>
      <c r="O191" s="67">
        <f t="shared" si="35"/>
        <v>5.5</v>
      </c>
      <c r="P191" s="101">
        <v>5.5</v>
      </c>
    </row>
    <row r="192" spans="1:16" ht="21" customHeight="1" x14ac:dyDescent="0.3">
      <c r="A192" s="89" t="str">
        <f t="shared" si="36"/>
        <v>$349141 to 380880</v>
      </c>
      <c r="B192" s="96">
        <f>FPIG!$R$14*F192+1</f>
        <v>349141</v>
      </c>
      <c r="C192" s="96">
        <f>FPIG!$R$14*G192</f>
        <v>380880</v>
      </c>
      <c r="D192" s="73">
        <v>474</v>
      </c>
      <c r="E192" s="74" t="s">
        <v>229</v>
      </c>
      <c r="F192" s="101">
        <v>5.5</v>
      </c>
      <c r="G192" s="101">
        <v>6</v>
      </c>
      <c r="H192" s="75"/>
      <c r="I192" s="67">
        <f t="shared" si="34"/>
        <v>349141</v>
      </c>
      <c r="J192" s="71">
        <v>319551</v>
      </c>
      <c r="K192" s="67">
        <f t="shared" si="32"/>
        <v>380880</v>
      </c>
      <c r="L192" s="72">
        <v>348600</v>
      </c>
      <c r="M192" s="67">
        <f t="shared" si="33"/>
        <v>5.5</v>
      </c>
      <c r="N192" s="101">
        <v>5.5</v>
      </c>
      <c r="O192" s="67">
        <f t="shared" si="35"/>
        <v>6</v>
      </c>
      <c r="P192" s="101">
        <v>6</v>
      </c>
    </row>
    <row r="193" spans="1:16" ht="21" customHeight="1" x14ac:dyDescent="0.3">
      <c r="A193" s="89" t="str">
        <f t="shared" si="36"/>
        <v>$380881 to 412620</v>
      </c>
      <c r="B193" s="96">
        <f>FPIG!$R$14*F193+1</f>
        <v>380881</v>
      </c>
      <c r="C193" s="96">
        <f>FPIG!$R$14*G193</f>
        <v>412620</v>
      </c>
      <c r="D193" s="76">
        <v>515</v>
      </c>
      <c r="E193" s="77" t="s">
        <v>231</v>
      </c>
      <c r="F193" s="101">
        <v>6</v>
      </c>
      <c r="G193" s="101">
        <v>6.5</v>
      </c>
      <c r="H193" s="75"/>
      <c r="I193" s="67">
        <f t="shared" si="34"/>
        <v>380881</v>
      </c>
      <c r="J193" s="71">
        <v>348601</v>
      </c>
      <c r="K193" s="67">
        <f t="shared" si="32"/>
        <v>412620</v>
      </c>
      <c r="L193" s="72">
        <v>377650</v>
      </c>
      <c r="M193" s="67">
        <f t="shared" si="33"/>
        <v>6</v>
      </c>
      <c r="N193" s="101">
        <v>6</v>
      </c>
      <c r="O193" s="67">
        <f t="shared" si="35"/>
        <v>6.5</v>
      </c>
      <c r="P193" s="101">
        <v>6.5</v>
      </c>
    </row>
    <row r="194" spans="1:16" ht="20" customHeight="1" x14ac:dyDescent="0.3">
      <c r="A194" s="89" t="str">
        <f t="shared" si="36"/>
        <v>$412621 to 444360</v>
      </c>
      <c r="B194" s="96">
        <f>FPIG!$R$14*F194+1</f>
        <v>412621</v>
      </c>
      <c r="C194" s="96">
        <f>FPIG!$R$14*G194</f>
        <v>444360</v>
      </c>
      <c r="D194" s="73">
        <v>557</v>
      </c>
      <c r="E194" s="74" t="s">
        <v>233</v>
      </c>
      <c r="F194" s="101">
        <v>6.5</v>
      </c>
      <c r="G194" s="101">
        <v>7</v>
      </c>
      <c r="H194" s="75"/>
      <c r="I194" s="67">
        <f t="shared" si="34"/>
        <v>412621</v>
      </c>
      <c r="J194" s="71">
        <v>377651</v>
      </c>
      <c r="K194" s="67">
        <f t="shared" si="32"/>
        <v>444360</v>
      </c>
      <c r="L194" s="72">
        <v>406700</v>
      </c>
      <c r="M194" s="67">
        <f t="shared" si="33"/>
        <v>6.5</v>
      </c>
      <c r="N194" s="101">
        <v>6.5</v>
      </c>
      <c r="O194" s="67">
        <f t="shared" si="35"/>
        <v>7</v>
      </c>
      <c r="P194" s="101">
        <v>7</v>
      </c>
    </row>
    <row r="195" spans="1:16" ht="21" customHeight="1" x14ac:dyDescent="0.3">
      <c r="A195" s="89" t="str">
        <f t="shared" si="36"/>
        <v>$444361 to 476100</v>
      </c>
      <c r="B195" s="96">
        <f>FPIG!$R$14*F195+1</f>
        <v>444361</v>
      </c>
      <c r="C195" s="96">
        <f>FPIG!$R$14*G195</f>
        <v>476100</v>
      </c>
      <c r="D195" s="76">
        <v>598</v>
      </c>
      <c r="E195" s="77" t="s">
        <v>235</v>
      </c>
      <c r="F195" s="101">
        <v>7</v>
      </c>
      <c r="G195" s="101">
        <v>7.5</v>
      </c>
      <c r="H195" s="75"/>
      <c r="I195" s="67">
        <f t="shared" si="34"/>
        <v>444361</v>
      </c>
      <c r="J195" s="71">
        <v>406701</v>
      </c>
      <c r="K195" s="67">
        <f t="shared" si="32"/>
        <v>476100</v>
      </c>
      <c r="L195" s="72">
        <v>435750</v>
      </c>
      <c r="M195" s="67">
        <f t="shared" si="33"/>
        <v>7</v>
      </c>
      <c r="N195" s="101">
        <v>7</v>
      </c>
      <c r="O195" s="67">
        <f t="shared" si="35"/>
        <v>7.5</v>
      </c>
      <c r="P195" s="101">
        <v>7.5</v>
      </c>
    </row>
    <row r="196" spans="1:16" ht="21" customHeight="1" x14ac:dyDescent="0.3">
      <c r="A196" s="89" t="str">
        <f t="shared" si="36"/>
        <v>$476101 to 507840</v>
      </c>
      <c r="B196" s="96">
        <f>FPIG!$R$14*F196+1</f>
        <v>476101</v>
      </c>
      <c r="C196" s="96">
        <f>FPIG!$R$14*G196</f>
        <v>507840</v>
      </c>
      <c r="D196" s="73">
        <v>639</v>
      </c>
      <c r="E196" s="74" t="s">
        <v>237</v>
      </c>
      <c r="F196" s="101">
        <v>7.5</v>
      </c>
      <c r="G196" s="101">
        <v>8</v>
      </c>
      <c r="H196" s="75"/>
      <c r="I196" s="67">
        <f t="shared" si="34"/>
        <v>476101</v>
      </c>
      <c r="J196" s="71">
        <v>435751</v>
      </c>
      <c r="K196" s="67">
        <f t="shared" si="32"/>
        <v>507840</v>
      </c>
      <c r="L196" s="72">
        <v>464800</v>
      </c>
      <c r="M196" s="67">
        <f t="shared" si="33"/>
        <v>7.5</v>
      </c>
      <c r="N196" s="101">
        <v>7.5</v>
      </c>
      <c r="O196" s="67">
        <f t="shared" si="35"/>
        <v>8</v>
      </c>
      <c r="P196" s="101">
        <v>8</v>
      </c>
    </row>
    <row r="197" spans="1:16" ht="20" customHeight="1" x14ac:dyDescent="0.3">
      <c r="A197" s="89" t="str">
        <f t="shared" si="36"/>
        <v>$507841 to 539580</v>
      </c>
      <c r="B197" s="96">
        <f>FPIG!$R$14*F197+1</f>
        <v>507841</v>
      </c>
      <c r="C197" s="96">
        <f>FPIG!$R$14*G197</f>
        <v>539580</v>
      </c>
      <c r="D197" s="76">
        <v>680</v>
      </c>
      <c r="E197" s="77" t="s">
        <v>239</v>
      </c>
      <c r="F197" s="101">
        <v>8</v>
      </c>
      <c r="G197" s="101">
        <v>8.5</v>
      </c>
      <c r="H197" s="75"/>
      <c r="I197" s="67">
        <f t="shared" si="34"/>
        <v>507841</v>
      </c>
      <c r="J197" s="71">
        <v>464801</v>
      </c>
      <c r="K197" s="67">
        <f t="shared" si="32"/>
        <v>539580</v>
      </c>
      <c r="L197" s="72">
        <v>493850</v>
      </c>
      <c r="M197" s="67">
        <f t="shared" si="33"/>
        <v>8</v>
      </c>
      <c r="N197" s="101">
        <v>8</v>
      </c>
      <c r="O197" s="67">
        <f t="shared" si="35"/>
        <v>8.5</v>
      </c>
      <c r="P197" s="101">
        <v>8.5</v>
      </c>
    </row>
    <row r="198" spans="1:16" ht="21" customHeight="1" x14ac:dyDescent="0.3">
      <c r="A198" s="89" t="str">
        <f t="shared" si="36"/>
        <v>$539581 to 571320</v>
      </c>
      <c r="B198" s="96">
        <f>FPIG!$R$14*F198+1</f>
        <v>539581</v>
      </c>
      <c r="C198" s="96">
        <f>FPIG!$R$14*G198</f>
        <v>571320</v>
      </c>
      <c r="D198" s="73">
        <v>722</v>
      </c>
      <c r="E198" s="74" t="s">
        <v>241</v>
      </c>
      <c r="F198" s="101">
        <v>8.5</v>
      </c>
      <c r="G198" s="101">
        <v>9</v>
      </c>
      <c r="H198" s="75"/>
      <c r="I198" s="67">
        <f t="shared" si="34"/>
        <v>539581</v>
      </c>
      <c r="J198" s="71">
        <v>493851</v>
      </c>
      <c r="K198" s="67">
        <f t="shared" si="32"/>
        <v>571320</v>
      </c>
      <c r="L198" s="72">
        <v>522900</v>
      </c>
      <c r="M198" s="67">
        <f t="shared" si="33"/>
        <v>8.5</v>
      </c>
      <c r="N198" s="101">
        <v>8.5</v>
      </c>
      <c r="O198" s="67">
        <f t="shared" si="35"/>
        <v>9</v>
      </c>
      <c r="P198" s="101">
        <v>9</v>
      </c>
    </row>
    <row r="199" spans="1:16" ht="21" customHeight="1" x14ac:dyDescent="0.3">
      <c r="A199" s="89" t="str">
        <f t="shared" si="36"/>
        <v>$571321 to 603060</v>
      </c>
      <c r="B199" s="96">
        <f>FPIG!$R$14*F199+1</f>
        <v>571321</v>
      </c>
      <c r="C199" s="96">
        <f>FPIG!$R$14*G199</f>
        <v>603060</v>
      </c>
      <c r="D199" s="76">
        <v>763</v>
      </c>
      <c r="E199" s="77" t="s">
        <v>243</v>
      </c>
      <c r="F199" s="101">
        <v>9</v>
      </c>
      <c r="G199" s="101">
        <v>9.5</v>
      </c>
      <c r="H199" s="75"/>
      <c r="I199" s="67">
        <f t="shared" si="34"/>
        <v>571321</v>
      </c>
      <c r="J199" s="71">
        <v>522901</v>
      </c>
      <c r="K199" s="67">
        <f t="shared" si="32"/>
        <v>603060</v>
      </c>
      <c r="L199" s="72">
        <v>551950</v>
      </c>
      <c r="M199" s="67">
        <f t="shared" si="33"/>
        <v>9</v>
      </c>
      <c r="N199" s="101">
        <v>9</v>
      </c>
      <c r="O199" s="67">
        <f t="shared" si="35"/>
        <v>9.5</v>
      </c>
      <c r="P199" s="101">
        <v>9.5</v>
      </c>
    </row>
    <row r="200" spans="1:16" ht="20" customHeight="1" x14ac:dyDescent="0.3">
      <c r="A200" s="89" t="str">
        <f t="shared" si="36"/>
        <v>$603061 to 634800</v>
      </c>
      <c r="B200" s="96">
        <f>FPIG!$R$14*F200+1</f>
        <v>603061</v>
      </c>
      <c r="C200" s="96">
        <f>FPIG!$R$14*G200</f>
        <v>634800</v>
      </c>
      <c r="D200" s="73">
        <v>804</v>
      </c>
      <c r="E200" s="74" t="s">
        <v>245</v>
      </c>
      <c r="F200" s="101">
        <v>9.5</v>
      </c>
      <c r="G200" s="101">
        <v>10</v>
      </c>
      <c r="H200" s="75"/>
      <c r="I200" s="67">
        <f t="shared" si="34"/>
        <v>603061</v>
      </c>
      <c r="J200" s="71">
        <v>551951</v>
      </c>
      <c r="K200" s="67">
        <f t="shared" si="32"/>
        <v>634800</v>
      </c>
      <c r="L200" s="72">
        <v>581000</v>
      </c>
      <c r="M200" s="67">
        <f t="shared" si="33"/>
        <v>9.5</v>
      </c>
      <c r="N200" s="101">
        <v>9.5</v>
      </c>
      <c r="O200" s="67">
        <f t="shared" si="35"/>
        <v>10</v>
      </c>
      <c r="P200" s="101">
        <v>10</v>
      </c>
    </row>
    <row r="201" spans="1:16" ht="30" customHeight="1" x14ac:dyDescent="0.3">
      <c r="A201" s="89" t="str">
        <f>CONCATENATE("$",B201," or over")</f>
        <v>$634801 or over</v>
      </c>
      <c r="B201" s="96">
        <f>FPIG!$R$14*F201+1</f>
        <v>634801</v>
      </c>
      <c r="C201" s="100"/>
      <c r="D201" s="79" t="s">
        <v>247</v>
      </c>
      <c r="E201" s="77" t="s">
        <v>248</v>
      </c>
      <c r="F201" s="101">
        <v>10</v>
      </c>
      <c r="H201" s="75"/>
      <c r="I201" s="67">
        <f t="shared" si="34"/>
        <v>634801</v>
      </c>
      <c r="J201" s="71">
        <v>581001</v>
      </c>
      <c r="M201" s="67">
        <f t="shared" si="33"/>
        <v>10</v>
      </c>
      <c r="N201" s="101">
        <v>10</v>
      </c>
      <c r="P201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32B-31A8-4116-9D4B-7A1BC3804F90}">
  <dimension ref="A1:I185"/>
  <sheetViews>
    <sheetView tabSelected="1" workbookViewId="0">
      <selection activeCell="F5" sqref="F5"/>
    </sheetView>
  </sheetViews>
  <sheetFormatPr defaultColWidth="21.296875" defaultRowHeight="13" x14ac:dyDescent="0.3"/>
  <cols>
    <col min="1" max="1" width="10" style="67" customWidth="1"/>
    <col min="2" max="2" width="14.5" style="92" customWidth="1"/>
    <col min="3" max="3" width="14.8984375" style="92" customWidth="1"/>
    <col min="4" max="4" width="12.3984375" style="67" customWidth="1"/>
    <col min="5" max="5" width="10.59765625" style="101" customWidth="1"/>
    <col min="6" max="6" width="10" style="101" customWidth="1"/>
    <col min="7" max="7" width="6.296875" style="67" bestFit="1" customWidth="1"/>
    <col min="8" max="16384" width="21.296875" style="67"/>
  </cols>
  <sheetData>
    <row r="1" spans="1:9" ht="22" customHeight="1" x14ac:dyDescent="0.3">
      <c r="A1" s="103" t="s">
        <v>202</v>
      </c>
      <c r="B1" s="91"/>
    </row>
    <row r="2" spans="1:9" ht="22" customHeight="1" x14ac:dyDescent="0.3">
      <c r="A2" s="103" t="s">
        <v>203</v>
      </c>
      <c r="B2" s="91"/>
    </row>
    <row r="3" spans="1:9" ht="22" customHeight="1" x14ac:dyDescent="0.3">
      <c r="A3" s="103" t="s">
        <v>760</v>
      </c>
      <c r="B3" s="91"/>
    </row>
    <row r="4" spans="1:9" ht="19" customHeight="1" x14ac:dyDescent="0.3">
      <c r="A4" s="68" t="s">
        <v>205</v>
      </c>
      <c r="B4" s="93"/>
    </row>
    <row r="5" spans="1:9" ht="34" customHeight="1" x14ac:dyDescent="0.3">
      <c r="A5" s="70" t="s">
        <v>400</v>
      </c>
      <c r="B5" s="120" t="s">
        <v>199</v>
      </c>
      <c r="C5" s="120" t="s">
        <v>200</v>
      </c>
      <c r="D5" s="120" t="s">
        <v>757</v>
      </c>
      <c r="E5" s="120" t="s">
        <v>758</v>
      </c>
      <c r="F5" s="70" t="s">
        <v>401</v>
      </c>
      <c r="G5" s="121" t="s">
        <v>399</v>
      </c>
      <c r="H5" s="121" t="s">
        <v>398</v>
      </c>
    </row>
    <row r="6" spans="1:9" x14ac:dyDescent="0.3">
      <c r="A6" s="122">
        <v>2</v>
      </c>
      <c r="B6" s="95">
        <f>'2023 Sorted'!B6</f>
        <v>0</v>
      </c>
      <c r="C6" s="95">
        <f>'2024 Sorted'!C6</f>
        <v>20440</v>
      </c>
      <c r="D6" s="95">
        <f>ROUND(Table24[[#This Row],[Adjusted Family Min Income]]/12,0)</f>
        <v>0</v>
      </c>
      <c r="E6" s="95">
        <f>ROUND(Table24[[#This Row],[Adjusted Family Max Income]]/12,0)</f>
        <v>1703</v>
      </c>
      <c r="F6" s="123">
        <v>0</v>
      </c>
      <c r="G6" s="124">
        <v>0</v>
      </c>
      <c r="H6" s="124">
        <v>1</v>
      </c>
      <c r="I6" s="101"/>
    </row>
    <row r="7" spans="1:9" x14ac:dyDescent="0.3">
      <c r="A7" s="122">
        <v>2</v>
      </c>
      <c r="B7" s="95">
        <f>'2023 Sorted'!B7</f>
        <v>19721.000000000015</v>
      </c>
      <c r="C7" s="95">
        <f>'2024 Sorted'!C7</f>
        <v>30660</v>
      </c>
      <c r="D7" s="95">
        <f>E6+1</f>
        <v>1704</v>
      </c>
      <c r="E7" s="95">
        <f>ROUND(Table24[[#This Row],[Adjusted Family Max Income]]/12,0)</f>
        <v>2555</v>
      </c>
      <c r="F7" s="123">
        <v>5</v>
      </c>
      <c r="G7" s="124">
        <v>1</v>
      </c>
      <c r="H7" s="124">
        <v>1.5</v>
      </c>
      <c r="I7" s="101"/>
    </row>
    <row r="8" spans="1:9" x14ac:dyDescent="0.3">
      <c r="A8" s="122">
        <v>2</v>
      </c>
      <c r="B8" s="95">
        <f>'2023 Sorted'!B8</f>
        <v>29581.000000000022</v>
      </c>
      <c r="C8" s="95">
        <f>'2024 Sorted'!C8</f>
        <v>40880</v>
      </c>
      <c r="D8" s="95">
        <f t="shared" ref="D8:D25" si="0">E7+1</f>
        <v>2556</v>
      </c>
      <c r="E8" s="95">
        <f>ROUND(Table24[[#This Row],[Adjusted Family Max Income]]/12,0)</f>
        <v>3407</v>
      </c>
      <c r="F8" s="123">
        <v>14</v>
      </c>
      <c r="G8" s="124">
        <v>1.5</v>
      </c>
      <c r="H8" s="124">
        <v>2</v>
      </c>
      <c r="I8" s="101"/>
    </row>
    <row r="9" spans="1:9" x14ac:dyDescent="0.3">
      <c r="A9" s="122">
        <v>2</v>
      </c>
      <c r="B9" s="95">
        <f>'2023 Sorted'!B9</f>
        <v>39441.000000000029</v>
      </c>
      <c r="C9" s="95">
        <f>'2024 Sorted'!C9</f>
        <v>51100</v>
      </c>
      <c r="D9" s="95">
        <f t="shared" si="0"/>
        <v>3408</v>
      </c>
      <c r="E9" s="95">
        <f>ROUND(Table24[[#This Row],[Adjusted Family Max Income]]/12,0)</f>
        <v>4258</v>
      </c>
      <c r="F9" s="123">
        <v>28</v>
      </c>
      <c r="G9" s="124">
        <v>2</v>
      </c>
      <c r="H9" s="124">
        <v>2.5</v>
      </c>
      <c r="I9" s="101"/>
    </row>
    <row r="10" spans="1:9" x14ac:dyDescent="0.3">
      <c r="A10" s="122">
        <v>2</v>
      </c>
      <c r="B10" s="95">
        <f>'2023 Sorted'!B10</f>
        <v>49301.000000000036</v>
      </c>
      <c r="C10" s="95">
        <f>'2024 Sorted'!C10</f>
        <v>61320</v>
      </c>
      <c r="D10" s="95">
        <f t="shared" si="0"/>
        <v>4259</v>
      </c>
      <c r="E10" s="95">
        <f>ROUND(Table24[[#This Row],[Adjusted Family Max Income]]/12,0)</f>
        <v>5110</v>
      </c>
      <c r="F10" s="123">
        <v>45</v>
      </c>
      <c r="G10" s="124">
        <v>2.5</v>
      </c>
      <c r="H10" s="124">
        <v>3</v>
      </c>
      <c r="I10" s="101"/>
    </row>
    <row r="11" spans="1:9" x14ac:dyDescent="0.3">
      <c r="A11" s="122">
        <v>2</v>
      </c>
      <c r="B11" s="95">
        <f>'2023 Sorted'!B11</f>
        <v>59161.000000000044</v>
      </c>
      <c r="C11" s="95">
        <f>'2024 Sorted'!C11</f>
        <v>71540</v>
      </c>
      <c r="D11" s="95">
        <f t="shared" si="0"/>
        <v>5111</v>
      </c>
      <c r="E11" s="95">
        <f>ROUND(Table24[[#This Row],[Adjusted Family Max Income]]/12,0)</f>
        <v>5962</v>
      </c>
      <c r="F11" s="123">
        <v>67</v>
      </c>
      <c r="G11" s="124">
        <v>3</v>
      </c>
      <c r="H11" s="124">
        <v>3.5</v>
      </c>
      <c r="I11" s="101"/>
    </row>
    <row r="12" spans="1:9" x14ac:dyDescent="0.3">
      <c r="A12" s="122">
        <v>2</v>
      </c>
      <c r="B12" s="95">
        <f>'2023 Sorted'!B12</f>
        <v>69021.000000000058</v>
      </c>
      <c r="C12" s="95">
        <f>'2024 Sorted'!C12</f>
        <v>81760</v>
      </c>
      <c r="D12" s="95">
        <f t="shared" si="0"/>
        <v>5963</v>
      </c>
      <c r="E12" s="95">
        <f>ROUND(Table24[[#This Row],[Adjusted Family Max Income]]/12,0)</f>
        <v>6813</v>
      </c>
      <c r="F12" s="123">
        <v>124</v>
      </c>
      <c r="G12" s="124">
        <v>3.5</v>
      </c>
      <c r="H12" s="124">
        <v>4</v>
      </c>
      <c r="I12" s="101"/>
    </row>
    <row r="13" spans="1:9" x14ac:dyDescent="0.3">
      <c r="A13" s="122">
        <v>2</v>
      </c>
      <c r="B13" s="95">
        <f>'2023 Sorted'!B13</f>
        <v>78881.000000000058</v>
      </c>
      <c r="C13" s="95">
        <f>'2024 Sorted'!C13</f>
        <v>91980</v>
      </c>
      <c r="D13" s="95">
        <f t="shared" si="0"/>
        <v>6814</v>
      </c>
      <c r="E13" s="95">
        <f>ROUND(Table24[[#This Row],[Adjusted Family Max Income]]/12,0)</f>
        <v>7665</v>
      </c>
      <c r="F13" s="123">
        <v>210</v>
      </c>
      <c r="G13" s="124">
        <v>4</v>
      </c>
      <c r="H13" s="124">
        <v>4.5</v>
      </c>
      <c r="I13" s="101"/>
    </row>
    <row r="14" spans="1:9" x14ac:dyDescent="0.3">
      <c r="A14" s="122">
        <v>2</v>
      </c>
      <c r="B14" s="95">
        <f>'2023 Sorted'!B14</f>
        <v>88741.000000000058</v>
      </c>
      <c r="C14" s="95">
        <f>'2024 Sorted'!C14</f>
        <v>102200</v>
      </c>
      <c r="D14" s="95">
        <f t="shared" si="0"/>
        <v>7666</v>
      </c>
      <c r="E14" s="95">
        <f>ROUND(Table24[[#This Row],[Adjusted Family Max Income]]/12,0)</f>
        <v>8517</v>
      </c>
      <c r="F14" s="123">
        <v>313</v>
      </c>
      <c r="G14" s="124">
        <v>4.5</v>
      </c>
      <c r="H14" s="124">
        <v>5</v>
      </c>
      <c r="I14" s="101"/>
    </row>
    <row r="15" spans="1:9" x14ac:dyDescent="0.3">
      <c r="A15" s="122">
        <v>2</v>
      </c>
      <c r="B15" s="95">
        <f>'2023 Sorted'!B15</f>
        <v>98601.000000000073</v>
      </c>
      <c r="C15" s="95">
        <f>'2024 Sorted'!C15</f>
        <v>112420</v>
      </c>
      <c r="D15" s="95">
        <f t="shared" si="0"/>
        <v>8518</v>
      </c>
      <c r="E15" s="95">
        <f>ROUND(Table24[[#This Row],[Adjusted Family Max Income]]/12,0)</f>
        <v>9368</v>
      </c>
      <c r="F15" s="123">
        <v>433</v>
      </c>
      <c r="G15" s="124">
        <v>5</v>
      </c>
      <c r="H15" s="124">
        <v>5.5</v>
      </c>
      <c r="I15" s="101"/>
    </row>
    <row r="16" spans="1:9" x14ac:dyDescent="0.3">
      <c r="A16" s="122">
        <v>2</v>
      </c>
      <c r="B16" s="95">
        <f>'2023 Sorted'!B16</f>
        <v>108461.00000000009</v>
      </c>
      <c r="C16" s="95">
        <f>'2024 Sorted'!C16</f>
        <v>122640</v>
      </c>
      <c r="D16" s="95">
        <f t="shared" si="0"/>
        <v>9369</v>
      </c>
      <c r="E16" s="95">
        <f>ROUND(Table24[[#This Row],[Adjusted Family Max Income]]/12,0)</f>
        <v>10220</v>
      </c>
      <c r="F16" s="123">
        <v>474</v>
      </c>
      <c r="G16" s="124">
        <v>5.5</v>
      </c>
      <c r="H16" s="124">
        <v>6</v>
      </c>
      <c r="I16" s="101"/>
    </row>
    <row r="17" spans="1:9" x14ac:dyDescent="0.3">
      <c r="A17" s="122">
        <v>2</v>
      </c>
      <c r="B17" s="95">
        <f>'2023 Sorted'!B17</f>
        <v>118321.00000000009</v>
      </c>
      <c r="C17" s="95">
        <f>'2024 Sorted'!C17</f>
        <v>132860</v>
      </c>
      <c r="D17" s="95">
        <f t="shared" si="0"/>
        <v>10221</v>
      </c>
      <c r="E17" s="95">
        <f>ROUND(Table24[[#This Row],[Adjusted Family Max Income]]/12,0)</f>
        <v>11072</v>
      </c>
      <c r="F17" s="123">
        <v>515</v>
      </c>
      <c r="G17" s="124">
        <v>6</v>
      </c>
      <c r="H17" s="124">
        <v>6.5</v>
      </c>
      <c r="I17" s="101"/>
    </row>
    <row r="18" spans="1:9" x14ac:dyDescent="0.3">
      <c r="A18" s="122">
        <v>2</v>
      </c>
      <c r="B18" s="95">
        <f>'2023 Sorted'!B18</f>
        <v>128181.00000000009</v>
      </c>
      <c r="C18" s="95">
        <f>'2024 Sorted'!C18</f>
        <v>143080</v>
      </c>
      <c r="D18" s="95">
        <f t="shared" si="0"/>
        <v>11073</v>
      </c>
      <c r="E18" s="95">
        <f>ROUND(Table24[[#This Row],[Adjusted Family Max Income]]/12,0)</f>
        <v>11923</v>
      </c>
      <c r="F18" s="123">
        <v>557</v>
      </c>
      <c r="G18" s="124">
        <v>6.5</v>
      </c>
      <c r="H18" s="124">
        <v>7</v>
      </c>
      <c r="I18" s="101"/>
    </row>
    <row r="19" spans="1:9" x14ac:dyDescent="0.3">
      <c r="A19" s="122">
        <v>2</v>
      </c>
      <c r="B19" s="95">
        <f>'2023 Sorted'!B19</f>
        <v>138041.00000000012</v>
      </c>
      <c r="C19" s="95">
        <f>'2024 Sorted'!C19</f>
        <v>153300</v>
      </c>
      <c r="D19" s="95">
        <f t="shared" si="0"/>
        <v>11924</v>
      </c>
      <c r="E19" s="95">
        <f>ROUND(Table24[[#This Row],[Adjusted Family Max Income]]/12,0)</f>
        <v>12775</v>
      </c>
      <c r="F19" s="123">
        <v>598</v>
      </c>
      <c r="G19" s="124">
        <v>7</v>
      </c>
      <c r="H19" s="124">
        <v>7.5</v>
      </c>
      <c r="I19" s="101"/>
    </row>
    <row r="20" spans="1:9" x14ac:dyDescent="0.3">
      <c r="A20" s="122">
        <v>2</v>
      </c>
      <c r="B20" s="95">
        <f>'2023 Sorted'!B20</f>
        <v>147901.00000000012</v>
      </c>
      <c r="C20" s="95">
        <f>'2024 Sorted'!C20</f>
        <v>163520</v>
      </c>
      <c r="D20" s="95">
        <f t="shared" si="0"/>
        <v>12776</v>
      </c>
      <c r="E20" s="95">
        <f>ROUND(Table24[[#This Row],[Adjusted Family Max Income]]/12,0)</f>
        <v>13627</v>
      </c>
      <c r="F20" s="123">
        <v>639</v>
      </c>
      <c r="G20" s="124">
        <v>7.5</v>
      </c>
      <c r="H20" s="124">
        <v>8</v>
      </c>
      <c r="I20" s="101"/>
    </row>
    <row r="21" spans="1:9" x14ac:dyDescent="0.3">
      <c r="A21" s="122">
        <v>2</v>
      </c>
      <c r="B21" s="95">
        <f>'2023 Sorted'!B21</f>
        <v>157761.00000000012</v>
      </c>
      <c r="C21" s="95">
        <f>'2024 Sorted'!C21</f>
        <v>173740</v>
      </c>
      <c r="D21" s="95">
        <f t="shared" si="0"/>
        <v>13628</v>
      </c>
      <c r="E21" s="95">
        <f>ROUND(Table24[[#This Row],[Adjusted Family Max Income]]/12,0)</f>
        <v>14478</v>
      </c>
      <c r="F21" s="123">
        <v>680</v>
      </c>
      <c r="G21" s="124">
        <v>8</v>
      </c>
      <c r="H21" s="124">
        <v>8.5</v>
      </c>
      <c r="I21" s="101"/>
    </row>
    <row r="22" spans="1:9" x14ac:dyDescent="0.3">
      <c r="A22" s="122">
        <v>2</v>
      </c>
      <c r="B22" s="95">
        <f>'2023 Sorted'!B22</f>
        <v>167621.00000000012</v>
      </c>
      <c r="C22" s="95">
        <f>'2024 Sorted'!C22</f>
        <v>183960</v>
      </c>
      <c r="D22" s="95">
        <f t="shared" si="0"/>
        <v>14479</v>
      </c>
      <c r="E22" s="95">
        <f>ROUND(Table24[[#This Row],[Adjusted Family Max Income]]/12,0)</f>
        <v>15330</v>
      </c>
      <c r="F22" s="123">
        <v>722</v>
      </c>
      <c r="G22" s="124">
        <v>8.5</v>
      </c>
      <c r="H22" s="124">
        <v>9</v>
      </c>
      <c r="I22" s="101"/>
    </row>
    <row r="23" spans="1:9" x14ac:dyDescent="0.3">
      <c r="A23" s="122">
        <v>2</v>
      </c>
      <c r="B23" s="95">
        <f>'2023 Sorted'!B23</f>
        <v>177481.00000000012</v>
      </c>
      <c r="C23" s="95">
        <f>'2024 Sorted'!C23</f>
        <v>194180</v>
      </c>
      <c r="D23" s="95">
        <f t="shared" si="0"/>
        <v>15331</v>
      </c>
      <c r="E23" s="95">
        <f>ROUND(Table24[[#This Row],[Adjusted Family Max Income]]/12,0)</f>
        <v>16182</v>
      </c>
      <c r="F23" s="123">
        <v>763</v>
      </c>
      <c r="G23" s="124">
        <v>9</v>
      </c>
      <c r="H23" s="124">
        <v>9.5</v>
      </c>
      <c r="I23" s="101"/>
    </row>
    <row r="24" spans="1:9" x14ac:dyDescent="0.3">
      <c r="A24" s="122">
        <v>2</v>
      </c>
      <c r="B24" s="95">
        <f>'2023 Sorted'!B24</f>
        <v>187341.00000000015</v>
      </c>
      <c r="C24" s="95">
        <f>'2024 Sorted'!C24</f>
        <v>204400</v>
      </c>
      <c r="D24" s="95">
        <f t="shared" si="0"/>
        <v>16183</v>
      </c>
      <c r="E24" s="95">
        <f>ROUND(Table24[[#This Row],[Adjusted Family Max Income]]/12,0)</f>
        <v>17033</v>
      </c>
      <c r="F24" s="123">
        <v>804</v>
      </c>
      <c r="G24" s="124">
        <v>9.5</v>
      </c>
      <c r="H24" s="124">
        <v>10</v>
      </c>
      <c r="I24" s="101"/>
    </row>
    <row r="25" spans="1:9" x14ac:dyDescent="0.3">
      <c r="A25" s="122">
        <v>2</v>
      </c>
      <c r="B25" s="95">
        <f>'2023 Sorted'!B25</f>
        <v>197201.00000000015</v>
      </c>
      <c r="C25" s="95"/>
      <c r="D25" s="95">
        <f t="shared" si="0"/>
        <v>17034</v>
      </c>
      <c r="E25" s="95"/>
      <c r="F25" s="125" t="s">
        <v>425</v>
      </c>
      <c r="G25" s="124">
        <v>10</v>
      </c>
      <c r="H25" s="124"/>
      <c r="I25" s="101"/>
    </row>
    <row r="26" spans="1:9" x14ac:dyDescent="0.3">
      <c r="A26" s="122">
        <v>3</v>
      </c>
      <c r="B26" s="95">
        <f>'2023 Sorted'!B28</f>
        <v>0</v>
      </c>
      <c r="C26" s="95">
        <f>'2024 Sorted'!C28</f>
        <v>25820</v>
      </c>
      <c r="D26" s="95">
        <f>ROUND(Table24[[#This Row],[Adjusted Family Min Income]]/12,0)</f>
        <v>0</v>
      </c>
      <c r="E26" s="95">
        <f>ROUND(Table24[[#This Row],[Adjusted Family Max Income]]/12,0)</f>
        <v>2152</v>
      </c>
      <c r="F26" s="126">
        <v>0</v>
      </c>
      <c r="G26" s="124">
        <v>0</v>
      </c>
      <c r="H26" s="124">
        <v>1</v>
      </c>
      <c r="I26" s="101"/>
    </row>
    <row r="27" spans="1:9" x14ac:dyDescent="0.3">
      <c r="A27" s="122">
        <v>3</v>
      </c>
      <c r="B27" s="95">
        <f>'2023 Sorted'!B29</f>
        <v>24861.000000000018</v>
      </c>
      <c r="C27" s="95">
        <f>'2024 Sorted'!C29</f>
        <v>38730</v>
      </c>
      <c r="D27" s="95">
        <f>E26+1</f>
        <v>2153</v>
      </c>
      <c r="E27" s="95">
        <f>ROUND(Table24[[#This Row],[Adjusted Family Max Income]]/12,0)</f>
        <v>3228</v>
      </c>
      <c r="F27" s="126">
        <v>5</v>
      </c>
      <c r="G27" s="124">
        <v>1</v>
      </c>
      <c r="H27" s="124">
        <v>1.5</v>
      </c>
      <c r="I27" s="101"/>
    </row>
    <row r="28" spans="1:9" x14ac:dyDescent="0.3">
      <c r="A28" s="122">
        <v>3</v>
      </c>
      <c r="B28" s="95">
        <f>'2023 Sorted'!B30</f>
        <v>37291.000000000029</v>
      </c>
      <c r="C28" s="95">
        <f>'2024 Sorted'!C30</f>
        <v>51640</v>
      </c>
      <c r="D28" s="95">
        <f t="shared" ref="D28:D45" si="1">E27+1</f>
        <v>3229</v>
      </c>
      <c r="E28" s="95">
        <f>ROUND(Table24[[#This Row],[Adjusted Family Max Income]]/12,0)</f>
        <v>4303</v>
      </c>
      <c r="F28" s="126">
        <v>14</v>
      </c>
      <c r="G28" s="124">
        <v>1.5</v>
      </c>
      <c r="H28" s="124">
        <v>2</v>
      </c>
      <c r="I28" s="101"/>
    </row>
    <row r="29" spans="1:9" x14ac:dyDescent="0.3">
      <c r="A29" s="122">
        <v>3</v>
      </c>
      <c r="B29" s="95">
        <f>'2023 Sorted'!B31</f>
        <v>49721.000000000036</v>
      </c>
      <c r="C29" s="95">
        <f>'2024 Sorted'!C31</f>
        <v>64550</v>
      </c>
      <c r="D29" s="95">
        <f t="shared" si="1"/>
        <v>4304</v>
      </c>
      <c r="E29" s="95">
        <f>ROUND(Table24[[#This Row],[Adjusted Family Max Income]]/12,0)</f>
        <v>5379</v>
      </c>
      <c r="F29" s="126">
        <v>28</v>
      </c>
      <c r="G29" s="124">
        <v>2</v>
      </c>
      <c r="H29" s="124">
        <v>2.5</v>
      </c>
      <c r="I29" s="101"/>
    </row>
    <row r="30" spans="1:9" x14ac:dyDescent="0.3">
      <c r="A30" s="122">
        <v>3</v>
      </c>
      <c r="B30" s="95">
        <f>'2023 Sorted'!B32</f>
        <v>62151.000000000044</v>
      </c>
      <c r="C30" s="95">
        <f>'2024 Sorted'!C32</f>
        <v>77460</v>
      </c>
      <c r="D30" s="95">
        <f t="shared" si="1"/>
        <v>5380</v>
      </c>
      <c r="E30" s="95">
        <f>ROUND(Table24[[#This Row],[Adjusted Family Max Income]]/12,0)</f>
        <v>6455</v>
      </c>
      <c r="F30" s="126">
        <v>45</v>
      </c>
      <c r="G30" s="124">
        <v>2.5</v>
      </c>
      <c r="H30" s="124">
        <v>3</v>
      </c>
      <c r="I30" s="101"/>
    </row>
    <row r="31" spans="1:9" x14ac:dyDescent="0.3">
      <c r="A31" s="122">
        <v>3</v>
      </c>
      <c r="B31" s="95">
        <f>'2023 Sorted'!B33</f>
        <v>74581.000000000058</v>
      </c>
      <c r="C31" s="95">
        <f>'2024 Sorted'!C33</f>
        <v>90370</v>
      </c>
      <c r="D31" s="95">
        <f t="shared" si="1"/>
        <v>6456</v>
      </c>
      <c r="E31" s="95">
        <f>ROUND(Table24[[#This Row],[Adjusted Family Max Income]]/12,0)</f>
        <v>7531</v>
      </c>
      <c r="F31" s="126">
        <v>67</v>
      </c>
      <c r="G31" s="124">
        <v>3</v>
      </c>
      <c r="H31" s="124">
        <v>3.5</v>
      </c>
      <c r="I31" s="101"/>
    </row>
    <row r="32" spans="1:9" x14ac:dyDescent="0.3">
      <c r="A32" s="122">
        <v>3</v>
      </c>
      <c r="B32" s="95">
        <f>'2023 Sorted'!B34</f>
        <v>87011.000000000058</v>
      </c>
      <c r="C32" s="95">
        <f>'2024 Sorted'!C34</f>
        <v>103280</v>
      </c>
      <c r="D32" s="95">
        <f t="shared" si="1"/>
        <v>7532</v>
      </c>
      <c r="E32" s="95">
        <f>ROUND(Table24[[#This Row],[Adjusted Family Max Income]]/12,0)</f>
        <v>8607</v>
      </c>
      <c r="F32" s="126">
        <v>124</v>
      </c>
      <c r="G32" s="124">
        <v>3.5</v>
      </c>
      <c r="H32" s="124">
        <v>4</v>
      </c>
      <c r="I32" s="101"/>
    </row>
    <row r="33" spans="1:9" x14ac:dyDescent="0.3">
      <c r="A33" s="122">
        <v>3</v>
      </c>
      <c r="B33" s="95">
        <f>'2023 Sorted'!B35</f>
        <v>99441.000000000073</v>
      </c>
      <c r="C33" s="95">
        <f>'2024 Sorted'!C35</f>
        <v>116190</v>
      </c>
      <c r="D33" s="95">
        <f t="shared" si="1"/>
        <v>8608</v>
      </c>
      <c r="E33" s="95">
        <f>ROUND(Table24[[#This Row],[Adjusted Family Max Income]]/12,0)</f>
        <v>9683</v>
      </c>
      <c r="F33" s="126">
        <v>210</v>
      </c>
      <c r="G33" s="124">
        <v>4</v>
      </c>
      <c r="H33" s="124">
        <v>4.5</v>
      </c>
      <c r="I33" s="101"/>
    </row>
    <row r="34" spans="1:9" x14ac:dyDescent="0.3">
      <c r="A34" s="122">
        <v>3</v>
      </c>
      <c r="B34" s="95">
        <f>'2023 Sorted'!B36</f>
        <v>111871.00000000009</v>
      </c>
      <c r="C34" s="95">
        <f>'2024 Sorted'!C36</f>
        <v>129100</v>
      </c>
      <c r="D34" s="95">
        <f t="shared" si="1"/>
        <v>9684</v>
      </c>
      <c r="E34" s="95">
        <f>ROUND(Table24[[#This Row],[Adjusted Family Max Income]]/12,0)</f>
        <v>10758</v>
      </c>
      <c r="F34" s="126">
        <v>313</v>
      </c>
      <c r="G34" s="124">
        <v>4.5</v>
      </c>
      <c r="H34" s="124">
        <v>5</v>
      </c>
      <c r="I34" s="101"/>
    </row>
    <row r="35" spans="1:9" x14ac:dyDescent="0.3">
      <c r="A35" s="122">
        <v>3</v>
      </c>
      <c r="B35" s="95">
        <f>'2023 Sorted'!B37</f>
        <v>124301.00000000009</v>
      </c>
      <c r="C35" s="95">
        <f>'2024 Sorted'!C37</f>
        <v>142010</v>
      </c>
      <c r="D35" s="95">
        <f t="shared" si="1"/>
        <v>10759</v>
      </c>
      <c r="E35" s="95">
        <f>ROUND(Table24[[#This Row],[Adjusted Family Max Income]]/12,0)</f>
        <v>11834</v>
      </c>
      <c r="F35" s="126">
        <v>433</v>
      </c>
      <c r="G35" s="124">
        <v>5</v>
      </c>
      <c r="H35" s="124">
        <v>5.5</v>
      </c>
      <c r="I35" s="101"/>
    </row>
    <row r="36" spans="1:9" x14ac:dyDescent="0.3">
      <c r="A36" s="122">
        <v>3</v>
      </c>
      <c r="B36" s="95">
        <f>'2023 Sorted'!B38</f>
        <v>136731.00000000009</v>
      </c>
      <c r="C36" s="95">
        <f>'2024 Sorted'!C38</f>
        <v>154920</v>
      </c>
      <c r="D36" s="95">
        <f t="shared" si="1"/>
        <v>11835</v>
      </c>
      <c r="E36" s="95">
        <f>ROUND(Table24[[#This Row],[Adjusted Family Max Income]]/12,0)</f>
        <v>12910</v>
      </c>
      <c r="F36" s="126">
        <v>474</v>
      </c>
      <c r="G36" s="124">
        <v>5.5</v>
      </c>
      <c r="H36" s="124">
        <v>6</v>
      </c>
      <c r="I36" s="101"/>
    </row>
    <row r="37" spans="1:9" x14ac:dyDescent="0.3">
      <c r="A37" s="122">
        <v>3</v>
      </c>
      <c r="B37" s="95">
        <f>'2023 Sorted'!B39</f>
        <v>149161.00000000012</v>
      </c>
      <c r="C37" s="95">
        <f>'2024 Sorted'!C39</f>
        <v>167830</v>
      </c>
      <c r="D37" s="95">
        <f t="shared" si="1"/>
        <v>12911</v>
      </c>
      <c r="E37" s="95">
        <f>ROUND(Table24[[#This Row],[Adjusted Family Max Income]]/12,0)</f>
        <v>13986</v>
      </c>
      <c r="F37" s="126">
        <v>515</v>
      </c>
      <c r="G37" s="124">
        <v>6</v>
      </c>
      <c r="H37" s="124">
        <v>6.5</v>
      </c>
      <c r="I37" s="101"/>
    </row>
    <row r="38" spans="1:9" x14ac:dyDescent="0.3">
      <c r="A38" s="122">
        <v>3</v>
      </c>
      <c r="B38" s="95">
        <f>'2023 Sorted'!B40</f>
        <v>161591.00000000012</v>
      </c>
      <c r="C38" s="95">
        <f>'2024 Sorted'!C40</f>
        <v>180740</v>
      </c>
      <c r="D38" s="95">
        <f t="shared" si="1"/>
        <v>13987</v>
      </c>
      <c r="E38" s="95">
        <f>ROUND(Table24[[#This Row],[Adjusted Family Max Income]]/12,0)</f>
        <v>15062</v>
      </c>
      <c r="F38" s="126">
        <v>557</v>
      </c>
      <c r="G38" s="124">
        <v>6.5</v>
      </c>
      <c r="H38" s="124">
        <v>7</v>
      </c>
      <c r="I38" s="101"/>
    </row>
    <row r="39" spans="1:9" x14ac:dyDescent="0.3">
      <c r="A39" s="122">
        <v>3</v>
      </c>
      <c r="B39" s="95">
        <f>'2023 Sorted'!B41</f>
        <v>174021.00000000012</v>
      </c>
      <c r="C39" s="95">
        <f>'2024 Sorted'!C41</f>
        <v>193650</v>
      </c>
      <c r="D39" s="95">
        <f t="shared" si="1"/>
        <v>15063</v>
      </c>
      <c r="E39" s="95">
        <f>ROUND(Table24[[#This Row],[Adjusted Family Max Income]]/12,0)</f>
        <v>16138</v>
      </c>
      <c r="F39" s="126">
        <v>598</v>
      </c>
      <c r="G39" s="124">
        <v>7</v>
      </c>
      <c r="H39" s="124">
        <v>7.5</v>
      </c>
      <c r="I39" s="101"/>
    </row>
    <row r="40" spans="1:9" x14ac:dyDescent="0.3">
      <c r="A40" s="122">
        <v>3</v>
      </c>
      <c r="B40" s="95">
        <f>'2023 Sorted'!B42</f>
        <v>186451.00000000015</v>
      </c>
      <c r="C40" s="95">
        <f>'2024 Sorted'!C42</f>
        <v>206560</v>
      </c>
      <c r="D40" s="95">
        <f t="shared" si="1"/>
        <v>16139</v>
      </c>
      <c r="E40" s="95">
        <f>ROUND(Table24[[#This Row],[Adjusted Family Max Income]]/12,0)</f>
        <v>17213</v>
      </c>
      <c r="F40" s="126">
        <v>639</v>
      </c>
      <c r="G40" s="124">
        <v>7.5</v>
      </c>
      <c r="H40" s="124">
        <v>8</v>
      </c>
      <c r="I40" s="101"/>
    </row>
    <row r="41" spans="1:9" x14ac:dyDescent="0.3">
      <c r="A41" s="122">
        <v>3</v>
      </c>
      <c r="B41" s="95">
        <f>'2023 Sorted'!B43</f>
        <v>198881.00000000015</v>
      </c>
      <c r="C41" s="95">
        <f>'2024 Sorted'!C43</f>
        <v>219470</v>
      </c>
      <c r="D41" s="95">
        <f t="shared" si="1"/>
        <v>17214</v>
      </c>
      <c r="E41" s="95">
        <f>ROUND(Table24[[#This Row],[Adjusted Family Max Income]]/12,0)</f>
        <v>18289</v>
      </c>
      <c r="F41" s="126">
        <v>680</v>
      </c>
      <c r="G41" s="124">
        <v>8</v>
      </c>
      <c r="H41" s="124">
        <v>8.5</v>
      </c>
      <c r="I41" s="101"/>
    </row>
    <row r="42" spans="1:9" x14ac:dyDescent="0.3">
      <c r="A42" s="122">
        <v>3</v>
      </c>
      <c r="B42" s="95">
        <f>'2023 Sorted'!B44</f>
        <v>211311.00000000015</v>
      </c>
      <c r="C42" s="95">
        <f>'2024 Sorted'!C44</f>
        <v>232380</v>
      </c>
      <c r="D42" s="95">
        <f t="shared" si="1"/>
        <v>18290</v>
      </c>
      <c r="E42" s="95">
        <f>ROUND(Table24[[#This Row],[Adjusted Family Max Income]]/12,0)</f>
        <v>19365</v>
      </c>
      <c r="F42" s="126">
        <v>722</v>
      </c>
      <c r="G42" s="124">
        <v>8.5</v>
      </c>
      <c r="H42" s="124">
        <v>9</v>
      </c>
      <c r="I42" s="101"/>
    </row>
    <row r="43" spans="1:9" x14ac:dyDescent="0.3">
      <c r="A43" s="122">
        <v>3</v>
      </c>
      <c r="B43" s="95">
        <f>'2023 Sorted'!B45</f>
        <v>223741.00000000017</v>
      </c>
      <c r="C43" s="95">
        <f>'2024 Sorted'!C45</f>
        <v>245290</v>
      </c>
      <c r="D43" s="95">
        <f t="shared" si="1"/>
        <v>19366</v>
      </c>
      <c r="E43" s="95">
        <f>ROUND(Table24[[#This Row],[Adjusted Family Max Income]]/12,0)</f>
        <v>20441</v>
      </c>
      <c r="F43" s="126">
        <v>763</v>
      </c>
      <c r="G43" s="124">
        <v>9</v>
      </c>
      <c r="H43" s="124">
        <v>9.5</v>
      </c>
      <c r="I43" s="101"/>
    </row>
    <row r="44" spans="1:9" x14ac:dyDescent="0.3">
      <c r="A44" s="122">
        <v>3</v>
      </c>
      <c r="B44" s="95">
        <f>'2023 Sorted'!B46</f>
        <v>236171.00000000017</v>
      </c>
      <c r="C44" s="95">
        <f>'2024 Sorted'!C46</f>
        <v>258200</v>
      </c>
      <c r="D44" s="95">
        <f t="shared" si="1"/>
        <v>20442</v>
      </c>
      <c r="E44" s="95">
        <f>ROUND(Table24[[#This Row],[Adjusted Family Max Income]]/12,0)</f>
        <v>21517</v>
      </c>
      <c r="F44" s="126">
        <v>804</v>
      </c>
      <c r="G44" s="124">
        <v>9.5</v>
      </c>
      <c r="H44" s="124">
        <v>10</v>
      </c>
      <c r="I44" s="101"/>
    </row>
    <row r="45" spans="1:9" x14ac:dyDescent="0.3">
      <c r="A45" s="122">
        <v>3</v>
      </c>
      <c r="B45" s="95">
        <f>'2023 Sorted'!B47</f>
        <v>248601.00000000017</v>
      </c>
      <c r="C45" s="95"/>
      <c r="D45" s="95">
        <f t="shared" si="1"/>
        <v>21518</v>
      </c>
      <c r="E45" s="95"/>
      <c r="F45" s="125" t="s">
        <v>425</v>
      </c>
      <c r="G45" s="124">
        <v>10</v>
      </c>
      <c r="H45" s="124"/>
      <c r="I45" s="101"/>
    </row>
    <row r="46" spans="1:9" x14ac:dyDescent="0.3">
      <c r="A46" s="122">
        <v>4</v>
      </c>
      <c r="B46" s="95">
        <f>'2023 Sorted'!B50</f>
        <v>0</v>
      </c>
      <c r="C46" s="95">
        <f>'2024 Sorted'!C50</f>
        <v>31200</v>
      </c>
      <c r="D46" s="95">
        <f>ROUND(Table24[[#This Row],[Adjusted Family Min Income]]/12,0)</f>
        <v>0</v>
      </c>
      <c r="E46" s="95">
        <f>ROUND(Table24[[#This Row],[Adjusted Family Max Income]]/12,0)</f>
        <v>2600</v>
      </c>
      <c r="F46" s="126">
        <v>0</v>
      </c>
      <c r="G46" s="124">
        <v>0</v>
      </c>
      <c r="H46" s="124">
        <v>1</v>
      </c>
      <c r="I46" s="101"/>
    </row>
    <row r="47" spans="1:9" x14ac:dyDescent="0.3">
      <c r="A47" s="122">
        <v>4</v>
      </c>
      <c r="B47" s="95">
        <f>'2023 Sorted'!B51</f>
        <v>30001.000000000018</v>
      </c>
      <c r="C47" s="95">
        <f>'2024 Sorted'!C51</f>
        <v>46800</v>
      </c>
      <c r="D47" s="95">
        <f>E46+1</f>
        <v>2601</v>
      </c>
      <c r="E47" s="95">
        <f>ROUND(Table24[[#This Row],[Adjusted Family Max Income]]/12,0)</f>
        <v>3900</v>
      </c>
      <c r="F47" s="126">
        <v>5</v>
      </c>
      <c r="G47" s="124">
        <v>1</v>
      </c>
      <c r="H47" s="124">
        <v>1.5</v>
      </c>
      <c r="I47" s="101"/>
    </row>
    <row r="48" spans="1:9" x14ac:dyDescent="0.3">
      <c r="A48" s="122">
        <v>4</v>
      </c>
      <c r="B48" s="95">
        <f>'2023 Sorted'!B52</f>
        <v>45001.000000000029</v>
      </c>
      <c r="C48" s="95">
        <f>'2024 Sorted'!C52</f>
        <v>62400</v>
      </c>
      <c r="D48" s="95">
        <f t="shared" ref="D48:D65" si="2">E47+1</f>
        <v>3901</v>
      </c>
      <c r="E48" s="95">
        <f>ROUND(Table24[[#This Row],[Adjusted Family Max Income]]/12,0)</f>
        <v>5200</v>
      </c>
      <c r="F48" s="126">
        <v>14</v>
      </c>
      <c r="G48" s="124">
        <v>1.5</v>
      </c>
      <c r="H48" s="124">
        <v>2</v>
      </c>
      <c r="I48" s="101"/>
    </row>
    <row r="49" spans="1:9" x14ac:dyDescent="0.3">
      <c r="A49" s="122">
        <v>4</v>
      </c>
      <c r="B49" s="95">
        <f>'2023 Sorted'!B53</f>
        <v>60001.000000000036</v>
      </c>
      <c r="C49" s="95">
        <f>'2024 Sorted'!C53</f>
        <v>78000</v>
      </c>
      <c r="D49" s="95">
        <f t="shared" si="2"/>
        <v>5201</v>
      </c>
      <c r="E49" s="95">
        <f>ROUND(Table24[[#This Row],[Adjusted Family Max Income]]/12,0)</f>
        <v>6500</v>
      </c>
      <c r="F49" s="126">
        <v>28</v>
      </c>
      <c r="G49" s="124">
        <v>2</v>
      </c>
      <c r="H49" s="124">
        <v>2.5</v>
      </c>
      <c r="I49" s="101"/>
    </row>
    <row r="50" spans="1:9" x14ac:dyDescent="0.3">
      <c r="A50" s="122">
        <v>4</v>
      </c>
      <c r="B50" s="95">
        <f>'2023 Sorted'!B54</f>
        <v>75001.000000000044</v>
      </c>
      <c r="C50" s="95">
        <f>'2024 Sorted'!C54</f>
        <v>93600</v>
      </c>
      <c r="D50" s="95">
        <f t="shared" si="2"/>
        <v>6501</v>
      </c>
      <c r="E50" s="95">
        <f>ROUND(Table24[[#This Row],[Adjusted Family Max Income]]/12,0)</f>
        <v>7800</v>
      </c>
      <c r="F50" s="126">
        <v>45</v>
      </c>
      <c r="G50" s="124">
        <v>2.5</v>
      </c>
      <c r="H50" s="124">
        <v>3</v>
      </c>
      <c r="I50" s="101"/>
    </row>
    <row r="51" spans="1:9" x14ac:dyDescent="0.3">
      <c r="A51" s="122">
        <v>4</v>
      </c>
      <c r="B51" s="95">
        <f>'2023 Sorted'!B55</f>
        <v>90001.000000000058</v>
      </c>
      <c r="C51" s="95">
        <f>'2024 Sorted'!C55</f>
        <v>109200</v>
      </c>
      <c r="D51" s="95">
        <f t="shared" si="2"/>
        <v>7801</v>
      </c>
      <c r="E51" s="95">
        <f>ROUND(Table24[[#This Row],[Adjusted Family Max Income]]/12,0)</f>
        <v>9100</v>
      </c>
      <c r="F51" s="126">
        <v>67</v>
      </c>
      <c r="G51" s="124">
        <v>3</v>
      </c>
      <c r="H51" s="124">
        <v>3.5</v>
      </c>
      <c r="I51" s="101"/>
    </row>
    <row r="52" spans="1:9" x14ac:dyDescent="0.3">
      <c r="A52" s="122">
        <v>4</v>
      </c>
      <c r="B52" s="95">
        <f>'2023 Sorted'!B56</f>
        <v>105001.00000000006</v>
      </c>
      <c r="C52" s="95">
        <f>'2024 Sorted'!C56</f>
        <v>124800</v>
      </c>
      <c r="D52" s="95">
        <f t="shared" si="2"/>
        <v>9101</v>
      </c>
      <c r="E52" s="95">
        <f>ROUND(Table24[[#This Row],[Adjusted Family Max Income]]/12,0)</f>
        <v>10400</v>
      </c>
      <c r="F52" s="126">
        <v>124</v>
      </c>
      <c r="G52" s="124">
        <v>3.5</v>
      </c>
      <c r="H52" s="124">
        <v>4</v>
      </c>
      <c r="I52" s="101"/>
    </row>
    <row r="53" spans="1:9" x14ac:dyDescent="0.3">
      <c r="A53" s="122">
        <v>4</v>
      </c>
      <c r="B53" s="95">
        <f>'2023 Sorted'!B57</f>
        <v>120001.00000000007</v>
      </c>
      <c r="C53" s="95">
        <f>'2024 Sorted'!C57</f>
        <v>140400</v>
      </c>
      <c r="D53" s="95">
        <f t="shared" si="2"/>
        <v>10401</v>
      </c>
      <c r="E53" s="95">
        <f>ROUND(Table24[[#This Row],[Adjusted Family Max Income]]/12,0)</f>
        <v>11700</v>
      </c>
      <c r="F53" s="126">
        <v>210</v>
      </c>
      <c r="G53" s="124">
        <v>4</v>
      </c>
      <c r="H53" s="124">
        <v>4.5</v>
      </c>
      <c r="I53" s="101"/>
    </row>
    <row r="54" spans="1:9" x14ac:dyDescent="0.3">
      <c r="A54" s="122">
        <v>4</v>
      </c>
      <c r="B54" s="95">
        <f>'2023 Sorted'!B58</f>
        <v>135001.00000000009</v>
      </c>
      <c r="C54" s="95">
        <f>'2024 Sorted'!C58</f>
        <v>156000</v>
      </c>
      <c r="D54" s="95">
        <f t="shared" si="2"/>
        <v>11701</v>
      </c>
      <c r="E54" s="95">
        <f>ROUND(Table24[[#This Row],[Adjusted Family Max Income]]/12,0)</f>
        <v>13000</v>
      </c>
      <c r="F54" s="126">
        <v>313</v>
      </c>
      <c r="G54" s="124">
        <v>4.5</v>
      </c>
      <c r="H54" s="124">
        <v>5</v>
      </c>
      <c r="I54" s="101"/>
    </row>
    <row r="55" spans="1:9" x14ac:dyDescent="0.3">
      <c r="A55" s="122">
        <v>4</v>
      </c>
      <c r="B55" s="95">
        <f>'2023 Sorted'!B59</f>
        <v>150001.00000000009</v>
      </c>
      <c r="C55" s="95">
        <f>'2024 Sorted'!C59</f>
        <v>171600</v>
      </c>
      <c r="D55" s="95">
        <f t="shared" si="2"/>
        <v>13001</v>
      </c>
      <c r="E55" s="95">
        <f>ROUND(Table24[[#This Row],[Adjusted Family Max Income]]/12,0)</f>
        <v>14300</v>
      </c>
      <c r="F55" s="126">
        <v>433</v>
      </c>
      <c r="G55" s="124">
        <v>5</v>
      </c>
      <c r="H55" s="124">
        <v>5.5</v>
      </c>
      <c r="I55" s="101"/>
    </row>
    <row r="56" spans="1:9" x14ac:dyDescent="0.3">
      <c r="A56" s="122">
        <v>4</v>
      </c>
      <c r="B56" s="95">
        <f>'2023 Sorted'!B60</f>
        <v>165001.00000000009</v>
      </c>
      <c r="C56" s="95">
        <f>'2024 Sorted'!C60</f>
        <v>187200</v>
      </c>
      <c r="D56" s="95">
        <f t="shared" si="2"/>
        <v>14301</v>
      </c>
      <c r="E56" s="95">
        <f>ROUND(Table24[[#This Row],[Adjusted Family Max Income]]/12,0)</f>
        <v>15600</v>
      </c>
      <c r="F56" s="126">
        <v>474</v>
      </c>
      <c r="G56" s="124">
        <v>5.5</v>
      </c>
      <c r="H56" s="124">
        <v>6</v>
      </c>
      <c r="I56" s="101"/>
    </row>
    <row r="57" spans="1:9" x14ac:dyDescent="0.3">
      <c r="A57" s="122">
        <v>4</v>
      </c>
      <c r="B57" s="95">
        <f>'2023 Sorted'!B61</f>
        <v>180001.00000000012</v>
      </c>
      <c r="C57" s="95">
        <f>'2024 Sorted'!C61</f>
        <v>202800</v>
      </c>
      <c r="D57" s="95">
        <f t="shared" si="2"/>
        <v>15601</v>
      </c>
      <c r="E57" s="95">
        <f>ROUND(Table24[[#This Row],[Adjusted Family Max Income]]/12,0)</f>
        <v>16900</v>
      </c>
      <c r="F57" s="126">
        <v>515</v>
      </c>
      <c r="G57" s="124">
        <v>6</v>
      </c>
      <c r="H57" s="124">
        <v>6.5</v>
      </c>
      <c r="I57" s="101"/>
    </row>
    <row r="58" spans="1:9" x14ac:dyDescent="0.3">
      <c r="A58" s="122">
        <v>4</v>
      </c>
      <c r="B58" s="95">
        <f>'2023 Sorted'!B62</f>
        <v>195001.00000000012</v>
      </c>
      <c r="C58" s="95">
        <f>'2024 Sorted'!C62</f>
        <v>218400</v>
      </c>
      <c r="D58" s="95">
        <f t="shared" si="2"/>
        <v>16901</v>
      </c>
      <c r="E58" s="95">
        <f>ROUND(Table24[[#This Row],[Adjusted Family Max Income]]/12,0)</f>
        <v>18200</v>
      </c>
      <c r="F58" s="126">
        <v>557</v>
      </c>
      <c r="G58" s="124">
        <v>6.5</v>
      </c>
      <c r="H58" s="124">
        <v>7</v>
      </c>
      <c r="I58" s="101"/>
    </row>
    <row r="59" spans="1:9" x14ac:dyDescent="0.3">
      <c r="A59" s="122">
        <v>4</v>
      </c>
      <c r="B59" s="95">
        <f>'2023 Sorted'!B63</f>
        <v>210001.00000000012</v>
      </c>
      <c r="C59" s="95">
        <f>'2024 Sorted'!C63</f>
        <v>234000</v>
      </c>
      <c r="D59" s="95">
        <f t="shared" si="2"/>
        <v>18201</v>
      </c>
      <c r="E59" s="95">
        <f>ROUND(Table24[[#This Row],[Adjusted Family Max Income]]/12,0)</f>
        <v>19500</v>
      </c>
      <c r="F59" s="126">
        <v>598</v>
      </c>
      <c r="G59" s="124">
        <v>7</v>
      </c>
      <c r="H59" s="124">
        <v>7.5</v>
      </c>
      <c r="I59" s="101"/>
    </row>
    <row r="60" spans="1:9" x14ac:dyDescent="0.3">
      <c r="A60" s="122">
        <v>4</v>
      </c>
      <c r="B60" s="95">
        <f>'2023 Sorted'!B64</f>
        <v>225001.00000000015</v>
      </c>
      <c r="C60" s="95">
        <f>'2024 Sorted'!C64</f>
        <v>249600</v>
      </c>
      <c r="D60" s="95">
        <f t="shared" si="2"/>
        <v>19501</v>
      </c>
      <c r="E60" s="95">
        <f>ROUND(Table24[[#This Row],[Adjusted Family Max Income]]/12,0)</f>
        <v>20800</v>
      </c>
      <c r="F60" s="126">
        <v>639</v>
      </c>
      <c r="G60" s="124">
        <v>7.5</v>
      </c>
      <c r="H60" s="124">
        <v>8</v>
      </c>
      <c r="I60" s="101"/>
    </row>
    <row r="61" spans="1:9" x14ac:dyDescent="0.3">
      <c r="A61" s="122">
        <v>4</v>
      </c>
      <c r="B61" s="95">
        <f>'2023 Sorted'!B65</f>
        <v>240001.00000000015</v>
      </c>
      <c r="C61" s="95">
        <f>'2024 Sorted'!C65</f>
        <v>265200</v>
      </c>
      <c r="D61" s="95">
        <f t="shared" si="2"/>
        <v>20801</v>
      </c>
      <c r="E61" s="95">
        <f>ROUND(Table24[[#This Row],[Adjusted Family Max Income]]/12,0)</f>
        <v>22100</v>
      </c>
      <c r="F61" s="126">
        <v>680</v>
      </c>
      <c r="G61" s="124">
        <v>8</v>
      </c>
      <c r="H61" s="124">
        <v>8.5</v>
      </c>
      <c r="I61" s="101"/>
    </row>
    <row r="62" spans="1:9" x14ac:dyDescent="0.3">
      <c r="A62" s="122">
        <v>4</v>
      </c>
      <c r="B62" s="95">
        <f>'2023 Sorted'!B66</f>
        <v>255001.00000000015</v>
      </c>
      <c r="C62" s="95">
        <f>'2024 Sorted'!C66</f>
        <v>280800</v>
      </c>
      <c r="D62" s="95">
        <f t="shared" si="2"/>
        <v>22101</v>
      </c>
      <c r="E62" s="95">
        <f>ROUND(Table24[[#This Row],[Adjusted Family Max Income]]/12,0)</f>
        <v>23400</v>
      </c>
      <c r="F62" s="126">
        <v>722</v>
      </c>
      <c r="G62" s="124">
        <v>8.5</v>
      </c>
      <c r="H62" s="124">
        <v>9</v>
      </c>
      <c r="I62" s="101"/>
    </row>
    <row r="63" spans="1:9" x14ac:dyDescent="0.3">
      <c r="A63" s="122">
        <v>4</v>
      </c>
      <c r="B63" s="95">
        <f>'2023 Sorted'!B67</f>
        <v>270001.00000000017</v>
      </c>
      <c r="C63" s="95">
        <f>'2024 Sorted'!C67</f>
        <v>296400</v>
      </c>
      <c r="D63" s="95">
        <f t="shared" si="2"/>
        <v>23401</v>
      </c>
      <c r="E63" s="95">
        <f>ROUND(Table24[[#This Row],[Adjusted Family Max Income]]/12,0)</f>
        <v>24700</v>
      </c>
      <c r="F63" s="126">
        <v>763</v>
      </c>
      <c r="G63" s="124">
        <v>9</v>
      </c>
      <c r="H63" s="124">
        <v>9.5</v>
      </c>
      <c r="I63" s="101"/>
    </row>
    <row r="64" spans="1:9" x14ac:dyDescent="0.3">
      <c r="A64" s="122">
        <v>4</v>
      </c>
      <c r="B64" s="95">
        <f>'2023 Sorted'!B68</f>
        <v>285001.00000000017</v>
      </c>
      <c r="C64" s="95">
        <f>'2024 Sorted'!C68</f>
        <v>312000</v>
      </c>
      <c r="D64" s="95">
        <f t="shared" si="2"/>
        <v>24701</v>
      </c>
      <c r="E64" s="95">
        <f>ROUND(Table24[[#This Row],[Adjusted Family Max Income]]/12,0)</f>
        <v>26000</v>
      </c>
      <c r="F64" s="126">
        <v>804</v>
      </c>
      <c r="G64" s="124">
        <v>9.5</v>
      </c>
      <c r="H64" s="124">
        <v>10</v>
      </c>
      <c r="I64" s="101"/>
    </row>
    <row r="65" spans="1:9" x14ac:dyDescent="0.3">
      <c r="A65" s="122">
        <v>4</v>
      </c>
      <c r="B65" s="95">
        <f>'2023 Sorted'!B69</f>
        <v>300001.00000000017</v>
      </c>
      <c r="C65" s="95"/>
      <c r="D65" s="95">
        <f t="shared" si="2"/>
        <v>26001</v>
      </c>
      <c r="E65" s="95"/>
      <c r="F65" s="125" t="s">
        <v>425</v>
      </c>
      <c r="G65" s="124">
        <v>10</v>
      </c>
      <c r="H65" s="124"/>
      <c r="I65" s="101"/>
    </row>
    <row r="66" spans="1:9" x14ac:dyDescent="0.3">
      <c r="A66" s="122">
        <v>5</v>
      </c>
      <c r="B66" s="95">
        <f>'2023 Sorted'!B72</f>
        <v>0</v>
      </c>
      <c r="C66" s="95">
        <f>'2024 Sorted'!C72</f>
        <v>36580</v>
      </c>
      <c r="D66" s="95">
        <f>ROUND(Table24[[#This Row],[Adjusted Family Min Income]]/12,0)</f>
        <v>0</v>
      </c>
      <c r="E66" s="95">
        <f>ROUND(Table24[[#This Row],[Adjusted Family Max Income]]/12,0)</f>
        <v>3048</v>
      </c>
      <c r="F66" s="123">
        <v>0</v>
      </c>
      <c r="G66" s="124">
        <v>0</v>
      </c>
      <c r="H66" s="124">
        <v>1</v>
      </c>
      <c r="I66" s="101"/>
    </row>
    <row r="67" spans="1:9" x14ac:dyDescent="0.3">
      <c r="A67" s="122">
        <v>5</v>
      </c>
      <c r="B67" s="95">
        <f>'2023 Sorted'!B73</f>
        <v>35141.000000000022</v>
      </c>
      <c r="C67" s="95">
        <f>'2024 Sorted'!C73</f>
        <v>54870</v>
      </c>
      <c r="D67" s="95">
        <f>E66+1</f>
        <v>3049</v>
      </c>
      <c r="E67" s="95">
        <f>ROUND(Table24[[#This Row],[Adjusted Family Max Income]]/12,0)</f>
        <v>4573</v>
      </c>
      <c r="F67" s="123">
        <v>5</v>
      </c>
      <c r="G67" s="124">
        <v>1</v>
      </c>
      <c r="H67" s="124">
        <v>1.5</v>
      </c>
      <c r="I67" s="101"/>
    </row>
    <row r="68" spans="1:9" x14ac:dyDescent="0.3">
      <c r="A68" s="122">
        <v>5</v>
      </c>
      <c r="B68" s="95">
        <f>'2023 Sorted'!B74</f>
        <v>52711.000000000029</v>
      </c>
      <c r="C68" s="95">
        <f>'2024 Sorted'!C74</f>
        <v>73160</v>
      </c>
      <c r="D68" s="95">
        <f t="shared" ref="D68:D85" si="3">E67+1</f>
        <v>4574</v>
      </c>
      <c r="E68" s="95">
        <f>ROUND(Table24[[#This Row],[Adjusted Family Max Income]]/12,0)</f>
        <v>6097</v>
      </c>
      <c r="F68" s="123">
        <v>14</v>
      </c>
      <c r="G68" s="124">
        <v>1.5</v>
      </c>
      <c r="H68" s="124">
        <v>2</v>
      </c>
      <c r="I68" s="101"/>
    </row>
    <row r="69" spans="1:9" x14ac:dyDescent="0.3">
      <c r="A69" s="122">
        <v>5</v>
      </c>
      <c r="B69" s="95">
        <f>'2023 Sorted'!B75</f>
        <v>70281.000000000044</v>
      </c>
      <c r="C69" s="95">
        <f>'2024 Sorted'!C75</f>
        <v>91450</v>
      </c>
      <c r="D69" s="95">
        <f t="shared" si="3"/>
        <v>6098</v>
      </c>
      <c r="E69" s="95">
        <f>ROUND(Table24[[#This Row],[Adjusted Family Max Income]]/12,0)</f>
        <v>7621</v>
      </c>
      <c r="F69" s="123">
        <v>28</v>
      </c>
      <c r="G69" s="124">
        <v>2</v>
      </c>
      <c r="H69" s="124">
        <v>2.5</v>
      </c>
      <c r="I69" s="101"/>
    </row>
    <row r="70" spans="1:9" x14ac:dyDescent="0.3">
      <c r="A70" s="122">
        <v>5</v>
      </c>
      <c r="B70" s="95">
        <f>'2023 Sorted'!B76</f>
        <v>87851.000000000058</v>
      </c>
      <c r="C70" s="95">
        <f>'2024 Sorted'!C76</f>
        <v>109740</v>
      </c>
      <c r="D70" s="95">
        <f t="shared" si="3"/>
        <v>7622</v>
      </c>
      <c r="E70" s="95">
        <f>ROUND(Table24[[#This Row],[Adjusted Family Max Income]]/12,0)</f>
        <v>9145</v>
      </c>
      <c r="F70" s="123">
        <v>45</v>
      </c>
      <c r="G70" s="124">
        <v>2.5</v>
      </c>
      <c r="H70" s="124">
        <v>3</v>
      </c>
      <c r="I70" s="101"/>
    </row>
    <row r="71" spans="1:9" x14ac:dyDescent="0.3">
      <c r="A71" s="122">
        <v>5</v>
      </c>
      <c r="B71" s="95">
        <f>'2023 Sorted'!B77</f>
        <v>105421.00000000006</v>
      </c>
      <c r="C71" s="95">
        <f>'2024 Sorted'!C77</f>
        <v>128030</v>
      </c>
      <c r="D71" s="95">
        <f t="shared" si="3"/>
        <v>9146</v>
      </c>
      <c r="E71" s="95">
        <f>ROUND(Table24[[#This Row],[Adjusted Family Max Income]]/12,0)</f>
        <v>10669</v>
      </c>
      <c r="F71" s="123">
        <v>67</v>
      </c>
      <c r="G71" s="124">
        <v>3</v>
      </c>
      <c r="H71" s="124">
        <v>3.5</v>
      </c>
      <c r="I71" s="101"/>
    </row>
    <row r="72" spans="1:9" x14ac:dyDescent="0.3">
      <c r="A72" s="122">
        <v>5</v>
      </c>
      <c r="B72" s="95">
        <f>'2023 Sorted'!B78</f>
        <v>122991.00000000007</v>
      </c>
      <c r="C72" s="95">
        <f>'2024 Sorted'!C78</f>
        <v>146320</v>
      </c>
      <c r="D72" s="95">
        <f t="shared" si="3"/>
        <v>10670</v>
      </c>
      <c r="E72" s="95">
        <f>ROUND(Table24[[#This Row],[Adjusted Family Max Income]]/12,0)</f>
        <v>12193</v>
      </c>
      <c r="F72" s="123">
        <v>124</v>
      </c>
      <c r="G72" s="124">
        <v>3.5</v>
      </c>
      <c r="H72" s="124">
        <v>4</v>
      </c>
      <c r="I72" s="101"/>
    </row>
    <row r="73" spans="1:9" x14ac:dyDescent="0.3">
      <c r="A73" s="122">
        <v>5</v>
      </c>
      <c r="B73" s="95">
        <f>'2023 Sorted'!B79</f>
        <v>140561.00000000009</v>
      </c>
      <c r="C73" s="95">
        <f>'2024 Sorted'!C79</f>
        <v>164610</v>
      </c>
      <c r="D73" s="95">
        <f t="shared" si="3"/>
        <v>12194</v>
      </c>
      <c r="E73" s="95">
        <f>ROUND(Table24[[#This Row],[Adjusted Family Max Income]]/12,0)</f>
        <v>13718</v>
      </c>
      <c r="F73" s="123">
        <v>210</v>
      </c>
      <c r="G73" s="124">
        <v>4</v>
      </c>
      <c r="H73" s="124">
        <v>4.5</v>
      </c>
      <c r="I73" s="101"/>
    </row>
    <row r="74" spans="1:9" x14ac:dyDescent="0.3">
      <c r="A74" s="122">
        <v>5</v>
      </c>
      <c r="B74" s="95">
        <f>'2023 Sorted'!B80</f>
        <v>158131.00000000009</v>
      </c>
      <c r="C74" s="95">
        <f>'2024 Sorted'!C80</f>
        <v>182900</v>
      </c>
      <c r="D74" s="95">
        <f t="shared" si="3"/>
        <v>13719</v>
      </c>
      <c r="E74" s="95">
        <f>ROUND(Table24[[#This Row],[Adjusted Family Max Income]]/12,0)</f>
        <v>15242</v>
      </c>
      <c r="F74" s="123">
        <v>313</v>
      </c>
      <c r="G74" s="124">
        <v>4.5</v>
      </c>
      <c r="H74" s="124">
        <v>5</v>
      </c>
      <c r="I74" s="101"/>
    </row>
    <row r="75" spans="1:9" x14ac:dyDescent="0.3">
      <c r="A75" s="122">
        <v>5</v>
      </c>
      <c r="B75" s="95">
        <f>'2023 Sorted'!B81</f>
        <v>175701.00000000012</v>
      </c>
      <c r="C75" s="95">
        <f>'2024 Sorted'!C81</f>
        <v>201190</v>
      </c>
      <c r="D75" s="95">
        <f t="shared" si="3"/>
        <v>15243</v>
      </c>
      <c r="E75" s="95">
        <f>ROUND(Table24[[#This Row],[Adjusted Family Max Income]]/12,0)</f>
        <v>16766</v>
      </c>
      <c r="F75" s="123">
        <v>433</v>
      </c>
      <c r="G75" s="124">
        <v>5</v>
      </c>
      <c r="H75" s="124">
        <v>5.5</v>
      </c>
      <c r="I75" s="101"/>
    </row>
    <row r="76" spans="1:9" x14ac:dyDescent="0.3">
      <c r="A76" s="122">
        <v>5</v>
      </c>
      <c r="B76" s="95">
        <f>'2023 Sorted'!B82</f>
        <v>193271.00000000012</v>
      </c>
      <c r="C76" s="95">
        <f>'2024 Sorted'!C82</f>
        <v>219480</v>
      </c>
      <c r="D76" s="95">
        <f t="shared" si="3"/>
        <v>16767</v>
      </c>
      <c r="E76" s="95">
        <f>ROUND(Table24[[#This Row],[Adjusted Family Max Income]]/12,0)</f>
        <v>18290</v>
      </c>
      <c r="F76" s="123">
        <v>474</v>
      </c>
      <c r="G76" s="124">
        <v>5.5</v>
      </c>
      <c r="H76" s="124">
        <v>6</v>
      </c>
      <c r="I76" s="101"/>
    </row>
    <row r="77" spans="1:9" x14ac:dyDescent="0.3">
      <c r="A77" s="122">
        <v>5</v>
      </c>
      <c r="B77" s="95">
        <f>'2023 Sorted'!B83</f>
        <v>210841.00000000012</v>
      </c>
      <c r="C77" s="95">
        <f>'2024 Sorted'!C83</f>
        <v>237770</v>
      </c>
      <c r="D77" s="95">
        <f t="shared" si="3"/>
        <v>18291</v>
      </c>
      <c r="E77" s="95">
        <f>ROUND(Table24[[#This Row],[Adjusted Family Max Income]]/12,0)</f>
        <v>19814</v>
      </c>
      <c r="F77" s="123">
        <v>515</v>
      </c>
      <c r="G77" s="124">
        <v>6</v>
      </c>
      <c r="H77" s="124">
        <v>6.5</v>
      </c>
      <c r="I77" s="101"/>
    </row>
    <row r="78" spans="1:9" x14ac:dyDescent="0.3">
      <c r="A78" s="122">
        <v>5</v>
      </c>
      <c r="B78" s="95">
        <f>'2023 Sorted'!B84</f>
        <v>228411.00000000015</v>
      </c>
      <c r="C78" s="95">
        <f>'2024 Sorted'!C84</f>
        <v>256060</v>
      </c>
      <c r="D78" s="95">
        <f t="shared" si="3"/>
        <v>19815</v>
      </c>
      <c r="E78" s="95">
        <f>ROUND(Table24[[#This Row],[Adjusted Family Max Income]]/12,0)</f>
        <v>21338</v>
      </c>
      <c r="F78" s="123">
        <v>557</v>
      </c>
      <c r="G78" s="124">
        <v>6.5</v>
      </c>
      <c r="H78" s="124">
        <v>7</v>
      </c>
      <c r="I78" s="101"/>
    </row>
    <row r="79" spans="1:9" x14ac:dyDescent="0.3">
      <c r="A79" s="122">
        <v>5</v>
      </c>
      <c r="B79" s="95">
        <f>'2023 Sorted'!B85</f>
        <v>245981.00000000015</v>
      </c>
      <c r="C79" s="95">
        <f>'2024 Sorted'!C85</f>
        <v>274350</v>
      </c>
      <c r="D79" s="95">
        <f t="shared" si="3"/>
        <v>21339</v>
      </c>
      <c r="E79" s="95">
        <f>ROUND(Table24[[#This Row],[Adjusted Family Max Income]]/12,0)</f>
        <v>22863</v>
      </c>
      <c r="F79" s="123">
        <v>598</v>
      </c>
      <c r="G79" s="124">
        <v>7</v>
      </c>
      <c r="H79" s="124">
        <v>7.5</v>
      </c>
      <c r="I79" s="101"/>
    </row>
    <row r="80" spans="1:9" x14ac:dyDescent="0.3">
      <c r="A80" s="122">
        <v>5</v>
      </c>
      <c r="B80" s="95">
        <f>'2023 Sorted'!B86</f>
        <v>263551.00000000017</v>
      </c>
      <c r="C80" s="95">
        <f>'2024 Sorted'!C86</f>
        <v>292640</v>
      </c>
      <c r="D80" s="95">
        <f t="shared" si="3"/>
        <v>22864</v>
      </c>
      <c r="E80" s="95">
        <f>ROUND(Table24[[#This Row],[Adjusted Family Max Income]]/12,0)</f>
        <v>24387</v>
      </c>
      <c r="F80" s="123">
        <v>639</v>
      </c>
      <c r="G80" s="124">
        <v>7.5</v>
      </c>
      <c r="H80" s="124">
        <v>8</v>
      </c>
      <c r="I80" s="101"/>
    </row>
    <row r="81" spans="1:9" x14ac:dyDescent="0.3">
      <c r="A81" s="122">
        <v>5</v>
      </c>
      <c r="B81" s="95">
        <f>'2023 Sorted'!B87</f>
        <v>281121.00000000017</v>
      </c>
      <c r="C81" s="95">
        <f>'2024 Sorted'!C87</f>
        <v>310930</v>
      </c>
      <c r="D81" s="95">
        <f t="shared" si="3"/>
        <v>24388</v>
      </c>
      <c r="E81" s="95">
        <f>ROUND(Table24[[#This Row],[Adjusted Family Max Income]]/12,0)</f>
        <v>25911</v>
      </c>
      <c r="F81" s="123">
        <v>680</v>
      </c>
      <c r="G81" s="124">
        <v>8</v>
      </c>
      <c r="H81" s="124">
        <v>8.5</v>
      </c>
      <c r="I81" s="101"/>
    </row>
    <row r="82" spans="1:9" x14ac:dyDescent="0.3">
      <c r="A82" s="122">
        <v>5</v>
      </c>
      <c r="B82" s="95">
        <f>'2023 Sorted'!B88</f>
        <v>298691.00000000017</v>
      </c>
      <c r="C82" s="95">
        <f>'2024 Sorted'!C88</f>
        <v>329220</v>
      </c>
      <c r="D82" s="95">
        <f t="shared" si="3"/>
        <v>25912</v>
      </c>
      <c r="E82" s="95">
        <f>ROUND(Table24[[#This Row],[Adjusted Family Max Income]]/12,0)</f>
        <v>27435</v>
      </c>
      <c r="F82" s="123">
        <v>722</v>
      </c>
      <c r="G82" s="124">
        <v>8.5</v>
      </c>
      <c r="H82" s="124">
        <v>9</v>
      </c>
      <c r="I82" s="101"/>
    </row>
    <row r="83" spans="1:9" x14ac:dyDescent="0.3">
      <c r="A83" s="122">
        <v>5</v>
      </c>
      <c r="B83" s="95">
        <f>'2023 Sorted'!B89</f>
        <v>316261.00000000017</v>
      </c>
      <c r="C83" s="95">
        <f>'2024 Sorted'!C89</f>
        <v>347510</v>
      </c>
      <c r="D83" s="95">
        <f t="shared" si="3"/>
        <v>27436</v>
      </c>
      <c r="E83" s="95">
        <f>ROUND(Table24[[#This Row],[Adjusted Family Max Income]]/12,0)</f>
        <v>28959</v>
      </c>
      <c r="F83" s="123">
        <v>763</v>
      </c>
      <c r="G83" s="124">
        <v>9</v>
      </c>
      <c r="H83" s="124">
        <v>9.5</v>
      </c>
      <c r="I83" s="101"/>
    </row>
    <row r="84" spans="1:9" x14ac:dyDescent="0.3">
      <c r="A84" s="122">
        <v>5</v>
      </c>
      <c r="B84" s="95">
        <f>'2023 Sorted'!B90</f>
        <v>333831.00000000023</v>
      </c>
      <c r="C84" s="95">
        <f>'2024 Sorted'!C90</f>
        <v>365800</v>
      </c>
      <c r="D84" s="95">
        <f t="shared" si="3"/>
        <v>28960</v>
      </c>
      <c r="E84" s="95">
        <f>ROUND(Table24[[#This Row],[Adjusted Family Max Income]]/12,0)</f>
        <v>30483</v>
      </c>
      <c r="F84" s="123">
        <v>804</v>
      </c>
      <c r="G84" s="124">
        <v>9.5</v>
      </c>
      <c r="H84" s="124">
        <v>10</v>
      </c>
      <c r="I84" s="101"/>
    </row>
    <row r="85" spans="1:9" x14ac:dyDescent="0.3">
      <c r="A85" s="122">
        <v>5</v>
      </c>
      <c r="B85" s="95">
        <f>'2023 Sorted'!B91</f>
        <v>351401.00000000023</v>
      </c>
      <c r="C85" s="95"/>
      <c r="D85" s="95">
        <f t="shared" si="3"/>
        <v>30484</v>
      </c>
      <c r="E85" s="95"/>
      <c r="F85" s="125" t="s">
        <v>425</v>
      </c>
      <c r="G85" s="124">
        <v>10</v>
      </c>
      <c r="H85" s="124"/>
      <c r="I85" s="101"/>
    </row>
    <row r="86" spans="1:9" x14ac:dyDescent="0.3">
      <c r="A86" s="122">
        <v>6</v>
      </c>
      <c r="B86" s="95">
        <f>'2023 Sorted'!B94</f>
        <v>0</v>
      </c>
      <c r="C86" s="95">
        <f>'2024 Sorted'!C94</f>
        <v>41960</v>
      </c>
      <c r="D86" s="95">
        <f>ROUND(Table24[[#This Row],[Adjusted Family Min Income]]/12,0)</f>
        <v>0</v>
      </c>
      <c r="E86" s="95">
        <f>ROUND(Table24[[#This Row],[Adjusted Family Max Income]]/12,0)</f>
        <v>3497</v>
      </c>
      <c r="F86" s="123">
        <v>0</v>
      </c>
      <c r="G86" s="124">
        <v>0</v>
      </c>
      <c r="H86" s="124">
        <v>1</v>
      </c>
      <c r="I86" s="101"/>
    </row>
    <row r="87" spans="1:9" x14ac:dyDescent="0.3">
      <c r="A87" s="122">
        <v>6</v>
      </c>
      <c r="B87" s="95">
        <f>'2023 Sorted'!B95</f>
        <v>40281.000000000029</v>
      </c>
      <c r="C87" s="95">
        <f>'2024 Sorted'!C95</f>
        <v>62940</v>
      </c>
      <c r="D87" s="95">
        <f>E86+1</f>
        <v>3498</v>
      </c>
      <c r="E87" s="95">
        <f>ROUND(Table24[[#This Row],[Adjusted Family Max Income]]/12,0)</f>
        <v>5245</v>
      </c>
      <c r="F87" s="123">
        <v>5</v>
      </c>
      <c r="G87" s="124">
        <v>1</v>
      </c>
      <c r="H87" s="124">
        <v>1.5</v>
      </c>
      <c r="I87" s="101"/>
    </row>
    <row r="88" spans="1:9" x14ac:dyDescent="0.3">
      <c r="A88" s="122">
        <v>6</v>
      </c>
      <c r="B88" s="95">
        <f>'2023 Sorted'!B96</f>
        <v>60421.000000000044</v>
      </c>
      <c r="C88" s="95">
        <f>'2024 Sorted'!C96</f>
        <v>83920</v>
      </c>
      <c r="D88" s="95">
        <f t="shared" ref="D88:D105" si="4">E87+1</f>
        <v>5246</v>
      </c>
      <c r="E88" s="95">
        <f>ROUND(Table24[[#This Row],[Adjusted Family Max Income]]/12,0)</f>
        <v>6993</v>
      </c>
      <c r="F88" s="123">
        <v>14</v>
      </c>
      <c r="G88" s="124">
        <v>1.5</v>
      </c>
      <c r="H88" s="124">
        <v>2</v>
      </c>
      <c r="I88" s="101"/>
    </row>
    <row r="89" spans="1:9" x14ac:dyDescent="0.3">
      <c r="A89" s="122">
        <v>6</v>
      </c>
      <c r="B89" s="95">
        <f>'2023 Sorted'!B97</f>
        <v>80561.000000000058</v>
      </c>
      <c r="C89" s="95">
        <f>'2024 Sorted'!C97</f>
        <v>104900</v>
      </c>
      <c r="D89" s="95">
        <f t="shared" si="4"/>
        <v>6994</v>
      </c>
      <c r="E89" s="95">
        <f>ROUND(Table24[[#This Row],[Adjusted Family Max Income]]/12,0)</f>
        <v>8742</v>
      </c>
      <c r="F89" s="123">
        <v>28</v>
      </c>
      <c r="G89" s="124">
        <v>2</v>
      </c>
      <c r="H89" s="124">
        <v>2.5</v>
      </c>
      <c r="I89" s="101"/>
    </row>
    <row r="90" spans="1:9" x14ac:dyDescent="0.3">
      <c r="A90" s="122">
        <v>6</v>
      </c>
      <c r="B90" s="95">
        <f>'2023 Sorted'!B98</f>
        <v>100701.00000000007</v>
      </c>
      <c r="C90" s="95">
        <f>'2024 Sorted'!C98</f>
        <v>125880</v>
      </c>
      <c r="D90" s="95">
        <f t="shared" si="4"/>
        <v>8743</v>
      </c>
      <c r="E90" s="95">
        <f>ROUND(Table24[[#This Row],[Adjusted Family Max Income]]/12,0)</f>
        <v>10490</v>
      </c>
      <c r="F90" s="123">
        <v>45</v>
      </c>
      <c r="G90" s="124">
        <v>2.5</v>
      </c>
      <c r="H90" s="124">
        <v>3</v>
      </c>
      <c r="I90" s="101"/>
    </row>
    <row r="91" spans="1:9" x14ac:dyDescent="0.3">
      <c r="A91" s="122">
        <v>6</v>
      </c>
      <c r="B91" s="95">
        <f>'2023 Sorted'!B99</f>
        <v>120841.00000000009</v>
      </c>
      <c r="C91" s="95">
        <f>'2024 Sorted'!C99</f>
        <v>146860</v>
      </c>
      <c r="D91" s="95">
        <f t="shared" si="4"/>
        <v>10491</v>
      </c>
      <c r="E91" s="95">
        <f>ROUND(Table24[[#This Row],[Adjusted Family Max Income]]/12,0)</f>
        <v>12238</v>
      </c>
      <c r="F91" s="123">
        <v>67</v>
      </c>
      <c r="G91" s="124">
        <v>3</v>
      </c>
      <c r="H91" s="124">
        <v>3.5</v>
      </c>
      <c r="I91" s="101"/>
    </row>
    <row r="92" spans="1:9" x14ac:dyDescent="0.3">
      <c r="A92" s="122">
        <v>6</v>
      </c>
      <c r="B92" s="95">
        <f>'2023 Sorted'!B100</f>
        <v>140981.00000000012</v>
      </c>
      <c r="C92" s="95">
        <f>'2024 Sorted'!C100</f>
        <v>167840</v>
      </c>
      <c r="D92" s="95">
        <f t="shared" si="4"/>
        <v>12239</v>
      </c>
      <c r="E92" s="95">
        <f>ROUND(Table24[[#This Row],[Adjusted Family Max Income]]/12,0)</f>
        <v>13987</v>
      </c>
      <c r="F92" s="123">
        <v>124</v>
      </c>
      <c r="G92" s="124">
        <v>3.5</v>
      </c>
      <c r="H92" s="124">
        <v>4</v>
      </c>
      <c r="I92" s="101"/>
    </row>
    <row r="93" spans="1:9" x14ac:dyDescent="0.3">
      <c r="A93" s="122">
        <v>6</v>
      </c>
      <c r="B93" s="95">
        <f>'2023 Sorted'!B101</f>
        <v>161121.00000000012</v>
      </c>
      <c r="C93" s="95">
        <f>'2024 Sorted'!C101</f>
        <v>188820</v>
      </c>
      <c r="D93" s="95">
        <f t="shared" si="4"/>
        <v>13988</v>
      </c>
      <c r="E93" s="95">
        <f>ROUND(Table24[[#This Row],[Adjusted Family Max Income]]/12,0)</f>
        <v>15735</v>
      </c>
      <c r="F93" s="123">
        <v>210</v>
      </c>
      <c r="G93" s="124">
        <v>4</v>
      </c>
      <c r="H93" s="124">
        <v>4.5</v>
      </c>
      <c r="I93" s="101"/>
    </row>
    <row r="94" spans="1:9" x14ac:dyDescent="0.3">
      <c r="A94" s="122">
        <v>6</v>
      </c>
      <c r="B94" s="95">
        <f>'2023 Sorted'!B102</f>
        <v>181261.00000000012</v>
      </c>
      <c r="C94" s="95">
        <f>'2024 Sorted'!C102</f>
        <v>209800</v>
      </c>
      <c r="D94" s="95">
        <f t="shared" si="4"/>
        <v>15736</v>
      </c>
      <c r="E94" s="95">
        <f>ROUND(Table24[[#This Row],[Adjusted Family Max Income]]/12,0)</f>
        <v>17483</v>
      </c>
      <c r="F94" s="123">
        <v>313</v>
      </c>
      <c r="G94" s="124">
        <v>4.5</v>
      </c>
      <c r="H94" s="124">
        <v>5</v>
      </c>
      <c r="I94" s="101"/>
    </row>
    <row r="95" spans="1:9" x14ac:dyDescent="0.3">
      <c r="A95" s="122">
        <v>6</v>
      </c>
      <c r="B95" s="95">
        <f>'2023 Sorted'!B103</f>
        <v>201401.00000000015</v>
      </c>
      <c r="C95" s="95">
        <f>'2024 Sorted'!C103</f>
        <v>230780</v>
      </c>
      <c r="D95" s="95">
        <f t="shared" si="4"/>
        <v>17484</v>
      </c>
      <c r="E95" s="95">
        <f>ROUND(Table24[[#This Row],[Adjusted Family Max Income]]/12,0)</f>
        <v>19232</v>
      </c>
      <c r="F95" s="123">
        <v>433</v>
      </c>
      <c r="G95" s="124">
        <v>5</v>
      </c>
      <c r="H95" s="124">
        <v>5.5</v>
      </c>
      <c r="I95" s="101"/>
    </row>
    <row r="96" spans="1:9" x14ac:dyDescent="0.3">
      <c r="A96" s="122">
        <v>6</v>
      </c>
      <c r="B96" s="95">
        <f>'2023 Sorted'!B104</f>
        <v>221541.00000000017</v>
      </c>
      <c r="C96" s="95">
        <f>'2024 Sorted'!C104</f>
        <v>251760</v>
      </c>
      <c r="D96" s="95">
        <f t="shared" si="4"/>
        <v>19233</v>
      </c>
      <c r="E96" s="95">
        <f>ROUND(Table24[[#This Row],[Adjusted Family Max Income]]/12,0)</f>
        <v>20980</v>
      </c>
      <c r="F96" s="123">
        <v>474</v>
      </c>
      <c r="G96" s="124">
        <v>5.5</v>
      </c>
      <c r="H96" s="124">
        <v>6</v>
      </c>
      <c r="I96" s="101"/>
    </row>
    <row r="97" spans="1:9" x14ac:dyDescent="0.3">
      <c r="A97" s="122">
        <v>6</v>
      </c>
      <c r="B97" s="95">
        <f>'2023 Sorted'!B105</f>
        <v>241681.00000000017</v>
      </c>
      <c r="C97" s="95">
        <f>'2024 Sorted'!C105</f>
        <v>272740</v>
      </c>
      <c r="D97" s="95">
        <f t="shared" si="4"/>
        <v>20981</v>
      </c>
      <c r="E97" s="95">
        <f>ROUND(Table24[[#This Row],[Adjusted Family Max Income]]/12,0)</f>
        <v>22728</v>
      </c>
      <c r="F97" s="123">
        <v>515</v>
      </c>
      <c r="G97" s="124">
        <v>6</v>
      </c>
      <c r="H97" s="124">
        <v>6.5</v>
      </c>
      <c r="I97" s="101"/>
    </row>
    <row r="98" spans="1:9" x14ac:dyDescent="0.3">
      <c r="A98" s="122">
        <v>6</v>
      </c>
      <c r="B98" s="95">
        <f>'2023 Sorted'!B106</f>
        <v>261821.00000000017</v>
      </c>
      <c r="C98" s="95">
        <f>'2024 Sorted'!C106</f>
        <v>293720</v>
      </c>
      <c r="D98" s="95">
        <f t="shared" si="4"/>
        <v>22729</v>
      </c>
      <c r="E98" s="95">
        <f>ROUND(Table24[[#This Row],[Adjusted Family Max Income]]/12,0)</f>
        <v>24477</v>
      </c>
      <c r="F98" s="123">
        <v>557</v>
      </c>
      <c r="G98" s="124">
        <v>6.5</v>
      </c>
      <c r="H98" s="124">
        <v>7</v>
      </c>
      <c r="I98" s="101"/>
    </row>
    <row r="99" spans="1:9" x14ac:dyDescent="0.3">
      <c r="A99" s="122">
        <v>6</v>
      </c>
      <c r="B99" s="95">
        <f>'2023 Sorted'!B107</f>
        <v>281961.00000000023</v>
      </c>
      <c r="C99" s="95">
        <f>'2024 Sorted'!C107</f>
        <v>314700</v>
      </c>
      <c r="D99" s="95">
        <f t="shared" si="4"/>
        <v>24478</v>
      </c>
      <c r="E99" s="95">
        <f>ROUND(Table24[[#This Row],[Adjusted Family Max Income]]/12,0)</f>
        <v>26225</v>
      </c>
      <c r="F99" s="123">
        <v>598</v>
      </c>
      <c r="G99" s="124">
        <v>7</v>
      </c>
      <c r="H99" s="124">
        <v>7.5</v>
      </c>
      <c r="I99" s="101"/>
    </row>
    <row r="100" spans="1:9" x14ac:dyDescent="0.3">
      <c r="A100" s="122">
        <v>6</v>
      </c>
      <c r="B100" s="95">
        <f>'2023 Sorted'!B108</f>
        <v>302101.00000000023</v>
      </c>
      <c r="C100" s="95">
        <f>'2024 Sorted'!C108</f>
        <v>335680</v>
      </c>
      <c r="D100" s="95">
        <f t="shared" si="4"/>
        <v>26226</v>
      </c>
      <c r="E100" s="95">
        <f>ROUND(Table24[[#This Row],[Adjusted Family Max Income]]/12,0)</f>
        <v>27973</v>
      </c>
      <c r="F100" s="123">
        <v>639</v>
      </c>
      <c r="G100" s="124">
        <v>7.5</v>
      </c>
      <c r="H100" s="124">
        <v>8</v>
      </c>
      <c r="I100" s="101"/>
    </row>
    <row r="101" spans="1:9" x14ac:dyDescent="0.3">
      <c r="A101" s="122">
        <v>6</v>
      </c>
      <c r="B101" s="95">
        <f>'2023 Sorted'!B109</f>
        <v>322241.00000000023</v>
      </c>
      <c r="C101" s="95">
        <f>'2024 Sorted'!C109</f>
        <v>356660</v>
      </c>
      <c r="D101" s="95">
        <f t="shared" si="4"/>
        <v>27974</v>
      </c>
      <c r="E101" s="95">
        <f>ROUND(Table24[[#This Row],[Adjusted Family Max Income]]/12,0)</f>
        <v>29722</v>
      </c>
      <c r="F101" s="123">
        <v>680</v>
      </c>
      <c r="G101" s="124">
        <v>8</v>
      </c>
      <c r="H101" s="124">
        <v>8.5</v>
      </c>
      <c r="I101" s="101"/>
    </row>
    <row r="102" spans="1:9" x14ac:dyDescent="0.3">
      <c r="A102" s="122">
        <v>6</v>
      </c>
      <c r="B102" s="95">
        <f>'2023 Sorted'!B110</f>
        <v>342381.00000000023</v>
      </c>
      <c r="C102" s="95">
        <f>'2024 Sorted'!C110</f>
        <v>377640</v>
      </c>
      <c r="D102" s="95">
        <f t="shared" si="4"/>
        <v>29723</v>
      </c>
      <c r="E102" s="95">
        <f>ROUND(Table24[[#This Row],[Adjusted Family Max Income]]/12,0)</f>
        <v>31470</v>
      </c>
      <c r="F102" s="123">
        <v>722</v>
      </c>
      <c r="G102" s="124">
        <v>8.5</v>
      </c>
      <c r="H102" s="124">
        <v>9</v>
      </c>
      <c r="I102" s="101"/>
    </row>
    <row r="103" spans="1:9" x14ac:dyDescent="0.3">
      <c r="A103" s="122">
        <v>6</v>
      </c>
      <c r="B103" s="95">
        <f>'2023 Sorted'!B111</f>
        <v>362521.00000000023</v>
      </c>
      <c r="C103" s="95">
        <f>'2024 Sorted'!C111</f>
        <v>398620</v>
      </c>
      <c r="D103" s="95">
        <f t="shared" si="4"/>
        <v>31471</v>
      </c>
      <c r="E103" s="95">
        <f>ROUND(Table24[[#This Row],[Adjusted Family Max Income]]/12,0)</f>
        <v>33218</v>
      </c>
      <c r="F103" s="123">
        <v>763</v>
      </c>
      <c r="G103" s="124">
        <v>9</v>
      </c>
      <c r="H103" s="124">
        <v>9.5</v>
      </c>
      <c r="I103" s="101"/>
    </row>
    <row r="104" spans="1:9" x14ac:dyDescent="0.3">
      <c r="A104" s="122">
        <v>6</v>
      </c>
      <c r="B104" s="95">
        <f>'2023 Sorted'!B112</f>
        <v>382661.00000000029</v>
      </c>
      <c r="C104" s="95">
        <f>'2024 Sorted'!C112</f>
        <v>419600</v>
      </c>
      <c r="D104" s="95">
        <f t="shared" si="4"/>
        <v>33219</v>
      </c>
      <c r="E104" s="95">
        <f>ROUND(Table24[[#This Row],[Adjusted Family Max Income]]/12,0)</f>
        <v>34967</v>
      </c>
      <c r="F104" s="123">
        <v>804</v>
      </c>
      <c r="G104" s="124">
        <v>9.5</v>
      </c>
      <c r="H104" s="124">
        <v>10</v>
      </c>
      <c r="I104" s="101"/>
    </row>
    <row r="105" spans="1:9" x14ac:dyDescent="0.3">
      <c r="A105" s="122">
        <v>6</v>
      </c>
      <c r="B105" s="95">
        <f>'2023 Sorted'!B113</f>
        <v>402801.00000000029</v>
      </c>
      <c r="C105" s="95"/>
      <c r="D105" s="95">
        <f t="shared" si="4"/>
        <v>34968</v>
      </c>
      <c r="E105" s="95"/>
      <c r="F105" s="125" t="s">
        <v>425</v>
      </c>
      <c r="G105" s="124">
        <v>10</v>
      </c>
      <c r="H105" s="124"/>
      <c r="I105" s="101"/>
    </row>
    <row r="106" spans="1:9" x14ac:dyDescent="0.3">
      <c r="A106" s="122">
        <v>7</v>
      </c>
      <c r="B106" s="95">
        <f>'2023 Sorted'!B116</f>
        <v>0</v>
      </c>
      <c r="C106" s="95">
        <f>'2024 Sorted'!C116</f>
        <v>47340</v>
      </c>
      <c r="D106" s="95">
        <f>ROUND(Table24[[#This Row],[Adjusted Family Min Income]]/12,0)</f>
        <v>0</v>
      </c>
      <c r="E106" s="95">
        <f>ROUND(Table24[[#This Row],[Adjusted Family Max Income]]/12,0)</f>
        <v>3945</v>
      </c>
      <c r="F106" s="123">
        <v>0</v>
      </c>
      <c r="G106" s="124">
        <v>0</v>
      </c>
      <c r="H106" s="124">
        <v>1</v>
      </c>
      <c r="I106" s="101"/>
    </row>
    <row r="107" spans="1:9" x14ac:dyDescent="0.3">
      <c r="A107" s="122">
        <v>7</v>
      </c>
      <c r="B107" s="95">
        <f>'2023 Sorted'!B117</f>
        <v>45421.000000000029</v>
      </c>
      <c r="C107" s="95">
        <f>'2024 Sorted'!C117</f>
        <v>71010</v>
      </c>
      <c r="D107" s="95">
        <f>E106+1</f>
        <v>3946</v>
      </c>
      <c r="E107" s="95">
        <f>ROUND(Table24[[#This Row],[Adjusted Family Max Income]]/12,0)</f>
        <v>5918</v>
      </c>
      <c r="F107" s="123">
        <v>5</v>
      </c>
      <c r="G107" s="124">
        <v>1</v>
      </c>
      <c r="H107" s="124">
        <v>1.5</v>
      </c>
      <c r="I107" s="101"/>
    </row>
    <row r="108" spans="1:9" x14ac:dyDescent="0.3">
      <c r="A108" s="122">
        <v>7</v>
      </c>
      <c r="B108" s="95">
        <f>'2023 Sorted'!B118</f>
        <v>68131.000000000044</v>
      </c>
      <c r="C108" s="95">
        <f>'2024 Sorted'!C118</f>
        <v>94680</v>
      </c>
      <c r="D108" s="95">
        <f t="shared" ref="D108:D125" si="5">E107+1</f>
        <v>5919</v>
      </c>
      <c r="E108" s="95">
        <f>ROUND(Table24[[#This Row],[Adjusted Family Max Income]]/12,0)</f>
        <v>7890</v>
      </c>
      <c r="F108" s="123">
        <v>14</v>
      </c>
      <c r="G108" s="124">
        <v>1.5</v>
      </c>
      <c r="H108" s="124">
        <v>2</v>
      </c>
      <c r="I108" s="101"/>
    </row>
    <row r="109" spans="1:9" x14ac:dyDescent="0.3">
      <c r="A109" s="122">
        <v>7</v>
      </c>
      <c r="B109" s="95">
        <f>'2023 Sorted'!B119</f>
        <v>90841.000000000058</v>
      </c>
      <c r="C109" s="95">
        <f>'2024 Sorted'!C119</f>
        <v>118350</v>
      </c>
      <c r="D109" s="95">
        <f t="shared" si="5"/>
        <v>7891</v>
      </c>
      <c r="E109" s="95">
        <f>ROUND(Table24[[#This Row],[Adjusted Family Max Income]]/12,0)</f>
        <v>9863</v>
      </c>
      <c r="F109" s="123">
        <v>28</v>
      </c>
      <c r="G109" s="124">
        <v>2</v>
      </c>
      <c r="H109" s="124">
        <v>2.5</v>
      </c>
      <c r="I109" s="101"/>
    </row>
    <row r="110" spans="1:9" x14ac:dyDescent="0.3">
      <c r="A110" s="122">
        <v>7</v>
      </c>
      <c r="B110" s="95">
        <f>'2023 Sorted'!B120</f>
        <v>113551.00000000007</v>
      </c>
      <c r="C110" s="95">
        <f>'2024 Sorted'!C120</f>
        <v>142020</v>
      </c>
      <c r="D110" s="95">
        <f t="shared" si="5"/>
        <v>9864</v>
      </c>
      <c r="E110" s="95">
        <f>ROUND(Table24[[#This Row],[Adjusted Family Max Income]]/12,0)</f>
        <v>11835</v>
      </c>
      <c r="F110" s="123">
        <v>45</v>
      </c>
      <c r="G110" s="124">
        <v>2.5</v>
      </c>
      <c r="H110" s="124">
        <v>3</v>
      </c>
      <c r="I110" s="101"/>
    </row>
    <row r="111" spans="1:9" x14ac:dyDescent="0.3">
      <c r="A111" s="122">
        <v>7</v>
      </c>
      <c r="B111" s="95">
        <f>'2023 Sorted'!B121</f>
        <v>136261.00000000009</v>
      </c>
      <c r="C111" s="95">
        <f>'2024 Sorted'!C121</f>
        <v>165690</v>
      </c>
      <c r="D111" s="95">
        <f t="shared" si="5"/>
        <v>11836</v>
      </c>
      <c r="E111" s="95">
        <f>ROUND(Table24[[#This Row],[Adjusted Family Max Income]]/12,0)</f>
        <v>13808</v>
      </c>
      <c r="F111" s="123">
        <v>67</v>
      </c>
      <c r="G111" s="124">
        <v>3</v>
      </c>
      <c r="H111" s="124">
        <v>3.5</v>
      </c>
      <c r="I111" s="101"/>
    </row>
    <row r="112" spans="1:9" x14ac:dyDescent="0.3">
      <c r="A112" s="122">
        <v>7</v>
      </c>
      <c r="B112" s="95">
        <f>'2023 Sorted'!B122</f>
        <v>158971.00000000012</v>
      </c>
      <c r="C112" s="95">
        <f>'2024 Sorted'!C122</f>
        <v>189360</v>
      </c>
      <c r="D112" s="95">
        <f t="shared" si="5"/>
        <v>13809</v>
      </c>
      <c r="E112" s="95">
        <f>ROUND(Table24[[#This Row],[Adjusted Family Max Income]]/12,0)</f>
        <v>15780</v>
      </c>
      <c r="F112" s="123">
        <v>124</v>
      </c>
      <c r="G112" s="124">
        <v>3.5</v>
      </c>
      <c r="H112" s="124">
        <v>4</v>
      </c>
      <c r="I112" s="101"/>
    </row>
    <row r="113" spans="1:9" x14ac:dyDescent="0.3">
      <c r="A113" s="122">
        <v>7</v>
      </c>
      <c r="B113" s="95">
        <f>'2023 Sorted'!B123</f>
        <v>181681.00000000012</v>
      </c>
      <c r="C113" s="95">
        <f>'2024 Sorted'!C123</f>
        <v>213030</v>
      </c>
      <c r="D113" s="95">
        <f t="shared" si="5"/>
        <v>15781</v>
      </c>
      <c r="E113" s="95">
        <f>ROUND(Table24[[#This Row],[Adjusted Family Max Income]]/12,0)</f>
        <v>17753</v>
      </c>
      <c r="F113" s="123">
        <v>210</v>
      </c>
      <c r="G113" s="124">
        <v>4</v>
      </c>
      <c r="H113" s="124">
        <v>4.5</v>
      </c>
      <c r="I113" s="101"/>
    </row>
    <row r="114" spans="1:9" x14ac:dyDescent="0.3">
      <c r="A114" s="122">
        <v>7</v>
      </c>
      <c r="B114" s="95">
        <f>'2023 Sorted'!B124</f>
        <v>204391.00000000012</v>
      </c>
      <c r="C114" s="95">
        <f>'2024 Sorted'!C124</f>
        <v>236700</v>
      </c>
      <c r="D114" s="95">
        <f t="shared" si="5"/>
        <v>17754</v>
      </c>
      <c r="E114" s="95">
        <f>ROUND(Table24[[#This Row],[Adjusted Family Max Income]]/12,0)</f>
        <v>19725</v>
      </c>
      <c r="F114" s="123">
        <v>313</v>
      </c>
      <c r="G114" s="124">
        <v>4.5</v>
      </c>
      <c r="H114" s="124">
        <v>5</v>
      </c>
      <c r="I114" s="101"/>
    </row>
    <row r="115" spans="1:9" x14ac:dyDescent="0.3">
      <c r="A115" s="122">
        <v>7</v>
      </c>
      <c r="B115" s="95">
        <f>'2023 Sorted'!B125</f>
        <v>227101.00000000015</v>
      </c>
      <c r="C115" s="95">
        <f>'2024 Sorted'!C125</f>
        <v>260370</v>
      </c>
      <c r="D115" s="95">
        <f t="shared" si="5"/>
        <v>19726</v>
      </c>
      <c r="E115" s="95">
        <f>ROUND(Table24[[#This Row],[Adjusted Family Max Income]]/12,0)</f>
        <v>21698</v>
      </c>
      <c r="F115" s="123">
        <v>433</v>
      </c>
      <c r="G115" s="124">
        <v>5</v>
      </c>
      <c r="H115" s="124">
        <v>5.5</v>
      </c>
      <c r="I115" s="101"/>
    </row>
    <row r="116" spans="1:9" x14ac:dyDescent="0.3">
      <c r="A116" s="122">
        <v>7</v>
      </c>
      <c r="B116" s="95">
        <f>'2023 Sorted'!B126</f>
        <v>249811.00000000017</v>
      </c>
      <c r="C116" s="95">
        <f>'2024 Sorted'!C126</f>
        <v>284040</v>
      </c>
      <c r="D116" s="95">
        <f t="shared" si="5"/>
        <v>21699</v>
      </c>
      <c r="E116" s="95">
        <f>ROUND(Table24[[#This Row],[Adjusted Family Max Income]]/12,0)</f>
        <v>23670</v>
      </c>
      <c r="F116" s="123">
        <v>474</v>
      </c>
      <c r="G116" s="124">
        <v>5.5</v>
      </c>
      <c r="H116" s="124">
        <v>6</v>
      </c>
      <c r="I116" s="101"/>
    </row>
    <row r="117" spans="1:9" x14ac:dyDescent="0.3">
      <c r="A117" s="122">
        <v>7</v>
      </c>
      <c r="B117" s="95">
        <f>'2023 Sorted'!B127</f>
        <v>272521.00000000017</v>
      </c>
      <c r="C117" s="95">
        <f>'2024 Sorted'!C127</f>
        <v>307710</v>
      </c>
      <c r="D117" s="95">
        <f t="shared" si="5"/>
        <v>23671</v>
      </c>
      <c r="E117" s="95">
        <f>ROUND(Table24[[#This Row],[Adjusted Family Max Income]]/12,0)</f>
        <v>25643</v>
      </c>
      <c r="F117" s="123">
        <v>515</v>
      </c>
      <c r="G117" s="124">
        <v>6</v>
      </c>
      <c r="H117" s="124">
        <v>6.5</v>
      </c>
      <c r="I117" s="101"/>
    </row>
    <row r="118" spans="1:9" x14ac:dyDescent="0.3">
      <c r="A118" s="122">
        <v>7</v>
      </c>
      <c r="B118" s="95">
        <f>'2023 Sorted'!B128</f>
        <v>295231.00000000017</v>
      </c>
      <c r="C118" s="95">
        <f>'2024 Sorted'!C128</f>
        <v>331380</v>
      </c>
      <c r="D118" s="95">
        <f t="shared" si="5"/>
        <v>25644</v>
      </c>
      <c r="E118" s="95">
        <f>ROUND(Table24[[#This Row],[Adjusted Family Max Income]]/12,0)</f>
        <v>27615</v>
      </c>
      <c r="F118" s="123">
        <v>557</v>
      </c>
      <c r="G118" s="124">
        <v>6.5</v>
      </c>
      <c r="H118" s="124">
        <v>7</v>
      </c>
      <c r="I118" s="101"/>
    </row>
    <row r="119" spans="1:9" x14ac:dyDescent="0.3">
      <c r="A119" s="122">
        <v>7</v>
      </c>
      <c r="B119" s="95">
        <f>'2023 Sorted'!B129</f>
        <v>317941.00000000023</v>
      </c>
      <c r="C119" s="95">
        <f>'2024 Sorted'!C129</f>
        <v>355050</v>
      </c>
      <c r="D119" s="95">
        <f t="shared" si="5"/>
        <v>27616</v>
      </c>
      <c r="E119" s="95">
        <f>ROUND(Table24[[#This Row],[Adjusted Family Max Income]]/12,0)</f>
        <v>29588</v>
      </c>
      <c r="F119" s="123">
        <v>598</v>
      </c>
      <c r="G119" s="124">
        <v>7</v>
      </c>
      <c r="H119" s="124">
        <v>7.5</v>
      </c>
      <c r="I119" s="101"/>
    </row>
    <row r="120" spans="1:9" x14ac:dyDescent="0.3">
      <c r="A120" s="122">
        <v>7</v>
      </c>
      <c r="B120" s="95">
        <f>'2023 Sorted'!B130</f>
        <v>340651.00000000023</v>
      </c>
      <c r="C120" s="95">
        <f>'2024 Sorted'!C130</f>
        <v>378720</v>
      </c>
      <c r="D120" s="95">
        <f t="shared" si="5"/>
        <v>29589</v>
      </c>
      <c r="E120" s="95">
        <f>ROUND(Table24[[#This Row],[Adjusted Family Max Income]]/12,0)</f>
        <v>31560</v>
      </c>
      <c r="F120" s="123">
        <v>639</v>
      </c>
      <c r="G120" s="124">
        <v>7.5</v>
      </c>
      <c r="H120" s="124">
        <v>8</v>
      </c>
      <c r="I120" s="101"/>
    </row>
    <row r="121" spans="1:9" x14ac:dyDescent="0.3">
      <c r="A121" s="122">
        <v>7</v>
      </c>
      <c r="B121" s="95">
        <f>'2023 Sorted'!B131</f>
        <v>363361.00000000023</v>
      </c>
      <c r="C121" s="95">
        <f>'2024 Sorted'!C131</f>
        <v>402390</v>
      </c>
      <c r="D121" s="95">
        <f t="shared" si="5"/>
        <v>31561</v>
      </c>
      <c r="E121" s="95">
        <f>ROUND(Table24[[#This Row],[Adjusted Family Max Income]]/12,0)</f>
        <v>33533</v>
      </c>
      <c r="F121" s="123">
        <v>680</v>
      </c>
      <c r="G121" s="124">
        <v>8</v>
      </c>
      <c r="H121" s="124">
        <v>8.5</v>
      </c>
      <c r="I121" s="101"/>
    </row>
    <row r="122" spans="1:9" x14ac:dyDescent="0.3">
      <c r="A122" s="122">
        <v>7</v>
      </c>
      <c r="B122" s="95">
        <f>'2023 Sorted'!B132</f>
        <v>386071.00000000023</v>
      </c>
      <c r="C122" s="95">
        <f>'2024 Sorted'!C132</f>
        <v>426060</v>
      </c>
      <c r="D122" s="95">
        <f t="shared" si="5"/>
        <v>33534</v>
      </c>
      <c r="E122" s="95">
        <f>ROUND(Table24[[#This Row],[Adjusted Family Max Income]]/12,0)</f>
        <v>35505</v>
      </c>
      <c r="F122" s="123">
        <v>722</v>
      </c>
      <c r="G122" s="124">
        <v>8.5</v>
      </c>
      <c r="H122" s="124">
        <v>9</v>
      </c>
      <c r="I122" s="101"/>
    </row>
    <row r="123" spans="1:9" x14ac:dyDescent="0.3">
      <c r="A123" s="122">
        <v>7</v>
      </c>
      <c r="B123" s="95">
        <f>'2023 Sorted'!B133</f>
        <v>408781.00000000023</v>
      </c>
      <c r="C123" s="95">
        <f>'2024 Sorted'!C133</f>
        <v>449730</v>
      </c>
      <c r="D123" s="95">
        <f t="shared" si="5"/>
        <v>35506</v>
      </c>
      <c r="E123" s="95">
        <f>ROUND(Table24[[#This Row],[Adjusted Family Max Income]]/12,0)</f>
        <v>37478</v>
      </c>
      <c r="F123" s="123">
        <v>763</v>
      </c>
      <c r="G123" s="124">
        <v>9</v>
      </c>
      <c r="H123" s="124">
        <v>9.5</v>
      </c>
      <c r="I123" s="101"/>
    </row>
    <row r="124" spans="1:9" x14ac:dyDescent="0.3">
      <c r="A124" s="122">
        <v>7</v>
      </c>
      <c r="B124" s="95">
        <f>'2023 Sorted'!B134</f>
        <v>431491.00000000029</v>
      </c>
      <c r="C124" s="95">
        <f>'2024 Sorted'!C134</f>
        <v>473400</v>
      </c>
      <c r="D124" s="95">
        <f t="shared" si="5"/>
        <v>37479</v>
      </c>
      <c r="E124" s="95">
        <f>ROUND(Table24[[#This Row],[Adjusted Family Max Income]]/12,0)</f>
        <v>39450</v>
      </c>
      <c r="F124" s="123">
        <v>804</v>
      </c>
      <c r="G124" s="124">
        <v>9.5</v>
      </c>
      <c r="H124" s="124">
        <v>10</v>
      </c>
      <c r="I124" s="101"/>
    </row>
    <row r="125" spans="1:9" x14ac:dyDescent="0.3">
      <c r="A125" s="122">
        <v>7</v>
      </c>
      <c r="B125" s="95">
        <f>'2023 Sorted'!B135</f>
        <v>454201.00000000029</v>
      </c>
      <c r="C125" s="95"/>
      <c r="D125" s="95">
        <f t="shared" si="5"/>
        <v>39451</v>
      </c>
      <c r="E125" s="95"/>
      <c r="F125" s="125" t="s">
        <v>425</v>
      </c>
      <c r="G125" s="124">
        <v>10</v>
      </c>
      <c r="H125" s="124"/>
      <c r="I125" s="101"/>
    </row>
    <row r="126" spans="1:9" x14ac:dyDescent="0.3">
      <c r="A126" s="122">
        <v>8</v>
      </c>
      <c r="B126" s="95">
        <f>'2023 Sorted'!B138</f>
        <v>0</v>
      </c>
      <c r="C126" s="95">
        <f>'2024 Sorted'!C138</f>
        <v>52720</v>
      </c>
      <c r="D126" s="95">
        <f>ROUND(Table24[[#This Row],[Adjusted Family Min Income]]/12,0)</f>
        <v>0</v>
      </c>
      <c r="E126" s="95">
        <f>ROUND(Table24[[#This Row],[Adjusted Family Max Income]]/12,0)</f>
        <v>4393</v>
      </c>
      <c r="F126" s="123">
        <v>0</v>
      </c>
      <c r="G126" s="124">
        <v>0</v>
      </c>
      <c r="H126" s="124">
        <v>1</v>
      </c>
      <c r="I126" s="101"/>
    </row>
    <row r="127" spans="1:9" x14ac:dyDescent="0.3">
      <c r="A127" s="122">
        <v>8</v>
      </c>
      <c r="B127" s="95">
        <f>'2023 Sorted'!B139</f>
        <v>50561.000000000036</v>
      </c>
      <c r="C127" s="95">
        <f>'2024 Sorted'!C139</f>
        <v>79080</v>
      </c>
      <c r="D127" s="95">
        <f>E126+1</f>
        <v>4394</v>
      </c>
      <c r="E127" s="95">
        <f>ROUND(Table24[[#This Row],[Adjusted Family Max Income]]/12,0)</f>
        <v>6590</v>
      </c>
      <c r="F127" s="123">
        <v>5</v>
      </c>
      <c r="G127" s="124">
        <v>1</v>
      </c>
      <c r="H127" s="124">
        <v>1.5</v>
      </c>
      <c r="I127" s="101"/>
    </row>
    <row r="128" spans="1:9" x14ac:dyDescent="0.3">
      <c r="A128" s="122">
        <v>8</v>
      </c>
      <c r="B128" s="95">
        <f>'2023 Sorted'!B140</f>
        <v>75841.000000000058</v>
      </c>
      <c r="C128" s="95">
        <f>'2024 Sorted'!C140</f>
        <v>105440</v>
      </c>
      <c r="D128" s="95">
        <f t="shared" ref="D128:D145" si="6">E127+1</f>
        <v>6591</v>
      </c>
      <c r="E128" s="95">
        <f>ROUND(Table24[[#This Row],[Adjusted Family Max Income]]/12,0)</f>
        <v>8787</v>
      </c>
      <c r="F128" s="123">
        <v>14</v>
      </c>
      <c r="G128" s="124">
        <v>1.5</v>
      </c>
      <c r="H128" s="124">
        <v>2</v>
      </c>
      <c r="I128" s="101"/>
    </row>
    <row r="129" spans="1:9" x14ac:dyDescent="0.3">
      <c r="A129" s="122">
        <v>8</v>
      </c>
      <c r="B129" s="95">
        <f>'2023 Sorted'!B141</f>
        <v>101121.00000000007</v>
      </c>
      <c r="C129" s="95">
        <f>'2024 Sorted'!C141</f>
        <v>131800</v>
      </c>
      <c r="D129" s="95">
        <f t="shared" si="6"/>
        <v>8788</v>
      </c>
      <c r="E129" s="95">
        <f>ROUND(Table24[[#This Row],[Adjusted Family Max Income]]/12,0)</f>
        <v>10983</v>
      </c>
      <c r="F129" s="123">
        <v>28</v>
      </c>
      <c r="G129" s="124">
        <v>2</v>
      </c>
      <c r="H129" s="124">
        <v>2.5</v>
      </c>
      <c r="I129" s="101"/>
    </row>
    <row r="130" spans="1:9" x14ac:dyDescent="0.3">
      <c r="A130" s="122">
        <v>8</v>
      </c>
      <c r="B130" s="95">
        <f>'2023 Sorted'!B142</f>
        <v>126401.00000000009</v>
      </c>
      <c r="C130" s="95">
        <f>'2024 Sorted'!C142</f>
        <v>158160</v>
      </c>
      <c r="D130" s="95">
        <f t="shared" si="6"/>
        <v>10984</v>
      </c>
      <c r="E130" s="95">
        <f>ROUND(Table24[[#This Row],[Adjusted Family Max Income]]/12,0)</f>
        <v>13180</v>
      </c>
      <c r="F130" s="123">
        <v>45</v>
      </c>
      <c r="G130" s="124">
        <v>2.5</v>
      </c>
      <c r="H130" s="124">
        <v>3</v>
      </c>
      <c r="I130" s="101"/>
    </row>
    <row r="131" spans="1:9" x14ac:dyDescent="0.3">
      <c r="A131" s="122">
        <v>8</v>
      </c>
      <c r="B131" s="95">
        <f>'2023 Sorted'!B143</f>
        <v>151681.00000000012</v>
      </c>
      <c r="C131" s="95">
        <f>'2024 Sorted'!C143</f>
        <v>184520</v>
      </c>
      <c r="D131" s="95">
        <f t="shared" si="6"/>
        <v>13181</v>
      </c>
      <c r="E131" s="95">
        <f>ROUND(Table24[[#This Row],[Adjusted Family Max Income]]/12,0)</f>
        <v>15377</v>
      </c>
      <c r="F131" s="123">
        <v>67</v>
      </c>
      <c r="G131" s="124">
        <v>3</v>
      </c>
      <c r="H131" s="124">
        <v>3.5</v>
      </c>
      <c r="I131" s="101"/>
    </row>
    <row r="132" spans="1:9" x14ac:dyDescent="0.3">
      <c r="A132" s="122">
        <v>8</v>
      </c>
      <c r="B132" s="95">
        <f>'2023 Sorted'!B144</f>
        <v>176961.00000000012</v>
      </c>
      <c r="C132" s="95">
        <f>'2024 Sorted'!C144</f>
        <v>210880</v>
      </c>
      <c r="D132" s="95">
        <f t="shared" si="6"/>
        <v>15378</v>
      </c>
      <c r="E132" s="95">
        <f>ROUND(Table24[[#This Row],[Adjusted Family Max Income]]/12,0)</f>
        <v>17573</v>
      </c>
      <c r="F132" s="123">
        <v>124</v>
      </c>
      <c r="G132" s="124">
        <v>3.5</v>
      </c>
      <c r="H132" s="124">
        <v>4</v>
      </c>
      <c r="I132" s="101"/>
    </row>
    <row r="133" spans="1:9" x14ac:dyDescent="0.3">
      <c r="A133" s="122">
        <v>8</v>
      </c>
      <c r="B133" s="95">
        <f>'2023 Sorted'!B145</f>
        <v>202241.00000000015</v>
      </c>
      <c r="C133" s="95">
        <f>'2024 Sorted'!C145</f>
        <v>237240</v>
      </c>
      <c r="D133" s="95">
        <f t="shared" si="6"/>
        <v>17574</v>
      </c>
      <c r="E133" s="95">
        <f>ROUND(Table24[[#This Row],[Adjusted Family Max Income]]/12,0)</f>
        <v>19770</v>
      </c>
      <c r="F133" s="123">
        <v>210</v>
      </c>
      <c r="G133" s="124">
        <v>4</v>
      </c>
      <c r="H133" s="124">
        <v>4.5</v>
      </c>
      <c r="I133" s="101"/>
    </row>
    <row r="134" spans="1:9" x14ac:dyDescent="0.3">
      <c r="A134" s="122">
        <v>8</v>
      </c>
      <c r="B134" s="95">
        <f>'2023 Sorted'!B146</f>
        <v>227521.00000000017</v>
      </c>
      <c r="C134" s="95">
        <f>'2024 Sorted'!C146</f>
        <v>263600</v>
      </c>
      <c r="D134" s="95">
        <f t="shared" si="6"/>
        <v>19771</v>
      </c>
      <c r="E134" s="95">
        <f>ROUND(Table24[[#This Row],[Adjusted Family Max Income]]/12,0)</f>
        <v>21967</v>
      </c>
      <c r="F134" s="123">
        <v>313</v>
      </c>
      <c r="G134" s="124">
        <v>4.5</v>
      </c>
      <c r="H134" s="124">
        <v>5</v>
      </c>
      <c r="I134" s="101"/>
    </row>
    <row r="135" spans="1:9" x14ac:dyDescent="0.3">
      <c r="A135" s="122">
        <v>8</v>
      </c>
      <c r="B135" s="95">
        <f>'2023 Sorted'!B147</f>
        <v>252801.00000000017</v>
      </c>
      <c r="C135" s="95">
        <f>'2024 Sorted'!C147</f>
        <v>289960</v>
      </c>
      <c r="D135" s="95">
        <f t="shared" si="6"/>
        <v>21968</v>
      </c>
      <c r="E135" s="95">
        <f>ROUND(Table24[[#This Row],[Adjusted Family Max Income]]/12,0)</f>
        <v>24163</v>
      </c>
      <c r="F135" s="123">
        <v>433</v>
      </c>
      <c r="G135" s="124">
        <v>5</v>
      </c>
      <c r="H135" s="124">
        <v>5.5</v>
      </c>
      <c r="I135" s="101"/>
    </row>
    <row r="136" spans="1:9" x14ac:dyDescent="0.3">
      <c r="A136" s="122">
        <v>8</v>
      </c>
      <c r="B136" s="95">
        <f>'2023 Sorted'!B148</f>
        <v>278081.00000000017</v>
      </c>
      <c r="C136" s="95">
        <f>'2024 Sorted'!C148</f>
        <v>316320</v>
      </c>
      <c r="D136" s="95">
        <f t="shared" si="6"/>
        <v>24164</v>
      </c>
      <c r="E136" s="95">
        <f>ROUND(Table24[[#This Row],[Adjusted Family Max Income]]/12,0)</f>
        <v>26360</v>
      </c>
      <c r="F136" s="123">
        <v>474</v>
      </c>
      <c r="G136" s="124">
        <v>5.5</v>
      </c>
      <c r="H136" s="124">
        <v>6</v>
      </c>
      <c r="I136" s="101"/>
    </row>
    <row r="137" spans="1:9" x14ac:dyDescent="0.3">
      <c r="A137" s="122">
        <v>8</v>
      </c>
      <c r="B137" s="95">
        <f>'2023 Sorted'!B149</f>
        <v>303361.00000000023</v>
      </c>
      <c r="C137" s="95">
        <f>'2024 Sorted'!C149</f>
        <v>342680</v>
      </c>
      <c r="D137" s="95">
        <f t="shared" si="6"/>
        <v>26361</v>
      </c>
      <c r="E137" s="95">
        <f>ROUND(Table24[[#This Row],[Adjusted Family Max Income]]/12,0)</f>
        <v>28557</v>
      </c>
      <c r="F137" s="123">
        <v>515</v>
      </c>
      <c r="G137" s="124">
        <v>6</v>
      </c>
      <c r="H137" s="124">
        <v>6.5</v>
      </c>
      <c r="I137" s="101"/>
    </row>
    <row r="138" spans="1:9" x14ac:dyDescent="0.3">
      <c r="A138" s="122">
        <v>8</v>
      </c>
      <c r="B138" s="95">
        <f>'2023 Sorted'!B150</f>
        <v>328641.00000000023</v>
      </c>
      <c r="C138" s="95">
        <f>'2024 Sorted'!C150</f>
        <v>369040</v>
      </c>
      <c r="D138" s="95">
        <f t="shared" si="6"/>
        <v>28558</v>
      </c>
      <c r="E138" s="95">
        <f>ROUND(Table24[[#This Row],[Adjusted Family Max Income]]/12,0)</f>
        <v>30753</v>
      </c>
      <c r="F138" s="123">
        <v>557</v>
      </c>
      <c r="G138" s="124">
        <v>6.5</v>
      </c>
      <c r="H138" s="124">
        <v>7</v>
      </c>
      <c r="I138" s="101"/>
    </row>
    <row r="139" spans="1:9" x14ac:dyDescent="0.3">
      <c r="A139" s="122">
        <v>8</v>
      </c>
      <c r="B139" s="95">
        <f>'2023 Sorted'!B151</f>
        <v>353921.00000000023</v>
      </c>
      <c r="C139" s="95">
        <f>'2024 Sorted'!C151</f>
        <v>395400</v>
      </c>
      <c r="D139" s="95">
        <f t="shared" si="6"/>
        <v>30754</v>
      </c>
      <c r="E139" s="95">
        <f>ROUND(Table24[[#This Row],[Adjusted Family Max Income]]/12,0)</f>
        <v>32950</v>
      </c>
      <c r="F139" s="123">
        <v>598</v>
      </c>
      <c r="G139" s="124">
        <v>7</v>
      </c>
      <c r="H139" s="124">
        <v>7.5</v>
      </c>
      <c r="I139" s="101"/>
    </row>
    <row r="140" spans="1:9" x14ac:dyDescent="0.3">
      <c r="A140" s="122">
        <v>8</v>
      </c>
      <c r="B140" s="95">
        <f>'2023 Sorted'!B152</f>
        <v>379201.00000000029</v>
      </c>
      <c r="C140" s="95">
        <f>'2024 Sorted'!C152</f>
        <v>421760</v>
      </c>
      <c r="D140" s="95">
        <f t="shared" si="6"/>
        <v>32951</v>
      </c>
      <c r="E140" s="95">
        <f>ROUND(Table24[[#This Row],[Adjusted Family Max Income]]/12,0)</f>
        <v>35147</v>
      </c>
      <c r="F140" s="123">
        <v>639</v>
      </c>
      <c r="G140" s="124">
        <v>7.5</v>
      </c>
      <c r="H140" s="124">
        <v>8</v>
      </c>
      <c r="I140" s="101"/>
    </row>
    <row r="141" spans="1:9" x14ac:dyDescent="0.3">
      <c r="A141" s="122">
        <v>8</v>
      </c>
      <c r="B141" s="95">
        <f>'2023 Sorted'!B153</f>
        <v>404481.00000000029</v>
      </c>
      <c r="C141" s="95">
        <f>'2024 Sorted'!C153</f>
        <v>448120</v>
      </c>
      <c r="D141" s="95">
        <f t="shared" si="6"/>
        <v>35148</v>
      </c>
      <c r="E141" s="95">
        <f>ROUND(Table24[[#This Row],[Adjusted Family Max Income]]/12,0)</f>
        <v>37343</v>
      </c>
      <c r="F141" s="123">
        <v>680</v>
      </c>
      <c r="G141" s="124">
        <v>8</v>
      </c>
      <c r="H141" s="124">
        <v>8.5</v>
      </c>
      <c r="I141" s="101"/>
    </row>
    <row r="142" spans="1:9" x14ac:dyDescent="0.3">
      <c r="A142" s="122">
        <v>8</v>
      </c>
      <c r="B142" s="95">
        <f>'2023 Sorted'!B154</f>
        <v>429761.00000000029</v>
      </c>
      <c r="C142" s="95">
        <f>'2024 Sorted'!C154</f>
        <v>474480</v>
      </c>
      <c r="D142" s="95">
        <f t="shared" si="6"/>
        <v>37344</v>
      </c>
      <c r="E142" s="95">
        <f>ROUND(Table24[[#This Row],[Adjusted Family Max Income]]/12,0)</f>
        <v>39540</v>
      </c>
      <c r="F142" s="123">
        <v>722</v>
      </c>
      <c r="G142" s="124">
        <v>8.5</v>
      </c>
      <c r="H142" s="124">
        <v>9</v>
      </c>
      <c r="I142" s="101"/>
    </row>
    <row r="143" spans="1:9" x14ac:dyDescent="0.3">
      <c r="A143" s="122">
        <v>8</v>
      </c>
      <c r="B143" s="95">
        <f>'2023 Sorted'!B155</f>
        <v>455041.00000000035</v>
      </c>
      <c r="C143" s="95">
        <f>'2024 Sorted'!C155</f>
        <v>500840</v>
      </c>
      <c r="D143" s="95">
        <f t="shared" si="6"/>
        <v>39541</v>
      </c>
      <c r="E143" s="95">
        <f>ROUND(Table24[[#This Row],[Adjusted Family Max Income]]/12,0)</f>
        <v>41737</v>
      </c>
      <c r="F143" s="123">
        <v>763</v>
      </c>
      <c r="G143" s="124">
        <v>9</v>
      </c>
      <c r="H143" s="124">
        <v>9.5</v>
      </c>
      <c r="I143" s="101"/>
    </row>
    <row r="144" spans="1:9" x14ac:dyDescent="0.3">
      <c r="A144" s="122">
        <v>8</v>
      </c>
      <c r="B144" s="95">
        <f>'2023 Sorted'!B156</f>
        <v>480321.00000000035</v>
      </c>
      <c r="C144" s="95">
        <f>'2024 Sorted'!C156</f>
        <v>527200</v>
      </c>
      <c r="D144" s="95">
        <f t="shared" si="6"/>
        <v>41738</v>
      </c>
      <c r="E144" s="95">
        <f>ROUND(Table24[[#This Row],[Adjusted Family Max Income]]/12,0)</f>
        <v>43933</v>
      </c>
      <c r="F144" s="123">
        <v>804</v>
      </c>
      <c r="G144" s="124">
        <v>9.5</v>
      </c>
      <c r="H144" s="124">
        <v>10</v>
      </c>
      <c r="I144" s="101"/>
    </row>
    <row r="145" spans="1:9" x14ac:dyDescent="0.3">
      <c r="A145" s="122">
        <v>8</v>
      </c>
      <c r="B145" s="95">
        <f>'2023 Sorted'!B157</f>
        <v>505601.00000000035</v>
      </c>
      <c r="C145" s="95"/>
      <c r="D145" s="95">
        <f t="shared" si="6"/>
        <v>43934</v>
      </c>
      <c r="E145" s="95"/>
      <c r="F145" s="125" t="s">
        <v>425</v>
      </c>
      <c r="G145" s="124">
        <v>10</v>
      </c>
      <c r="H145" s="124"/>
      <c r="I145" s="101"/>
    </row>
    <row r="146" spans="1:9" x14ac:dyDescent="0.3">
      <c r="A146" s="122">
        <v>9</v>
      </c>
      <c r="B146" s="95">
        <f>'2023 Sorted'!B160</f>
        <v>0</v>
      </c>
      <c r="C146" s="95">
        <f>'2024 Sorted'!C160</f>
        <v>58100</v>
      </c>
      <c r="D146" s="95">
        <f>ROUND(Table24[[#This Row],[Adjusted Family Min Income]]/12,0)</f>
        <v>0</v>
      </c>
      <c r="E146" s="95">
        <f>ROUND(Table24[[#This Row],[Adjusted Family Max Income]]/12,0)</f>
        <v>4842</v>
      </c>
      <c r="F146" s="123">
        <v>0</v>
      </c>
      <c r="G146" s="124">
        <v>0</v>
      </c>
      <c r="H146" s="124">
        <v>1</v>
      </c>
      <c r="I146" s="101"/>
    </row>
    <row r="147" spans="1:9" x14ac:dyDescent="0.3">
      <c r="A147" s="122">
        <v>9</v>
      </c>
      <c r="B147" s="95">
        <f>'2023 Sorted'!B161</f>
        <v>55701.000000000044</v>
      </c>
      <c r="C147" s="95">
        <f>'2024 Sorted'!C161</f>
        <v>87150</v>
      </c>
      <c r="D147" s="95">
        <f>E146+1</f>
        <v>4843</v>
      </c>
      <c r="E147" s="95">
        <f>ROUND(Table24[[#This Row],[Adjusted Family Max Income]]/12,0)</f>
        <v>7263</v>
      </c>
      <c r="F147" s="123">
        <v>5</v>
      </c>
      <c r="G147" s="124">
        <v>1</v>
      </c>
      <c r="H147" s="124">
        <v>1.5</v>
      </c>
      <c r="I147" s="101"/>
    </row>
    <row r="148" spans="1:9" x14ac:dyDescent="0.3">
      <c r="A148" s="122">
        <v>9</v>
      </c>
      <c r="B148" s="95">
        <f>'2023 Sorted'!B162</f>
        <v>83551.000000000058</v>
      </c>
      <c r="C148" s="95">
        <f>'2024 Sorted'!C162</f>
        <v>116200</v>
      </c>
      <c r="D148" s="95">
        <f t="shared" ref="D148:D165" si="7">E147+1</f>
        <v>7264</v>
      </c>
      <c r="E148" s="95">
        <f>ROUND(Table24[[#This Row],[Adjusted Family Max Income]]/12,0)</f>
        <v>9683</v>
      </c>
      <c r="F148" s="123">
        <v>14</v>
      </c>
      <c r="G148" s="124">
        <v>1.5</v>
      </c>
      <c r="H148" s="124">
        <v>2</v>
      </c>
      <c r="I148" s="101"/>
    </row>
    <row r="149" spans="1:9" x14ac:dyDescent="0.3">
      <c r="A149" s="122">
        <v>9</v>
      </c>
      <c r="B149" s="95">
        <f>'2023 Sorted'!B163</f>
        <v>111401.00000000009</v>
      </c>
      <c r="C149" s="95">
        <f>'2024 Sorted'!C163</f>
        <v>145250</v>
      </c>
      <c r="D149" s="95">
        <f t="shared" si="7"/>
        <v>9684</v>
      </c>
      <c r="E149" s="95">
        <f>ROUND(Table24[[#This Row],[Adjusted Family Max Income]]/12,0)</f>
        <v>12104</v>
      </c>
      <c r="F149" s="123">
        <v>28</v>
      </c>
      <c r="G149" s="124">
        <v>2</v>
      </c>
      <c r="H149" s="124">
        <v>2.5</v>
      </c>
      <c r="I149" s="101"/>
    </row>
    <row r="150" spans="1:9" x14ac:dyDescent="0.3">
      <c r="A150" s="122">
        <v>9</v>
      </c>
      <c r="B150" s="95">
        <f>'2023 Sorted'!B164</f>
        <v>139251.00000000012</v>
      </c>
      <c r="C150" s="95">
        <f>'2024 Sorted'!C164</f>
        <v>174300</v>
      </c>
      <c r="D150" s="95">
        <f t="shared" si="7"/>
        <v>12105</v>
      </c>
      <c r="E150" s="95">
        <f>ROUND(Table24[[#This Row],[Adjusted Family Max Income]]/12,0)</f>
        <v>14525</v>
      </c>
      <c r="F150" s="123">
        <v>45</v>
      </c>
      <c r="G150" s="124">
        <v>2.5</v>
      </c>
      <c r="H150" s="124">
        <v>3</v>
      </c>
      <c r="I150" s="101"/>
    </row>
    <row r="151" spans="1:9" x14ac:dyDescent="0.3">
      <c r="A151" s="122">
        <v>9</v>
      </c>
      <c r="B151" s="95">
        <f>'2023 Sorted'!B165</f>
        <v>167101.00000000012</v>
      </c>
      <c r="C151" s="95">
        <f>'2024 Sorted'!C165</f>
        <v>203350</v>
      </c>
      <c r="D151" s="95">
        <f t="shared" si="7"/>
        <v>14526</v>
      </c>
      <c r="E151" s="95">
        <f>ROUND(Table24[[#This Row],[Adjusted Family Max Income]]/12,0)</f>
        <v>16946</v>
      </c>
      <c r="F151" s="123">
        <v>67</v>
      </c>
      <c r="G151" s="124">
        <v>3</v>
      </c>
      <c r="H151" s="124">
        <v>3.5</v>
      </c>
      <c r="I151" s="101"/>
    </row>
    <row r="152" spans="1:9" x14ac:dyDescent="0.3">
      <c r="A152" s="122">
        <v>9</v>
      </c>
      <c r="B152" s="95">
        <f>'2023 Sorted'!B166</f>
        <v>194951.00000000015</v>
      </c>
      <c r="C152" s="95">
        <f>'2024 Sorted'!C166</f>
        <v>232400</v>
      </c>
      <c r="D152" s="95">
        <f t="shared" si="7"/>
        <v>16947</v>
      </c>
      <c r="E152" s="95">
        <f>ROUND(Table24[[#This Row],[Adjusted Family Max Income]]/12,0)</f>
        <v>19367</v>
      </c>
      <c r="F152" s="123">
        <v>124</v>
      </c>
      <c r="G152" s="124">
        <v>3.5</v>
      </c>
      <c r="H152" s="124">
        <v>4</v>
      </c>
      <c r="I152" s="101"/>
    </row>
    <row r="153" spans="1:9" x14ac:dyDescent="0.3">
      <c r="A153" s="122">
        <v>9</v>
      </c>
      <c r="B153" s="95">
        <f>'2023 Sorted'!B167</f>
        <v>222801.00000000017</v>
      </c>
      <c r="C153" s="95">
        <f>'2024 Sorted'!C167</f>
        <v>261450</v>
      </c>
      <c r="D153" s="95">
        <f t="shared" si="7"/>
        <v>19368</v>
      </c>
      <c r="E153" s="95">
        <f>ROUND(Table24[[#This Row],[Adjusted Family Max Income]]/12,0)</f>
        <v>21788</v>
      </c>
      <c r="F153" s="123">
        <v>210</v>
      </c>
      <c r="G153" s="124">
        <v>4</v>
      </c>
      <c r="H153" s="124">
        <v>4.5</v>
      </c>
      <c r="I153" s="101"/>
    </row>
    <row r="154" spans="1:9" x14ac:dyDescent="0.3">
      <c r="A154" s="122">
        <v>9</v>
      </c>
      <c r="B154" s="95">
        <f>'2023 Sorted'!B168</f>
        <v>250651.0000000002</v>
      </c>
      <c r="C154" s="95">
        <f>'2024 Sorted'!C168</f>
        <v>290500</v>
      </c>
      <c r="D154" s="95">
        <f t="shared" si="7"/>
        <v>21789</v>
      </c>
      <c r="E154" s="95">
        <f>ROUND(Table24[[#This Row],[Adjusted Family Max Income]]/12,0)</f>
        <v>24208</v>
      </c>
      <c r="F154" s="123">
        <v>313</v>
      </c>
      <c r="G154" s="124">
        <v>4.5</v>
      </c>
      <c r="H154" s="124">
        <v>5</v>
      </c>
      <c r="I154" s="101"/>
    </row>
    <row r="155" spans="1:9" x14ac:dyDescent="0.3">
      <c r="A155" s="122">
        <v>9</v>
      </c>
      <c r="B155" s="95">
        <f>'2023 Sorted'!B169</f>
        <v>278501.00000000023</v>
      </c>
      <c r="C155" s="95">
        <f>'2024 Sorted'!C169</f>
        <v>319550</v>
      </c>
      <c r="D155" s="95">
        <f t="shared" si="7"/>
        <v>24209</v>
      </c>
      <c r="E155" s="95">
        <f>ROUND(Table24[[#This Row],[Adjusted Family Max Income]]/12,0)</f>
        <v>26629</v>
      </c>
      <c r="F155" s="123">
        <v>433</v>
      </c>
      <c r="G155" s="124">
        <v>5</v>
      </c>
      <c r="H155" s="124">
        <v>5.5</v>
      </c>
      <c r="I155" s="101"/>
    </row>
    <row r="156" spans="1:9" x14ac:dyDescent="0.3">
      <c r="A156" s="122">
        <v>9</v>
      </c>
      <c r="B156" s="95">
        <f>'2023 Sorted'!B170</f>
        <v>306351.00000000023</v>
      </c>
      <c r="C156" s="95">
        <f>'2024 Sorted'!C170</f>
        <v>348600</v>
      </c>
      <c r="D156" s="95">
        <f t="shared" si="7"/>
        <v>26630</v>
      </c>
      <c r="E156" s="95">
        <f>ROUND(Table24[[#This Row],[Adjusted Family Max Income]]/12,0)</f>
        <v>29050</v>
      </c>
      <c r="F156" s="123">
        <v>474</v>
      </c>
      <c r="G156" s="124">
        <v>5.5</v>
      </c>
      <c r="H156" s="124">
        <v>6</v>
      </c>
      <c r="I156" s="101"/>
    </row>
    <row r="157" spans="1:9" x14ac:dyDescent="0.3">
      <c r="A157" s="122">
        <v>9</v>
      </c>
      <c r="B157" s="95">
        <f>'2023 Sorted'!B171</f>
        <v>334201.00000000023</v>
      </c>
      <c r="C157" s="95">
        <f>'2024 Sorted'!C171</f>
        <v>377650</v>
      </c>
      <c r="D157" s="95">
        <f t="shared" si="7"/>
        <v>29051</v>
      </c>
      <c r="E157" s="95">
        <f>ROUND(Table24[[#This Row],[Adjusted Family Max Income]]/12,0)</f>
        <v>31471</v>
      </c>
      <c r="F157" s="123">
        <v>515</v>
      </c>
      <c r="G157" s="124">
        <v>6</v>
      </c>
      <c r="H157" s="124">
        <v>6.5</v>
      </c>
      <c r="I157" s="101"/>
    </row>
    <row r="158" spans="1:9" x14ac:dyDescent="0.3">
      <c r="A158" s="122">
        <v>9</v>
      </c>
      <c r="B158" s="95">
        <f>'2023 Sorted'!B172</f>
        <v>362051.00000000029</v>
      </c>
      <c r="C158" s="95">
        <f>'2024 Sorted'!C172</f>
        <v>406700</v>
      </c>
      <c r="D158" s="95">
        <f t="shared" si="7"/>
        <v>31472</v>
      </c>
      <c r="E158" s="95">
        <f>ROUND(Table24[[#This Row],[Adjusted Family Max Income]]/12,0)</f>
        <v>33892</v>
      </c>
      <c r="F158" s="123">
        <v>557</v>
      </c>
      <c r="G158" s="124">
        <v>6.5</v>
      </c>
      <c r="H158" s="124">
        <v>7</v>
      </c>
      <c r="I158" s="101"/>
    </row>
    <row r="159" spans="1:9" x14ac:dyDescent="0.3">
      <c r="A159" s="122">
        <v>9</v>
      </c>
      <c r="B159" s="95">
        <f>'2023 Sorted'!B173</f>
        <v>389901.00000000029</v>
      </c>
      <c r="C159" s="95">
        <f>'2024 Sorted'!C173</f>
        <v>435750</v>
      </c>
      <c r="D159" s="95">
        <f t="shared" si="7"/>
        <v>33893</v>
      </c>
      <c r="E159" s="95">
        <f>ROUND(Table24[[#This Row],[Adjusted Family Max Income]]/12,0)</f>
        <v>36313</v>
      </c>
      <c r="F159" s="123">
        <v>598</v>
      </c>
      <c r="G159" s="124">
        <v>7</v>
      </c>
      <c r="H159" s="124">
        <v>7.5</v>
      </c>
      <c r="I159" s="101"/>
    </row>
    <row r="160" spans="1:9" x14ac:dyDescent="0.3">
      <c r="A160" s="122">
        <v>9</v>
      </c>
      <c r="B160" s="95">
        <f>'2023 Sorted'!B174</f>
        <v>417751.00000000035</v>
      </c>
      <c r="C160" s="95">
        <f>'2024 Sorted'!C174</f>
        <v>464800</v>
      </c>
      <c r="D160" s="95">
        <f t="shared" si="7"/>
        <v>36314</v>
      </c>
      <c r="E160" s="95">
        <f>ROUND(Table24[[#This Row],[Adjusted Family Max Income]]/12,0)</f>
        <v>38733</v>
      </c>
      <c r="F160" s="123">
        <v>639</v>
      </c>
      <c r="G160" s="124">
        <v>7.5</v>
      </c>
      <c r="H160" s="124">
        <v>8</v>
      </c>
      <c r="I160" s="101"/>
    </row>
    <row r="161" spans="1:9" x14ac:dyDescent="0.3">
      <c r="A161" s="122">
        <v>9</v>
      </c>
      <c r="B161" s="95">
        <f>'2023 Sorted'!B175</f>
        <v>445601.00000000035</v>
      </c>
      <c r="C161" s="95">
        <f>'2024 Sorted'!C175</f>
        <v>493850</v>
      </c>
      <c r="D161" s="95">
        <f t="shared" si="7"/>
        <v>38734</v>
      </c>
      <c r="E161" s="95">
        <f>ROUND(Table24[[#This Row],[Adjusted Family Max Income]]/12,0)</f>
        <v>41154</v>
      </c>
      <c r="F161" s="123">
        <v>680</v>
      </c>
      <c r="G161" s="124">
        <v>8</v>
      </c>
      <c r="H161" s="124">
        <v>8.5</v>
      </c>
      <c r="I161" s="101"/>
    </row>
    <row r="162" spans="1:9" x14ac:dyDescent="0.3">
      <c r="A162" s="122">
        <v>9</v>
      </c>
      <c r="B162" s="95">
        <f>'2023 Sorted'!B176</f>
        <v>473451.00000000035</v>
      </c>
      <c r="C162" s="95">
        <f>'2024 Sorted'!C176</f>
        <v>522900</v>
      </c>
      <c r="D162" s="95">
        <f t="shared" si="7"/>
        <v>41155</v>
      </c>
      <c r="E162" s="95">
        <f>ROUND(Table24[[#This Row],[Adjusted Family Max Income]]/12,0)</f>
        <v>43575</v>
      </c>
      <c r="F162" s="123">
        <v>722</v>
      </c>
      <c r="G162" s="124">
        <v>8.5</v>
      </c>
      <c r="H162" s="124">
        <v>9</v>
      </c>
      <c r="I162" s="101"/>
    </row>
    <row r="163" spans="1:9" x14ac:dyDescent="0.3">
      <c r="A163" s="122">
        <v>9</v>
      </c>
      <c r="B163" s="95">
        <f>'2023 Sorted'!B177</f>
        <v>501301.00000000041</v>
      </c>
      <c r="C163" s="95">
        <f>'2024 Sorted'!C177</f>
        <v>551950</v>
      </c>
      <c r="D163" s="95">
        <f t="shared" si="7"/>
        <v>43576</v>
      </c>
      <c r="E163" s="95">
        <f>ROUND(Table24[[#This Row],[Adjusted Family Max Income]]/12,0)</f>
        <v>45996</v>
      </c>
      <c r="F163" s="123">
        <v>763</v>
      </c>
      <c r="G163" s="124">
        <v>9</v>
      </c>
      <c r="H163" s="124">
        <v>9.5</v>
      </c>
      <c r="I163" s="101"/>
    </row>
    <row r="164" spans="1:9" x14ac:dyDescent="0.3">
      <c r="A164" s="122">
        <v>9</v>
      </c>
      <c r="B164" s="95">
        <f>'2023 Sorted'!B178</f>
        <v>529151.00000000047</v>
      </c>
      <c r="C164" s="95">
        <f>'2024 Sorted'!C178</f>
        <v>581000</v>
      </c>
      <c r="D164" s="95">
        <f t="shared" si="7"/>
        <v>45997</v>
      </c>
      <c r="E164" s="95">
        <f>ROUND(Table24[[#This Row],[Adjusted Family Max Income]]/12,0)</f>
        <v>48417</v>
      </c>
      <c r="F164" s="123">
        <v>804</v>
      </c>
      <c r="G164" s="124">
        <v>9.5</v>
      </c>
      <c r="H164" s="124">
        <v>10</v>
      </c>
      <c r="I164" s="101"/>
    </row>
    <row r="165" spans="1:9" x14ac:dyDescent="0.3">
      <c r="A165" s="122">
        <v>9</v>
      </c>
      <c r="B165" s="95">
        <f>'2023 Sorted'!B179</f>
        <v>557001.00000000047</v>
      </c>
      <c r="C165" s="95"/>
      <c r="D165" s="95">
        <f t="shared" si="7"/>
        <v>48418</v>
      </c>
      <c r="E165" s="95"/>
      <c r="F165" s="125" t="s">
        <v>425</v>
      </c>
      <c r="G165" s="124">
        <v>10</v>
      </c>
      <c r="H165" s="124"/>
      <c r="I165" s="101"/>
    </row>
    <row r="166" spans="1:9" x14ac:dyDescent="0.3">
      <c r="A166" s="122">
        <v>10</v>
      </c>
      <c r="B166" s="95">
        <f>'2023 Sorted'!B182</f>
        <v>0</v>
      </c>
      <c r="C166" s="95">
        <f>'2024 Sorted'!C182</f>
        <v>63480</v>
      </c>
      <c r="D166" s="95">
        <f>ROUND(Table24[[#This Row],[Adjusted Family Min Income]]/12,0)</f>
        <v>0</v>
      </c>
      <c r="E166" s="95">
        <f>ROUND(Table24[[#This Row],[Adjusted Family Max Income]]/12,0)</f>
        <v>5290</v>
      </c>
      <c r="F166" s="123">
        <v>0</v>
      </c>
      <c r="G166" s="124">
        <v>0</v>
      </c>
      <c r="H166" s="124">
        <v>1</v>
      </c>
    </row>
    <row r="167" spans="1:9" x14ac:dyDescent="0.3">
      <c r="A167" s="122">
        <v>10</v>
      </c>
      <c r="B167" s="95">
        <f>'2023 Sorted'!B183</f>
        <v>60841</v>
      </c>
      <c r="C167" s="95">
        <f>'2024 Sorted'!C183</f>
        <v>95220</v>
      </c>
      <c r="D167" s="95">
        <f>E166+1</f>
        <v>5291</v>
      </c>
      <c r="E167" s="95">
        <f>ROUND(Table24[[#This Row],[Adjusted Family Max Income]]/12,0)</f>
        <v>7935</v>
      </c>
      <c r="F167" s="123">
        <v>5</v>
      </c>
      <c r="G167" s="124">
        <v>1</v>
      </c>
      <c r="H167" s="124">
        <v>1.5</v>
      </c>
    </row>
    <row r="168" spans="1:9" x14ac:dyDescent="0.3">
      <c r="A168" s="122">
        <v>10</v>
      </c>
      <c r="B168" s="95">
        <f>'2023 Sorted'!B184</f>
        <v>91261</v>
      </c>
      <c r="C168" s="95">
        <f>'2024 Sorted'!C184</f>
        <v>126960</v>
      </c>
      <c r="D168" s="95">
        <f t="shared" ref="D168:D185" si="8">E167+1</f>
        <v>7936</v>
      </c>
      <c r="E168" s="95">
        <f>ROUND(Table24[[#This Row],[Adjusted Family Max Income]]/12,0)</f>
        <v>10580</v>
      </c>
      <c r="F168" s="123">
        <v>14</v>
      </c>
      <c r="G168" s="124">
        <v>1.5</v>
      </c>
      <c r="H168" s="124">
        <v>2</v>
      </c>
    </row>
    <row r="169" spans="1:9" x14ac:dyDescent="0.3">
      <c r="A169" s="122">
        <v>10</v>
      </c>
      <c r="B169" s="95">
        <f>'2023 Sorted'!B185</f>
        <v>121681</v>
      </c>
      <c r="C169" s="95">
        <f>'2024 Sorted'!C185</f>
        <v>158700</v>
      </c>
      <c r="D169" s="95">
        <f t="shared" si="8"/>
        <v>10581</v>
      </c>
      <c r="E169" s="95">
        <f>ROUND(Table24[[#This Row],[Adjusted Family Max Income]]/12,0)</f>
        <v>13225</v>
      </c>
      <c r="F169" s="123">
        <v>28</v>
      </c>
      <c r="G169" s="124">
        <v>2</v>
      </c>
      <c r="H169" s="124">
        <v>2.5</v>
      </c>
    </row>
    <row r="170" spans="1:9" x14ac:dyDescent="0.3">
      <c r="A170" s="122">
        <v>10</v>
      </c>
      <c r="B170" s="95">
        <f>'2023 Sorted'!B186</f>
        <v>152101</v>
      </c>
      <c r="C170" s="95">
        <f>'2024 Sorted'!C186</f>
        <v>190440</v>
      </c>
      <c r="D170" s="95">
        <f t="shared" si="8"/>
        <v>13226</v>
      </c>
      <c r="E170" s="95">
        <f>ROUND(Table24[[#This Row],[Adjusted Family Max Income]]/12,0)</f>
        <v>15870</v>
      </c>
      <c r="F170" s="123">
        <v>45</v>
      </c>
      <c r="G170" s="124">
        <v>2.5</v>
      </c>
      <c r="H170" s="124">
        <v>3</v>
      </c>
    </row>
    <row r="171" spans="1:9" x14ac:dyDescent="0.3">
      <c r="A171" s="122">
        <v>10</v>
      </c>
      <c r="B171" s="95">
        <f>'2023 Sorted'!B187</f>
        <v>182521</v>
      </c>
      <c r="C171" s="95">
        <f>'2024 Sorted'!C187</f>
        <v>222180</v>
      </c>
      <c r="D171" s="95">
        <f t="shared" si="8"/>
        <v>15871</v>
      </c>
      <c r="E171" s="95">
        <f>ROUND(Table24[[#This Row],[Adjusted Family Max Income]]/12,0)</f>
        <v>18515</v>
      </c>
      <c r="F171" s="123">
        <v>67</v>
      </c>
      <c r="G171" s="124">
        <v>3</v>
      </c>
      <c r="H171" s="124">
        <v>3.5</v>
      </c>
    </row>
    <row r="172" spans="1:9" x14ac:dyDescent="0.3">
      <c r="A172" s="122">
        <v>10</v>
      </c>
      <c r="B172" s="95">
        <f>'2023 Sorted'!B188</f>
        <v>212941</v>
      </c>
      <c r="C172" s="95">
        <f>'2024 Sorted'!C188</f>
        <v>253920</v>
      </c>
      <c r="D172" s="95">
        <f t="shared" si="8"/>
        <v>18516</v>
      </c>
      <c r="E172" s="95">
        <f>ROUND(Table24[[#This Row],[Adjusted Family Max Income]]/12,0)</f>
        <v>21160</v>
      </c>
      <c r="F172" s="123">
        <v>124</v>
      </c>
      <c r="G172" s="124">
        <v>3.5</v>
      </c>
      <c r="H172" s="124">
        <v>4</v>
      </c>
    </row>
    <row r="173" spans="1:9" x14ac:dyDescent="0.3">
      <c r="A173" s="122">
        <v>10</v>
      </c>
      <c r="B173" s="95">
        <f>'2023 Sorted'!B189</f>
        <v>243361</v>
      </c>
      <c r="C173" s="95">
        <f>'2024 Sorted'!C189</f>
        <v>285660</v>
      </c>
      <c r="D173" s="95">
        <f t="shared" si="8"/>
        <v>21161</v>
      </c>
      <c r="E173" s="95">
        <f>ROUND(Table24[[#This Row],[Adjusted Family Max Income]]/12,0)</f>
        <v>23805</v>
      </c>
      <c r="F173" s="123">
        <v>210</v>
      </c>
      <c r="G173" s="124">
        <v>4</v>
      </c>
      <c r="H173" s="124">
        <v>4.5</v>
      </c>
    </row>
    <row r="174" spans="1:9" x14ac:dyDescent="0.3">
      <c r="A174" s="122">
        <v>10</v>
      </c>
      <c r="B174" s="95">
        <f>'2023 Sorted'!B190</f>
        <v>273781</v>
      </c>
      <c r="C174" s="95">
        <f>'2024 Sorted'!C190</f>
        <v>317400</v>
      </c>
      <c r="D174" s="95">
        <f t="shared" si="8"/>
        <v>23806</v>
      </c>
      <c r="E174" s="95">
        <f>ROUND(Table24[[#This Row],[Adjusted Family Max Income]]/12,0)</f>
        <v>26450</v>
      </c>
      <c r="F174" s="123">
        <v>313</v>
      </c>
      <c r="G174" s="124">
        <v>4.5</v>
      </c>
      <c r="H174" s="124">
        <v>5</v>
      </c>
    </row>
    <row r="175" spans="1:9" x14ac:dyDescent="0.3">
      <c r="A175" s="122">
        <v>10</v>
      </c>
      <c r="B175" s="95">
        <f>'2023 Sorted'!B191</f>
        <v>304201</v>
      </c>
      <c r="C175" s="95">
        <f>'2024 Sorted'!C191</f>
        <v>349140</v>
      </c>
      <c r="D175" s="95">
        <f t="shared" si="8"/>
        <v>26451</v>
      </c>
      <c r="E175" s="95">
        <f>ROUND(Table24[[#This Row],[Adjusted Family Max Income]]/12,0)</f>
        <v>29095</v>
      </c>
      <c r="F175" s="123">
        <v>433</v>
      </c>
      <c r="G175" s="124">
        <v>5</v>
      </c>
      <c r="H175" s="124">
        <v>5.5</v>
      </c>
    </row>
    <row r="176" spans="1:9" x14ac:dyDescent="0.3">
      <c r="A176" s="122">
        <v>10</v>
      </c>
      <c r="B176" s="95">
        <f>'2023 Sorted'!B192</f>
        <v>334621</v>
      </c>
      <c r="C176" s="95">
        <f>'2024 Sorted'!C192</f>
        <v>380880</v>
      </c>
      <c r="D176" s="95">
        <f t="shared" si="8"/>
        <v>29096</v>
      </c>
      <c r="E176" s="95">
        <f>ROUND(Table24[[#This Row],[Adjusted Family Max Income]]/12,0)</f>
        <v>31740</v>
      </c>
      <c r="F176" s="123">
        <v>474</v>
      </c>
      <c r="G176" s="124">
        <v>5.5</v>
      </c>
      <c r="H176" s="124">
        <v>6</v>
      </c>
    </row>
    <row r="177" spans="1:8" x14ac:dyDescent="0.3">
      <c r="A177" s="122">
        <v>10</v>
      </c>
      <c r="B177" s="95">
        <f>'2023 Sorted'!B193</f>
        <v>365041</v>
      </c>
      <c r="C177" s="95">
        <f>'2024 Sorted'!C193</f>
        <v>412620</v>
      </c>
      <c r="D177" s="95">
        <f t="shared" si="8"/>
        <v>31741</v>
      </c>
      <c r="E177" s="95">
        <f>ROUND(Table24[[#This Row],[Adjusted Family Max Income]]/12,0)</f>
        <v>34385</v>
      </c>
      <c r="F177" s="123">
        <v>515</v>
      </c>
      <c r="G177" s="124">
        <v>6</v>
      </c>
      <c r="H177" s="124">
        <v>6.5</v>
      </c>
    </row>
    <row r="178" spans="1:8" x14ac:dyDescent="0.3">
      <c r="A178" s="122">
        <v>10</v>
      </c>
      <c r="B178" s="95">
        <f>'2023 Sorted'!B194</f>
        <v>395461</v>
      </c>
      <c r="C178" s="95">
        <f>'2024 Sorted'!C194</f>
        <v>444360</v>
      </c>
      <c r="D178" s="95">
        <f t="shared" si="8"/>
        <v>34386</v>
      </c>
      <c r="E178" s="95">
        <f>ROUND(Table24[[#This Row],[Adjusted Family Max Income]]/12,0)</f>
        <v>37030</v>
      </c>
      <c r="F178" s="123">
        <v>557</v>
      </c>
      <c r="G178" s="124">
        <v>6.5</v>
      </c>
      <c r="H178" s="124">
        <v>7</v>
      </c>
    </row>
    <row r="179" spans="1:8" x14ac:dyDescent="0.3">
      <c r="A179" s="122">
        <v>10</v>
      </c>
      <c r="B179" s="95">
        <f>'2023 Sorted'!B195</f>
        <v>425881</v>
      </c>
      <c r="C179" s="95">
        <f>'2024 Sorted'!C195</f>
        <v>476100</v>
      </c>
      <c r="D179" s="95">
        <f t="shared" si="8"/>
        <v>37031</v>
      </c>
      <c r="E179" s="95">
        <f>ROUND(Table24[[#This Row],[Adjusted Family Max Income]]/12,0)</f>
        <v>39675</v>
      </c>
      <c r="F179" s="123">
        <v>598</v>
      </c>
      <c r="G179" s="124">
        <v>7</v>
      </c>
      <c r="H179" s="124">
        <v>7.5</v>
      </c>
    </row>
    <row r="180" spans="1:8" x14ac:dyDescent="0.3">
      <c r="A180" s="122">
        <v>10</v>
      </c>
      <c r="B180" s="95">
        <f>'2023 Sorted'!B196</f>
        <v>456301</v>
      </c>
      <c r="C180" s="95">
        <f>'2024 Sorted'!C196</f>
        <v>507840</v>
      </c>
      <c r="D180" s="95">
        <f t="shared" si="8"/>
        <v>39676</v>
      </c>
      <c r="E180" s="95">
        <f>ROUND(Table24[[#This Row],[Adjusted Family Max Income]]/12,0)</f>
        <v>42320</v>
      </c>
      <c r="F180" s="123">
        <v>639</v>
      </c>
      <c r="G180" s="124">
        <v>7.5</v>
      </c>
      <c r="H180" s="124">
        <v>8</v>
      </c>
    </row>
    <row r="181" spans="1:8" x14ac:dyDescent="0.3">
      <c r="A181" s="122">
        <v>10</v>
      </c>
      <c r="B181" s="95">
        <f>'2023 Sorted'!B197</f>
        <v>486721</v>
      </c>
      <c r="C181" s="95">
        <f>'2024 Sorted'!C197</f>
        <v>539580</v>
      </c>
      <c r="D181" s="95">
        <f t="shared" si="8"/>
        <v>42321</v>
      </c>
      <c r="E181" s="95">
        <f>ROUND(Table24[[#This Row],[Adjusted Family Max Income]]/12,0)</f>
        <v>44965</v>
      </c>
      <c r="F181" s="123">
        <v>680</v>
      </c>
      <c r="G181" s="124">
        <v>8</v>
      </c>
      <c r="H181" s="124">
        <v>8.5</v>
      </c>
    </row>
    <row r="182" spans="1:8" x14ac:dyDescent="0.3">
      <c r="A182" s="122">
        <v>10</v>
      </c>
      <c r="B182" s="95">
        <f>'2023 Sorted'!B198</f>
        <v>517141</v>
      </c>
      <c r="C182" s="95">
        <f>'2024 Sorted'!C198</f>
        <v>571320</v>
      </c>
      <c r="D182" s="95">
        <f t="shared" si="8"/>
        <v>44966</v>
      </c>
      <c r="E182" s="95">
        <f>ROUND(Table24[[#This Row],[Adjusted Family Max Income]]/12,0)</f>
        <v>47610</v>
      </c>
      <c r="F182" s="123">
        <v>722</v>
      </c>
      <c r="G182" s="124">
        <v>8.5</v>
      </c>
      <c r="H182" s="124">
        <v>9</v>
      </c>
    </row>
    <row r="183" spans="1:8" x14ac:dyDescent="0.3">
      <c r="A183" s="122">
        <v>10</v>
      </c>
      <c r="B183" s="95">
        <f>'2023 Sorted'!B199</f>
        <v>547561</v>
      </c>
      <c r="C183" s="95">
        <f>'2024 Sorted'!C199</f>
        <v>603060</v>
      </c>
      <c r="D183" s="95">
        <f t="shared" si="8"/>
        <v>47611</v>
      </c>
      <c r="E183" s="95">
        <f>ROUND(Table24[[#This Row],[Adjusted Family Max Income]]/12,0)</f>
        <v>50255</v>
      </c>
      <c r="F183" s="123">
        <v>763</v>
      </c>
      <c r="G183" s="124">
        <v>9</v>
      </c>
      <c r="H183" s="124">
        <v>9.5</v>
      </c>
    </row>
    <row r="184" spans="1:8" x14ac:dyDescent="0.3">
      <c r="A184" s="122">
        <v>10</v>
      </c>
      <c r="B184" s="95">
        <f>'2023 Sorted'!B200</f>
        <v>577981</v>
      </c>
      <c r="C184" s="95">
        <f>'2024 Sorted'!C200</f>
        <v>634800</v>
      </c>
      <c r="D184" s="95">
        <f t="shared" si="8"/>
        <v>50256</v>
      </c>
      <c r="E184" s="95">
        <f>ROUND(Table24[[#This Row],[Adjusted Family Max Income]]/12,0)</f>
        <v>52900</v>
      </c>
      <c r="F184" s="123">
        <v>804</v>
      </c>
      <c r="G184" s="124">
        <v>9.5</v>
      </c>
      <c r="H184" s="124">
        <v>10</v>
      </c>
    </row>
    <row r="185" spans="1:8" x14ac:dyDescent="0.3">
      <c r="A185" s="122">
        <v>10</v>
      </c>
      <c r="B185" s="95">
        <f>'2023 Sorted'!B201</f>
        <v>608401</v>
      </c>
      <c r="C185" s="95"/>
      <c r="D185" s="95">
        <f t="shared" si="8"/>
        <v>52901</v>
      </c>
      <c r="E185" s="95"/>
      <c r="F185" s="125" t="s">
        <v>425</v>
      </c>
      <c r="G185" s="124">
        <v>10</v>
      </c>
      <c r="H185" s="124"/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936-8E48-42A2-859B-3CACD3A9BA22}">
  <dimension ref="A1:L185"/>
  <sheetViews>
    <sheetView topLeftCell="A6" workbookViewId="0">
      <selection activeCell="J10" sqref="J10"/>
    </sheetView>
  </sheetViews>
  <sheetFormatPr defaultColWidth="21.296875" defaultRowHeight="13" x14ac:dyDescent="0.3"/>
  <cols>
    <col min="1" max="1" width="10" style="67" customWidth="1"/>
    <col min="2" max="2" width="14.5" style="92" customWidth="1"/>
    <col min="3" max="5" width="14.8984375" style="92" customWidth="1"/>
    <col min="6" max="6" width="12.3984375" style="67" customWidth="1"/>
    <col min="7" max="7" width="10.59765625" style="101" customWidth="1"/>
    <col min="8" max="8" width="10" style="101" customWidth="1"/>
    <col min="9" max="9" width="6.296875" style="67" bestFit="1" customWidth="1"/>
    <col min="10" max="16384" width="21.296875" style="67"/>
  </cols>
  <sheetData>
    <row r="1" spans="1:12" ht="22" customHeight="1" x14ac:dyDescent="0.3">
      <c r="A1" s="103" t="s">
        <v>202</v>
      </c>
      <c r="B1" s="91"/>
    </row>
    <row r="2" spans="1:12" ht="22" customHeight="1" x14ac:dyDescent="0.3">
      <c r="A2" s="103" t="s">
        <v>203</v>
      </c>
      <c r="B2" s="91"/>
    </row>
    <row r="3" spans="1:12" ht="22" customHeight="1" x14ac:dyDescent="0.3">
      <c r="A3" s="103" t="s">
        <v>204</v>
      </c>
      <c r="B3" s="91"/>
    </row>
    <row r="4" spans="1:12" ht="19" customHeight="1" x14ac:dyDescent="0.3">
      <c r="A4" s="68" t="s">
        <v>205</v>
      </c>
      <c r="B4" s="93"/>
    </row>
    <row r="5" spans="1:12" ht="34" customHeight="1" x14ac:dyDescent="0.3">
      <c r="A5" s="70" t="s">
        <v>400</v>
      </c>
      <c r="B5" s="120" t="s">
        <v>199</v>
      </c>
      <c r="C5" s="120" t="s">
        <v>200</v>
      </c>
      <c r="D5" s="120" t="s">
        <v>757</v>
      </c>
      <c r="E5" s="120" t="s">
        <v>758</v>
      </c>
      <c r="F5" s="70" t="s">
        <v>401</v>
      </c>
      <c r="G5" s="121" t="s">
        <v>399</v>
      </c>
      <c r="H5" s="121" t="s">
        <v>398</v>
      </c>
    </row>
    <row r="6" spans="1:12" x14ac:dyDescent="0.3">
      <c r="A6" s="122">
        <v>2</v>
      </c>
      <c r="B6" s="95">
        <v>0</v>
      </c>
      <c r="C6" s="96">
        <v>20440</v>
      </c>
      <c r="D6" s="95">
        <f>ROUND(Table24[[#This Row],[Adjusted Family Min Income]]/12,0)</f>
        <v>0</v>
      </c>
      <c r="E6" s="95">
        <f>ROUND(Table2[[#This Row],[Adjusted Family Max Income]]/12,0)</f>
        <v>1703</v>
      </c>
      <c r="F6" s="123">
        <v>0</v>
      </c>
      <c r="G6" s="124">
        <v>0</v>
      </c>
      <c r="H6" s="124">
        <v>1</v>
      </c>
      <c r="I6" s="101"/>
      <c r="J6" s="67">
        <f>ROUND((Table2[[#This Row],[Adjusted Family Max Income]]*0.07)/12,0)</f>
        <v>119</v>
      </c>
      <c r="L6" s="67">
        <f>Table2[[#This Row],[Monthly Max Payments]]*12</f>
        <v>0</v>
      </c>
    </row>
    <row r="7" spans="1:12" x14ac:dyDescent="0.3">
      <c r="A7" s="122">
        <v>2</v>
      </c>
      <c r="B7" s="95">
        <v>20441</v>
      </c>
      <c r="C7" s="96">
        <v>30660</v>
      </c>
      <c r="D7" s="95">
        <f>E6+1</f>
        <v>1704</v>
      </c>
      <c r="E7" s="95">
        <f>ROUND(Table2[[#This Row],[Adjusted Family Max Income]]/12,0)</f>
        <v>2555</v>
      </c>
      <c r="F7" s="123">
        <v>5</v>
      </c>
      <c r="G7" s="124">
        <v>1</v>
      </c>
      <c r="H7" s="124">
        <v>1.5</v>
      </c>
      <c r="I7" s="101"/>
      <c r="J7" s="67">
        <f>ROUND((Table2[[#This Row],[Adjusted Family Max Income]]*0.07)/12,0)</f>
        <v>179</v>
      </c>
      <c r="K7" s="67">
        <f>ROUND((Table2[[#This Row],[Adjusted Family Max Income]]*0.07),0)</f>
        <v>2146</v>
      </c>
      <c r="L7" s="67">
        <f>Table2[[#This Row],[Monthly Max Payments]]*12</f>
        <v>60</v>
      </c>
    </row>
    <row r="8" spans="1:12" x14ac:dyDescent="0.3">
      <c r="A8" s="122">
        <v>2</v>
      </c>
      <c r="B8" s="95">
        <v>30661</v>
      </c>
      <c r="C8" s="96">
        <v>40880</v>
      </c>
      <c r="D8" s="95">
        <f t="shared" ref="D8:D25" si="0">E7+1</f>
        <v>2556</v>
      </c>
      <c r="E8" s="95">
        <f>ROUND(Table2[[#This Row],[Adjusted Family Max Income]]/12,0)</f>
        <v>3407</v>
      </c>
      <c r="F8" s="123">
        <v>14</v>
      </c>
      <c r="G8" s="124">
        <v>1.5</v>
      </c>
      <c r="H8" s="124">
        <v>2</v>
      </c>
      <c r="I8" s="101"/>
      <c r="L8" s="67">
        <f>Table2[[#This Row],[Monthly Max Payments]]*12</f>
        <v>168</v>
      </c>
    </row>
    <row r="9" spans="1:12" x14ac:dyDescent="0.3">
      <c r="A9" s="122">
        <v>2</v>
      </c>
      <c r="B9" s="95">
        <v>40881</v>
      </c>
      <c r="C9" s="96">
        <v>51100</v>
      </c>
      <c r="D9" s="95">
        <f t="shared" si="0"/>
        <v>3408</v>
      </c>
      <c r="E9" s="95">
        <f>ROUND(Table2[[#This Row],[Adjusted Family Max Income]]/12,0)</f>
        <v>4258</v>
      </c>
      <c r="F9" s="123">
        <v>28</v>
      </c>
      <c r="G9" s="124">
        <v>2</v>
      </c>
      <c r="H9" s="124">
        <v>2.5</v>
      </c>
      <c r="I9" s="101"/>
      <c r="L9" s="67">
        <f>Table2[[#This Row],[Monthly Max Payments]]*12</f>
        <v>336</v>
      </c>
    </row>
    <row r="10" spans="1:12" x14ac:dyDescent="0.3">
      <c r="A10" s="122">
        <v>2</v>
      </c>
      <c r="B10" s="95">
        <v>51101</v>
      </c>
      <c r="C10" s="96">
        <v>61320</v>
      </c>
      <c r="D10" s="95">
        <f t="shared" si="0"/>
        <v>4259</v>
      </c>
      <c r="E10" s="95">
        <f>ROUND(Table2[[#This Row],[Adjusted Family Max Income]]/12,0)</f>
        <v>5110</v>
      </c>
      <c r="F10" s="123">
        <v>45</v>
      </c>
      <c r="G10" s="124">
        <v>2.5</v>
      </c>
      <c r="H10" s="124">
        <v>3</v>
      </c>
      <c r="I10" s="101"/>
      <c r="L10" s="67">
        <f>Table2[[#This Row],[Monthly Max Payments]]*12</f>
        <v>540</v>
      </c>
    </row>
    <row r="11" spans="1:12" x14ac:dyDescent="0.3">
      <c r="A11" s="122">
        <v>2</v>
      </c>
      <c r="B11" s="95">
        <v>61321</v>
      </c>
      <c r="C11" s="96">
        <v>71540</v>
      </c>
      <c r="D11" s="95">
        <f t="shared" si="0"/>
        <v>5111</v>
      </c>
      <c r="E11" s="95">
        <f>ROUND(Table2[[#This Row],[Adjusted Family Max Income]]/12,0)</f>
        <v>5962</v>
      </c>
      <c r="F11" s="123">
        <v>67</v>
      </c>
      <c r="G11" s="124">
        <v>3</v>
      </c>
      <c r="H11" s="124">
        <v>3.5</v>
      </c>
      <c r="I11" s="101"/>
      <c r="L11" s="67">
        <f>Table2[[#This Row],[Monthly Max Payments]]*12</f>
        <v>804</v>
      </c>
    </row>
    <row r="12" spans="1:12" x14ac:dyDescent="0.3">
      <c r="A12" s="122">
        <v>2</v>
      </c>
      <c r="B12" s="95">
        <v>71541</v>
      </c>
      <c r="C12" s="96">
        <v>81760</v>
      </c>
      <c r="D12" s="95">
        <f t="shared" si="0"/>
        <v>5963</v>
      </c>
      <c r="E12" s="95">
        <f>ROUND(Table2[[#This Row],[Adjusted Family Max Income]]/12,0)</f>
        <v>6813</v>
      </c>
      <c r="F12" s="123">
        <v>124</v>
      </c>
      <c r="G12" s="124">
        <v>3.5</v>
      </c>
      <c r="H12" s="124">
        <v>4</v>
      </c>
      <c r="I12" s="101"/>
      <c r="L12" s="67">
        <f>Table2[[#This Row],[Monthly Max Payments]]*12</f>
        <v>1488</v>
      </c>
    </row>
    <row r="13" spans="1:12" x14ac:dyDescent="0.3">
      <c r="A13" s="122">
        <v>2</v>
      </c>
      <c r="B13" s="95">
        <v>81761</v>
      </c>
      <c r="C13" s="96">
        <v>91980</v>
      </c>
      <c r="D13" s="95">
        <f t="shared" si="0"/>
        <v>6814</v>
      </c>
      <c r="E13" s="95">
        <f>ROUND(Table2[[#This Row],[Adjusted Family Max Income]]/12,0)</f>
        <v>7665</v>
      </c>
      <c r="F13" s="123">
        <v>210</v>
      </c>
      <c r="G13" s="124">
        <v>4</v>
      </c>
      <c r="H13" s="124">
        <v>4.5</v>
      </c>
      <c r="I13" s="101"/>
      <c r="L13" s="67">
        <f>Table2[[#This Row],[Monthly Max Payments]]*12</f>
        <v>2520</v>
      </c>
    </row>
    <row r="14" spans="1:12" x14ac:dyDescent="0.3">
      <c r="A14" s="122">
        <v>2</v>
      </c>
      <c r="B14" s="95">
        <v>91981</v>
      </c>
      <c r="C14" s="96">
        <v>102200</v>
      </c>
      <c r="D14" s="95">
        <f t="shared" si="0"/>
        <v>7666</v>
      </c>
      <c r="E14" s="95">
        <f>ROUND(Table2[[#This Row],[Adjusted Family Max Income]]/12,0)</f>
        <v>8517</v>
      </c>
      <c r="F14" s="123">
        <v>313</v>
      </c>
      <c r="G14" s="124">
        <v>4.5</v>
      </c>
      <c r="H14" s="124">
        <v>5</v>
      </c>
      <c r="I14" s="101"/>
      <c r="L14" s="67">
        <f>Table2[[#This Row],[Monthly Max Payments]]*12</f>
        <v>3756</v>
      </c>
    </row>
    <row r="15" spans="1:12" x14ac:dyDescent="0.3">
      <c r="A15" s="122">
        <v>2</v>
      </c>
      <c r="B15" s="95">
        <v>102201</v>
      </c>
      <c r="C15" s="96">
        <v>112420</v>
      </c>
      <c r="D15" s="95">
        <f t="shared" si="0"/>
        <v>8518</v>
      </c>
      <c r="E15" s="95">
        <f>ROUND(Table2[[#This Row],[Adjusted Family Max Income]]/12,0)</f>
        <v>9368</v>
      </c>
      <c r="F15" s="123">
        <v>433</v>
      </c>
      <c r="G15" s="124">
        <v>5</v>
      </c>
      <c r="H15" s="124">
        <v>5.5</v>
      </c>
      <c r="I15" s="101"/>
      <c r="L15" s="67">
        <f>Table2[[#This Row],[Monthly Max Payments]]*12</f>
        <v>5196</v>
      </c>
    </row>
    <row r="16" spans="1:12" x14ac:dyDescent="0.3">
      <c r="A16" s="122">
        <v>2</v>
      </c>
      <c r="B16" s="95">
        <v>112421</v>
      </c>
      <c r="C16" s="96">
        <v>122640</v>
      </c>
      <c r="D16" s="95">
        <f t="shared" si="0"/>
        <v>9369</v>
      </c>
      <c r="E16" s="95">
        <f>ROUND(Table2[[#This Row],[Adjusted Family Max Income]]/12,0)</f>
        <v>10220</v>
      </c>
      <c r="F16" s="123">
        <v>474</v>
      </c>
      <c r="G16" s="124">
        <v>5.5</v>
      </c>
      <c r="H16" s="124">
        <v>6</v>
      </c>
      <c r="I16" s="101"/>
      <c r="L16" s="67">
        <f>Table2[[#This Row],[Monthly Max Payments]]*12</f>
        <v>5688</v>
      </c>
    </row>
    <row r="17" spans="1:12" x14ac:dyDescent="0.3">
      <c r="A17" s="122">
        <v>2</v>
      </c>
      <c r="B17" s="95">
        <v>122641</v>
      </c>
      <c r="C17" s="96">
        <v>132860</v>
      </c>
      <c r="D17" s="95">
        <f t="shared" si="0"/>
        <v>10221</v>
      </c>
      <c r="E17" s="95">
        <f>ROUND(Table2[[#This Row],[Adjusted Family Max Income]]/12,0)</f>
        <v>11072</v>
      </c>
      <c r="F17" s="123">
        <v>515</v>
      </c>
      <c r="G17" s="124">
        <v>6</v>
      </c>
      <c r="H17" s="124">
        <v>6.5</v>
      </c>
      <c r="I17" s="101"/>
      <c r="L17" s="67">
        <f>Table2[[#This Row],[Monthly Max Payments]]*12</f>
        <v>6180</v>
      </c>
    </row>
    <row r="18" spans="1:12" x14ac:dyDescent="0.3">
      <c r="A18" s="122">
        <v>2</v>
      </c>
      <c r="B18" s="95">
        <v>132861</v>
      </c>
      <c r="C18" s="96">
        <v>143080</v>
      </c>
      <c r="D18" s="95">
        <f t="shared" si="0"/>
        <v>11073</v>
      </c>
      <c r="E18" s="95">
        <f>ROUND(Table2[[#This Row],[Adjusted Family Max Income]]/12,0)</f>
        <v>11923</v>
      </c>
      <c r="F18" s="123">
        <v>557</v>
      </c>
      <c r="G18" s="124">
        <v>6.5</v>
      </c>
      <c r="H18" s="124">
        <v>7</v>
      </c>
      <c r="I18" s="101"/>
      <c r="L18" s="67">
        <f>Table2[[#This Row],[Monthly Max Payments]]*12</f>
        <v>6684</v>
      </c>
    </row>
    <row r="19" spans="1:12" x14ac:dyDescent="0.3">
      <c r="A19" s="122">
        <v>2</v>
      </c>
      <c r="B19" s="95">
        <v>143081</v>
      </c>
      <c r="C19" s="96">
        <v>153300</v>
      </c>
      <c r="D19" s="95">
        <f t="shared" si="0"/>
        <v>11924</v>
      </c>
      <c r="E19" s="95">
        <f>ROUND(Table2[[#This Row],[Adjusted Family Max Income]]/12,0)</f>
        <v>12775</v>
      </c>
      <c r="F19" s="123">
        <v>598</v>
      </c>
      <c r="G19" s="124">
        <v>7</v>
      </c>
      <c r="H19" s="124">
        <v>7.5</v>
      </c>
      <c r="I19" s="101"/>
      <c r="L19" s="67">
        <f>Table2[[#This Row],[Monthly Max Payments]]*12</f>
        <v>7176</v>
      </c>
    </row>
    <row r="20" spans="1:12" x14ac:dyDescent="0.3">
      <c r="A20" s="122">
        <v>2</v>
      </c>
      <c r="B20" s="95">
        <v>153301</v>
      </c>
      <c r="C20" s="96">
        <v>163520</v>
      </c>
      <c r="D20" s="95">
        <f t="shared" si="0"/>
        <v>12776</v>
      </c>
      <c r="E20" s="95">
        <f>ROUND(Table2[[#This Row],[Adjusted Family Max Income]]/12,0)</f>
        <v>13627</v>
      </c>
      <c r="F20" s="123">
        <v>639</v>
      </c>
      <c r="G20" s="124">
        <v>7.5</v>
      </c>
      <c r="H20" s="124">
        <v>8</v>
      </c>
      <c r="I20" s="101"/>
      <c r="L20" s="67">
        <f>Table2[[#This Row],[Monthly Max Payments]]*12</f>
        <v>7668</v>
      </c>
    </row>
    <row r="21" spans="1:12" x14ac:dyDescent="0.3">
      <c r="A21" s="122">
        <v>2</v>
      </c>
      <c r="B21" s="95">
        <v>163521</v>
      </c>
      <c r="C21" s="96">
        <v>173740</v>
      </c>
      <c r="D21" s="95">
        <f t="shared" si="0"/>
        <v>13628</v>
      </c>
      <c r="E21" s="95">
        <f>ROUND(Table2[[#This Row],[Adjusted Family Max Income]]/12,0)</f>
        <v>14478</v>
      </c>
      <c r="F21" s="123">
        <v>680</v>
      </c>
      <c r="G21" s="124">
        <v>8</v>
      </c>
      <c r="H21" s="124">
        <v>8.5</v>
      </c>
      <c r="I21" s="101"/>
      <c r="L21" s="67">
        <f>Table2[[#This Row],[Monthly Max Payments]]*12</f>
        <v>8160</v>
      </c>
    </row>
    <row r="22" spans="1:12" x14ac:dyDescent="0.3">
      <c r="A22" s="122">
        <v>2</v>
      </c>
      <c r="B22" s="95">
        <v>173741</v>
      </c>
      <c r="C22" s="96">
        <v>183960</v>
      </c>
      <c r="D22" s="95">
        <f t="shared" si="0"/>
        <v>14479</v>
      </c>
      <c r="E22" s="95">
        <f>ROUND(Table2[[#This Row],[Adjusted Family Max Income]]/12,0)</f>
        <v>15330</v>
      </c>
      <c r="F22" s="123">
        <v>722</v>
      </c>
      <c r="G22" s="124">
        <v>8.5</v>
      </c>
      <c r="H22" s="124">
        <v>9</v>
      </c>
      <c r="I22" s="101"/>
      <c r="L22" s="67">
        <f>Table2[[#This Row],[Monthly Max Payments]]*12</f>
        <v>8664</v>
      </c>
    </row>
    <row r="23" spans="1:12" x14ac:dyDescent="0.3">
      <c r="A23" s="122">
        <v>2</v>
      </c>
      <c r="B23" s="95">
        <v>183961</v>
      </c>
      <c r="C23" s="96">
        <v>194180</v>
      </c>
      <c r="D23" s="95">
        <f t="shared" si="0"/>
        <v>15331</v>
      </c>
      <c r="E23" s="95">
        <f>ROUND(Table2[[#This Row],[Adjusted Family Max Income]]/12,0)</f>
        <v>16182</v>
      </c>
      <c r="F23" s="123">
        <v>763</v>
      </c>
      <c r="G23" s="124">
        <v>9</v>
      </c>
      <c r="H23" s="124">
        <v>9.5</v>
      </c>
      <c r="I23" s="101"/>
      <c r="L23" s="67">
        <f>Table2[[#This Row],[Monthly Max Payments]]*12</f>
        <v>9156</v>
      </c>
    </row>
    <row r="24" spans="1:12" x14ac:dyDescent="0.3">
      <c r="A24" s="122">
        <v>2</v>
      </c>
      <c r="B24" s="95">
        <v>194181</v>
      </c>
      <c r="C24" s="96">
        <v>204400</v>
      </c>
      <c r="D24" s="95">
        <f t="shared" si="0"/>
        <v>16183</v>
      </c>
      <c r="E24" s="95">
        <f>ROUND(Table2[[#This Row],[Adjusted Family Max Income]]/12,0)</f>
        <v>17033</v>
      </c>
      <c r="F24" s="123">
        <v>804</v>
      </c>
      <c r="G24" s="124">
        <v>9.5</v>
      </c>
      <c r="H24" s="124">
        <v>10</v>
      </c>
      <c r="I24" s="101"/>
      <c r="L24" s="67">
        <f>Table2[[#This Row],[Monthly Max Payments]]*12</f>
        <v>9648</v>
      </c>
    </row>
    <row r="25" spans="1:12" x14ac:dyDescent="0.3">
      <c r="A25" s="122">
        <v>2</v>
      </c>
      <c r="B25" s="95">
        <v>204401</v>
      </c>
      <c r="C25" s="96"/>
      <c r="D25" s="95">
        <f t="shared" si="0"/>
        <v>17034</v>
      </c>
      <c r="E25" s="95"/>
      <c r="F25" s="125" t="s">
        <v>425</v>
      </c>
      <c r="G25" s="124">
        <v>10</v>
      </c>
      <c r="H25" s="124"/>
      <c r="I25" s="101"/>
    </row>
    <row r="26" spans="1:12" x14ac:dyDescent="0.3">
      <c r="A26" s="122">
        <v>3</v>
      </c>
      <c r="B26" s="95">
        <v>0</v>
      </c>
      <c r="C26" s="96">
        <v>25820</v>
      </c>
      <c r="D26" s="95">
        <f>ROUND(Table24[[#This Row],[Adjusted Family Min Income]]/12,0)</f>
        <v>0</v>
      </c>
      <c r="E26" s="95">
        <f>ROUND(Table2[[#This Row],[Adjusted Family Max Income]]/12,0)</f>
        <v>2152</v>
      </c>
      <c r="F26" s="126">
        <v>0</v>
      </c>
      <c r="G26" s="124">
        <v>0</v>
      </c>
      <c r="H26" s="124">
        <v>1</v>
      </c>
      <c r="I26" s="101"/>
    </row>
    <row r="27" spans="1:12" x14ac:dyDescent="0.3">
      <c r="A27" s="122">
        <v>3</v>
      </c>
      <c r="B27" s="95">
        <v>25821</v>
      </c>
      <c r="C27" s="96">
        <v>38730</v>
      </c>
      <c r="D27" s="95">
        <f>E26+1</f>
        <v>2153</v>
      </c>
      <c r="E27" s="95">
        <f>ROUND(Table2[[#This Row],[Adjusted Family Max Income]]/12,0)</f>
        <v>3228</v>
      </c>
      <c r="F27" s="126">
        <v>5</v>
      </c>
      <c r="G27" s="124">
        <v>1</v>
      </c>
      <c r="H27" s="124">
        <v>1.5</v>
      </c>
      <c r="I27" s="101"/>
    </row>
    <row r="28" spans="1:12" x14ac:dyDescent="0.3">
      <c r="A28" s="122">
        <v>3</v>
      </c>
      <c r="B28" s="95">
        <v>38731</v>
      </c>
      <c r="C28" s="96">
        <v>51640</v>
      </c>
      <c r="D28" s="95">
        <f t="shared" ref="D28:D45" si="1">E27+1</f>
        <v>3229</v>
      </c>
      <c r="E28" s="95">
        <f>ROUND(Table2[[#This Row],[Adjusted Family Max Income]]/12,0)</f>
        <v>4303</v>
      </c>
      <c r="F28" s="126">
        <v>14</v>
      </c>
      <c r="G28" s="124">
        <v>1.5</v>
      </c>
      <c r="H28" s="124">
        <v>2</v>
      </c>
      <c r="I28" s="101"/>
    </row>
    <row r="29" spans="1:12" x14ac:dyDescent="0.3">
      <c r="A29" s="122">
        <v>3</v>
      </c>
      <c r="B29" s="95">
        <v>51641</v>
      </c>
      <c r="C29" s="96">
        <v>64550</v>
      </c>
      <c r="D29" s="95">
        <f t="shared" si="1"/>
        <v>4304</v>
      </c>
      <c r="E29" s="95">
        <f>ROUND(Table2[[#This Row],[Adjusted Family Max Income]]/12,0)</f>
        <v>5379</v>
      </c>
      <c r="F29" s="126">
        <v>28</v>
      </c>
      <c r="G29" s="124">
        <v>2</v>
      </c>
      <c r="H29" s="124">
        <v>2.5</v>
      </c>
      <c r="I29" s="101"/>
    </row>
    <row r="30" spans="1:12" x14ac:dyDescent="0.3">
      <c r="A30" s="122">
        <v>3</v>
      </c>
      <c r="B30" s="95">
        <v>64551</v>
      </c>
      <c r="C30" s="96">
        <v>77460</v>
      </c>
      <c r="D30" s="95">
        <f t="shared" si="1"/>
        <v>5380</v>
      </c>
      <c r="E30" s="95">
        <f>ROUND(Table2[[#This Row],[Adjusted Family Max Income]]/12,0)</f>
        <v>6455</v>
      </c>
      <c r="F30" s="126">
        <v>45</v>
      </c>
      <c r="G30" s="124">
        <v>2.5</v>
      </c>
      <c r="H30" s="124">
        <v>3</v>
      </c>
      <c r="I30" s="101"/>
    </row>
    <row r="31" spans="1:12" x14ac:dyDescent="0.3">
      <c r="A31" s="122">
        <v>3</v>
      </c>
      <c r="B31" s="95">
        <v>77461</v>
      </c>
      <c r="C31" s="96">
        <v>90370</v>
      </c>
      <c r="D31" s="95">
        <f t="shared" si="1"/>
        <v>6456</v>
      </c>
      <c r="E31" s="95">
        <f>ROUND(Table2[[#This Row],[Adjusted Family Max Income]]/12,0)</f>
        <v>7531</v>
      </c>
      <c r="F31" s="126">
        <v>67</v>
      </c>
      <c r="G31" s="124">
        <v>3</v>
      </c>
      <c r="H31" s="124">
        <v>3.5</v>
      </c>
      <c r="I31" s="101"/>
    </row>
    <row r="32" spans="1:12" x14ac:dyDescent="0.3">
      <c r="A32" s="122">
        <v>3</v>
      </c>
      <c r="B32" s="95">
        <v>90371</v>
      </c>
      <c r="C32" s="96">
        <v>103280</v>
      </c>
      <c r="D32" s="95">
        <f t="shared" si="1"/>
        <v>7532</v>
      </c>
      <c r="E32" s="95">
        <f>ROUND(Table2[[#This Row],[Adjusted Family Max Income]]/12,0)</f>
        <v>8607</v>
      </c>
      <c r="F32" s="126">
        <v>124</v>
      </c>
      <c r="G32" s="124">
        <v>3.5</v>
      </c>
      <c r="H32" s="124">
        <v>4</v>
      </c>
      <c r="I32" s="101"/>
    </row>
    <row r="33" spans="1:9" x14ac:dyDescent="0.3">
      <c r="A33" s="122">
        <v>3</v>
      </c>
      <c r="B33" s="95">
        <v>103281</v>
      </c>
      <c r="C33" s="96">
        <v>116190</v>
      </c>
      <c r="D33" s="95">
        <f t="shared" si="1"/>
        <v>8608</v>
      </c>
      <c r="E33" s="95">
        <f>ROUND(Table2[[#This Row],[Adjusted Family Max Income]]/12,0)</f>
        <v>9683</v>
      </c>
      <c r="F33" s="126">
        <v>210</v>
      </c>
      <c r="G33" s="124">
        <v>4</v>
      </c>
      <c r="H33" s="124">
        <v>4.5</v>
      </c>
      <c r="I33" s="101"/>
    </row>
    <row r="34" spans="1:9" x14ac:dyDescent="0.3">
      <c r="A34" s="122">
        <v>3</v>
      </c>
      <c r="B34" s="95">
        <v>116191</v>
      </c>
      <c r="C34" s="96">
        <v>129100</v>
      </c>
      <c r="D34" s="95">
        <f t="shared" si="1"/>
        <v>9684</v>
      </c>
      <c r="E34" s="95">
        <f>ROUND(Table2[[#This Row],[Adjusted Family Max Income]]/12,0)</f>
        <v>10758</v>
      </c>
      <c r="F34" s="126">
        <v>313</v>
      </c>
      <c r="G34" s="124">
        <v>4.5</v>
      </c>
      <c r="H34" s="124">
        <v>5</v>
      </c>
      <c r="I34" s="101"/>
    </row>
    <row r="35" spans="1:9" x14ac:dyDescent="0.3">
      <c r="A35" s="122">
        <v>3</v>
      </c>
      <c r="B35" s="95">
        <v>129101</v>
      </c>
      <c r="C35" s="96">
        <v>142010</v>
      </c>
      <c r="D35" s="95">
        <f t="shared" si="1"/>
        <v>10759</v>
      </c>
      <c r="E35" s="95">
        <f>ROUND(Table2[[#This Row],[Adjusted Family Max Income]]/12,0)</f>
        <v>11834</v>
      </c>
      <c r="F35" s="126">
        <v>433</v>
      </c>
      <c r="G35" s="124">
        <v>5</v>
      </c>
      <c r="H35" s="124">
        <v>5.5</v>
      </c>
      <c r="I35" s="101"/>
    </row>
    <row r="36" spans="1:9" x14ac:dyDescent="0.3">
      <c r="A36" s="122">
        <v>3</v>
      </c>
      <c r="B36" s="95">
        <v>142011</v>
      </c>
      <c r="C36" s="96">
        <v>154920</v>
      </c>
      <c r="D36" s="95">
        <f t="shared" si="1"/>
        <v>11835</v>
      </c>
      <c r="E36" s="95">
        <f>ROUND(Table2[[#This Row],[Adjusted Family Max Income]]/12,0)</f>
        <v>12910</v>
      </c>
      <c r="F36" s="126">
        <v>474</v>
      </c>
      <c r="G36" s="124">
        <v>5.5</v>
      </c>
      <c r="H36" s="124">
        <v>6</v>
      </c>
      <c r="I36" s="101"/>
    </row>
    <row r="37" spans="1:9" x14ac:dyDescent="0.3">
      <c r="A37" s="122">
        <v>3</v>
      </c>
      <c r="B37" s="95">
        <v>154921</v>
      </c>
      <c r="C37" s="96">
        <v>167830</v>
      </c>
      <c r="D37" s="95">
        <f t="shared" si="1"/>
        <v>12911</v>
      </c>
      <c r="E37" s="95">
        <f>ROUND(Table2[[#This Row],[Adjusted Family Max Income]]/12,0)</f>
        <v>13986</v>
      </c>
      <c r="F37" s="126">
        <v>515</v>
      </c>
      <c r="G37" s="124">
        <v>6</v>
      </c>
      <c r="H37" s="124">
        <v>6.5</v>
      </c>
      <c r="I37" s="101"/>
    </row>
    <row r="38" spans="1:9" x14ac:dyDescent="0.3">
      <c r="A38" s="122">
        <v>3</v>
      </c>
      <c r="B38" s="95">
        <v>167831</v>
      </c>
      <c r="C38" s="96">
        <v>180740</v>
      </c>
      <c r="D38" s="95">
        <f t="shared" si="1"/>
        <v>13987</v>
      </c>
      <c r="E38" s="95">
        <f>ROUND(Table2[[#This Row],[Adjusted Family Max Income]]/12,0)</f>
        <v>15062</v>
      </c>
      <c r="F38" s="126">
        <v>557</v>
      </c>
      <c r="G38" s="124">
        <v>6.5</v>
      </c>
      <c r="H38" s="124">
        <v>7</v>
      </c>
      <c r="I38" s="101"/>
    </row>
    <row r="39" spans="1:9" x14ac:dyDescent="0.3">
      <c r="A39" s="122">
        <v>3</v>
      </c>
      <c r="B39" s="95">
        <v>180741</v>
      </c>
      <c r="C39" s="96">
        <v>193650</v>
      </c>
      <c r="D39" s="95">
        <f t="shared" si="1"/>
        <v>15063</v>
      </c>
      <c r="E39" s="95">
        <f>ROUND(Table2[[#This Row],[Adjusted Family Max Income]]/12,0)</f>
        <v>16138</v>
      </c>
      <c r="F39" s="126">
        <v>598</v>
      </c>
      <c r="G39" s="124">
        <v>7</v>
      </c>
      <c r="H39" s="124">
        <v>7.5</v>
      </c>
      <c r="I39" s="101"/>
    </row>
    <row r="40" spans="1:9" x14ac:dyDescent="0.3">
      <c r="A40" s="122">
        <v>3</v>
      </c>
      <c r="B40" s="95">
        <v>193651</v>
      </c>
      <c r="C40" s="96">
        <v>206560</v>
      </c>
      <c r="D40" s="95">
        <f t="shared" si="1"/>
        <v>16139</v>
      </c>
      <c r="E40" s="95">
        <f>ROUND(Table2[[#This Row],[Adjusted Family Max Income]]/12,0)</f>
        <v>17213</v>
      </c>
      <c r="F40" s="126">
        <v>639</v>
      </c>
      <c r="G40" s="124">
        <v>7.5</v>
      </c>
      <c r="H40" s="124">
        <v>8</v>
      </c>
      <c r="I40" s="101"/>
    </row>
    <row r="41" spans="1:9" x14ac:dyDescent="0.3">
      <c r="A41" s="122">
        <v>3</v>
      </c>
      <c r="B41" s="95">
        <v>206561</v>
      </c>
      <c r="C41" s="96">
        <v>219470</v>
      </c>
      <c r="D41" s="95">
        <f t="shared" si="1"/>
        <v>17214</v>
      </c>
      <c r="E41" s="95">
        <f>ROUND(Table2[[#This Row],[Adjusted Family Max Income]]/12,0)</f>
        <v>18289</v>
      </c>
      <c r="F41" s="126">
        <v>680</v>
      </c>
      <c r="G41" s="124">
        <v>8</v>
      </c>
      <c r="H41" s="124">
        <v>8.5</v>
      </c>
      <c r="I41" s="101"/>
    </row>
    <row r="42" spans="1:9" x14ac:dyDescent="0.3">
      <c r="A42" s="122">
        <v>3</v>
      </c>
      <c r="B42" s="95">
        <v>219471</v>
      </c>
      <c r="C42" s="96">
        <v>232380</v>
      </c>
      <c r="D42" s="95">
        <f t="shared" si="1"/>
        <v>18290</v>
      </c>
      <c r="E42" s="95">
        <f>ROUND(Table2[[#This Row],[Adjusted Family Max Income]]/12,0)</f>
        <v>19365</v>
      </c>
      <c r="F42" s="126">
        <v>722</v>
      </c>
      <c r="G42" s="124">
        <v>8.5</v>
      </c>
      <c r="H42" s="124">
        <v>9</v>
      </c>
      <c r="I42" s="101"/>
    </row>
    <row r="43" spans="1:9" x14ac:dyDescent="0.3">
      <c r="A43" s="122">
        <v>3</v>
      </c>
      <c r="B43" s="95">
        <v>232381</v>
      </c>
      <c r="C43" s="96">
        <v>245290</v>
      </c>
      <c r="D43" s="95">
        <f t="shared" si="1"/>
        <v>19366</v>
      </c>
      <c r="E43" s="95">
        <f>ROUND(Table2[[#This Row],[Adjusted Family Max Income]]/12,0)</f>
        <v>20441</v>
      </c>
      <c r="F43" s="126">
        <v>763</v>
      </c>
      <c r="G43" s="124">
        <v>9</v>
      </c>
      <c r="H43" s="124">
        <v>9.5</v>
      </c>
      <c r="I43" s="101"/>
    </row>
    <row r="44" spans="1:9" x14ac:dyDescent="0.3">
      <c r="A44" s="122">
        <v>3</v>
      </c>
      <c r="B44" s="95">
        <v>245291</v>
      </c>
      <c r="C44" s="96">
        <v>258200</v>
      </c>
      <c r="D44" s="95">
        <f t="shared" si="1"/>
        <v>20442</v>
      </c>
      <c r="E44" s="95">
        <f>ROUND(Table2[[#This Row],[Adjusted Family Max Income]]/12,0)</f>
        <v>21517</v>
      </c>
      <c r="F44" s="126">
        <v>804</v>
      </c>
      <c r="G44" s="124">
        <v>9.5</v>
      </c>
      <c r="H44" s="124">
        <v>10</v>
      </c>
      <c r="I44" s="101"/>
    </row>
    <row r="45" spans="1:9" x14ac:dyDescent="0.3">
      <c r="A45" s="122">
        <v>3</v>
      </c>
      <c r="B45" s="95">
        <v>258201</v>
      </c>
      <c r="C45" s="96"/>
      <c r="D45" s="95">
        <f t="shared" si="1"/>
        <v>21518</v>
      </c>
      <c r="E45" s="95"/>
      <c r="F45" s="125" t="s">
        <v>425</v>
      </c>
      <c r="G45" s="124">
        <v>10</v>
      </c>
      <c r="H45" s="124"/>
      <c r="I45" s="101"/>
    </row>
    <row r="46" spans="1:9" x14ac:dyDescent="0.3">
      <c r="A46" s="122">
        <v>4</v>
      </c>
      <c r="B46" s="95">
        <v>0</v>
      </c>
      <c r="C46" s="96">
        <v>31200</v>
      </c>
      <c r="D46" s="95">
        <f>ROUND(Table24[[#This Row],[Adjusted Family Min Income]]/12,0)</f>
        <v>0</v>
      </c>
      <c r="E46" s="95">
        <f>ROUND(Table2[[#This Row],[Adjusted Family Max Income]]/12,0)</f>
        <v>2600</v>
      </c>
      <c r="F46" s="126">
        <v>0</v>
      </c>
      <c r="G46" s="124">
        <v>0</v>
      </c>
      <c r="H46" s="124">
        <v>1</v>
      </c>
      <c r="I46" s="101"/>
    </row>
    <row r="47" spans="1:9" x14ac:dyDescent="0.3">
      <c r="A47" s="122">
        <v>4</v>
      </c>
      <c r="B47" s="95">
        <v>31201</v>
      </c>
      <c r="C47" s="96">
        <v>46800</v>
      </c>
      <c r="D47" s="95">
        <f>E46+1</f>
        <v>2601</v>
      </c>
      <c r="E47" s="95">
        <f>ROUND(Table2[[#This Row],[Adjusted Family Max Income]]/12,0)</f>
        <v>3900</v>
      </c>
      <c r="F47" s="126">
        <v>5</v>
      </c>
      <c r="G47" s="124">
        <v>1</v>
      </c>
      <c r="H47" s="124">
        <v>1.5</v>
      </c>
      <c r="I47" s="101"/>
    </row>
    <row r="48" spans="1:9" x14ac:dyDescent="0.3">
      <c r="A48" s="122">
        <v>4</v>
      </c>
      <c r="B48" s="95">
        <v>46801</v>
      </c>
      <c r="C48" s="96">
        <v>62400</v>
      </c>
      <c r="D48" s="95">
        <f t="shared" ref="D48:D65" si="2">E47+1</f>
        <v>3901</v>
      </c>
      <c r="E48" s="95">
        <f>ROUND(Table2[[#This Row],[Adjusted Family Max Income]]/12,0)</f>
        <v>5200</v>
      </c>
      <c r="F48" s="126">
        <v>14</v>
      </c>
      <c r="G48" s="124">
        <v>1.5</v>
      </c>
      <c r="H48" s="124">
        <v>2</v>
      </c>
      <c r="I48" s="101"/>
    </row>
    <row r="49" spans="1:9" x14ac:dyDescent="0.3">
      <c r="A49" s="122">
        <v>4</v>
      </c>
      <c r="B49" s="95">
        <v>62401</v>
      </c>
      <c r="C49" s="96">
        <v>78000</v>
      </c>
      <c r="D49" s="95">
        <f t="shared" si="2"/>
        <v>5201</v>
      </c>
      <c r="E49" s="95">
        <f>ROUND(Table2[[#This Row],[Adjusted Family Max Income]]/12,0)</f>
        <v>6500</v>
      </c>
      <c r="F49" s="126">
        <v>28</v>
      </c>
      <c r="G49" s="124">
        <v>2</v>
      </c>
      <c r="H49" s="124">
        <v>2.5</v>
      </c>
      <c r="I49" s="101"/>
    </row>
    <row r="50" spans="1:9" x14ac:dyDescent="0.3">
      <c r="A50" s="122">
        <v>4</v>
      </c>
      <c r="B50" s="95">
        <v>78001</v>
      </c>
      <c r="C50" s="96">
        <v>93600</v>
      </c>
      <c r="D50" s="95">
        <f t="shared" si="2"/>
        <v>6501</v>
      </c>
      <c r="E50" s="95">
        <f>ROUND(Table2[[#This Row],[Adjusted Family Max Income]]/12,0)</f>
        <v>7800</v>
      </c>
      <c r="F50" s="126">
        <v>45</v>
      </c>
      <c r="G50" s="124">
        <v>2.5</v>
      </c>
      <c r="H50" s="124">
        <v>3</v>
      </c>
      <c r="I50" s="101"/>
    </row>
    <row r="51" spans="1:9" x14ac:dyDescent="0.3">
      <c r="A51" s="122">
        <v>4</v>
      </c>
      <c r="B51" s="95">
        <v>93601</v>
      </c>
      <c r="C51" s="96">
        <v>109200</v>
      </c>
      <c r="D51" s="95">
        <f t="shared" si="2"/>
        <v>7801</v>
      </c>
      <c r="E51" s="95">
        <f>ROUND(Table2[[#This Row],[Adjusted Family Max Income]]/12,0)</f>
        <v>9100</v>
      </c>
      <c r="F51" s="126">
        <v>67</v>
      </c>
      <c r="G51" s="124">
        <v>3</v>
      </c>
      <c r="H51" s="124">
        <v>3.5</v>
      </c>
      <c r="I51" s="101"/>
    </row>
    <row r="52" spans="1:9" x14ac:dyDescent="0.3">
      <c r="A52" s="122">
        <v>4</v>
      </c>
      <c r="B52" s="95">
        <v>109201</v>
      </c>
      <c r="C52" s="96">
        <v>124800</v>
      </c>
      <c r="D52" s="95">
        <f t="shared" si="2"/>
        <v>9101</v>
      </c>
      <c r="E52" s="95">
        <f>ROUND(Table2[[#This Row],[Adjusted Family Max Income]]/12,0)</f>
        <v>10400</v>
      </c>
      <c r="F52" s="126">
        <v>124</v>
      </c>
      <c r="G52" s="124">
        <v>3.5</v>
      </c>
      <c r="H52" s="124">
        <v>4</v>
      </c>
      <c r="I52" s="101"/>
    </row>
    <row r="53" spans="1:9" x14ac:dyDescent="0.3">
      <c r="A53" s="122">
        <v>4</v>
      </c>
      <c r="B53" s="95">
        <v>124801</v>
      </c>
      <c r="C53" s="96">
        <v>140400</v>
      </c>
      <c r="D53" s="95">
        <f t="shared" si="2"/>
        <v>10401</v>
      </c>
      <c r="E53" s="95">
        <f>ROUND(Table2[[#This Row],[Adjusted Family Max Income]]/12,0)</f>
        <v>11700</v>
      </c>
      <c r="F53" s="126">
        <v>210</v>
      </c>
      <c r="G53" s="124">
        <v>4</v>
      </c>
      <c r="H53" s="124">
        <v>4.5</v>
      </c>
      <c r="I53" s="101"/>
    </row>
    <row r="54" spans="1:9" x14ac:dyDescent="0.3">
      <c r="A54" s="122">
        <v>4</v>
      </c>
      <c r="B54" s="95">
        <v>140401</v>
      </c>
      <c r="C54" s="96">
        <v>156000</v>
      </c>
      <c r="D54" s="95">
        <f t="shared" si="2"/>
        <v>11701</v>
      </c>
      <c r="E54" s="95">
        <f>ROUND(Table2[[#This Row],[Adjusted Family Max Income]]/12,0)</f>
        <v>13000</v>
      </c>
      <c r="F54" s="126">
        <v>313</v>
      </c>
      <c r="G54" s="124">
        <v>4.5</v>
      </c>
      <c r="H54" s="124">
        <v>5</v>
      </c>
      <c r="I54" s="101"/>
    </row>
    <row r="55" spans="1:9" x14ac:dyDescent="0.3">
      <c r="A55" s="122">
        <v>4</v>
      </c>
      <c r="B55" s="95">
        <v>156001</v>
      </c>
      <c r="C55" s="96">
        <v>171600</v>
      </c>
      <c r="D55" s="95">
        <f t="shared" si="2"/>
        <v>13001</v>
      </c>
      <c r="E55" s="95">
        <f>ROUND(Table2[[#This Row],[Adjusted Family Max Income]]/12,0)</f>
        <v>14300</v>
      </c>
      <c r="F55" s="126">
        <v>433</v>
      </c>
      <c r="G55" s="124">
        <v>5</v>
      </c>
      <c r="H55" s="124">
        <v>5.5</v>
      </c>
      <c r="I55" s="101"/>
    </row>
    <row r="56" spans="1:9" x14ac:dyDescent="0.3">
      <c r="A56" s="122">
        <v>4</v>
      </c>
      <c r="B56" s="95">
        <v>171601</v>
      </c>
      <c r="C56" s="96">
        <v>187200</v>
      </c>
      <c r="D56" s="95">
        <f t="shared" si="2"/>
        <v>14301</v>
      </c>
      <c r="E56" s="95">
        <f>ROUND(Table2[[#This Row],[Adjusted Family Max Income]]/12,0)</f>
        <v>15600</v>
      </c>
      <c r="F56" s="126">
        <v>474</v>
      </c>
      <c r="G56" s="124">
        <v>5.5</v>
      </c>
      <c r="H56" s="124">
        <v>6</v>
      </c>
      <c r="I56" s="101"/>
    </row>
    <row r="57" spans="1:9" x14ac:dyDescent="0.3">
      <c r="A57" s="122">
        <v>4</v>
      </c>
      <c r="B57" s="95">
        <v>187201</v>
      </c>
      <c r="C57" s="96">
        <v>202800</v>
      </c>
      <c r="D57" s="95">
        <f t="shared" si="2"/>
        <v>15601</v>
      </c>
      <c r="E57" s="95">
        <f>ROUND(Table2[[#This Row],[Adjusted Family Max Income]]/12,0)</f>
        <v>16900</v>
      </c>
      <c r="F57" s="126">
        <v>515</v>
      </c>
      <c r="G57" s="124">
        <v>6</v>
      </c>
      <c r="H57" s="124">
        <v>6.5</v>
      </c>
      <c r="I57" s="101"/>
    </row>
    <row r="58" spans="1:9" x14ac:dyDescent="0.3">
      <c r="A58" s="122">
        <v>4</v>
      </c>
      <c r="B58" s="95">
        <v>202801</v>
      </c>
      <c r="C58" s="96">
        <v>218400</v>
      </c>
      <c r="D58" s="95">
        <f t="shared" si="2"/>
        <v>16901</v>
      </c>
      <c r="E58" s="95">
        <f>ROUND(Table2[[#This Row],[Adjusted Family Max Income]]/12,0)</f>
        <v>18200</v>
      </c>
      <c r="F58" s="126">
        <v>557</v>
      </c>
      <c r="G58" s="124">
        <v>6.5</v>
      </c>
      <c r="H58" s="124">
        <v>7</v>
      </c>
      <c r="I58" s="101"/>
    </row>
    <row r="59" spans="1:9" x14ac:dyDescent="0.3">
      <c r="A59" s="122">
        <v>4</v>
      </c>
      <c r="B59" s="95">
        <v>218401</v>
      </c>
      <c r="C59" s="96">
        <v>234000</v>
      </c>
      <c r="D59" s="95">
        <f t="shared" si="2"/>
        <v>18201</v>
      </c>
      <c r="E59" s="95">
        <f>ROUND(Table2[[#This Row],[Adjusted Family Max Income]]/12,0)</f>
        <v>19500</v>
      </c>
      <c r="F59" s="126">
        <v>598</v>
      </c>
      <c r="G59" s="124">
        <v>7</v>
      </c>
      <c r="H59" s="124">
        <v>7.5</v>
      </c>
      <c r="I59" s="101"/>
    </row>
    <row r="60" spans="1:9" x14ac:dyDescent="0.3">
      <c r="A60" s="122">
        <v>4</v>
      </c>
      <c r="B60" s="95">
        <v>234001</v>
      </c>
      <c r="C60" s="96">
        <v>249600</v>
      </c>
      <c r="D60" s="95">
        <f t="shared" si="2"/>
        <v>19501</v>
      </c>
      <c r="E60" s="95">
        <f>ROUND(Table2[[#This Row],[Adjusted Family Max Income]]/12,0)</f>
        <v>20800</v>
      </c>
      <c r="F60" s="126">
        <v>639</v>
      </c>
      <c r="G60" s="124">
        <v>7.5</v>
      </c>
      <c r="H60" s="124">
        <v>8</v>
      </c>
      <c r="I60" s="101"/>
    </row>
    <row r="61" spans="1:9" x14ac:dyDescent="0.3">
      <c r="A61" s="122">
        <v>4</v>
      </c>
      <c r="B61" s="95">
        <v>249601</v>
      </c>
      <c r="C61" s="96">
        <v>265200</v>
      </c>
      <c r="D61" s="95">
        <f t="shared" si="2"/>
        <v>20801</v>
      </c>
      <c r="E61" s="95">
        <f>ROUND(Table2[[#This Row],[Adjusted Family Max Income]]/12,0)</f>
        <v>22100</v>
      </c>
      <c r="F61" s="126">
        <v>680</v>
      </c>
      <c r="G61" s="124">
        <v>8</v>
      </c>
      <c r="H61" s="124">
        <v>8.5</v>
      </c>
      <c r="I61" s="101"/>
    </row>
    <row r="62" spans="1:9" x14ac:dyDescent="0.3">
      <c r="A62" s="122">
        <v>4</v>
      </c>
      <c r="B62" s="95">
        <v>265201</v>
      </c>
      <c r="C62" s="96">
        <v>280800</v>
      </c>
      <c r="D62" s="95">
        <f t="shared" si="2"/>
        <v>22101</v>
      </c>
      <c r="E62" s="95">
        <f>ROUND(Table2[[#This Row],[Adjusted Family Max Income]]/12,0)</f>
        <v>23400</v>
      </c>
      <c r="F62" s="126">
        <v>722</v>
      </c>
      <c r="G62" s="124">
        <v>8.5</v>
      </c>
      <c r="H62" s="124">
        <v>9</v>
      </c>
      <c r="I62" s="101"/>
    </row>
    <row r="63" spans="1:9" x14ac:dyDescent="0.3">
      <c r="A63" s="122">
        <v>4</v>
      </c>
      <c r="B63" s="95">
        <v>280801</v>
      </c>
      <c r="C63" s="96">
        <v>296400</v>
      </c>
      <c r="D63" s="95">
        <f t="shared" si="2"/>
        <v>23401</v>
      </c>
      <c r="E63" s="95">
        <f>ROUND(Table2[[#This Row],[Adjusted Family Max Income]]/12,0)</f>
        <v>24700</v>
      </c>
      <c r="F63" s="126">
        <v>763</v>
      </c>
      <c r="G63" s="124">
        <v>9</v>
      </c>
      <c r="H63" s="124">
        <v>9.5</v>
      </c>
      <c r="I63" s="101"/>
    </row>
    <row r="64" spans="1:9" x14ac:dyDescent="0.3">
      <c r="A64" s="122">
        <v>4</v>
      </c>
      <c r="B64" s="95">
        <v>296401</v>
      </c>
      <c r="C64" s="96">
        <v>312000</v>
      </c>
      <c r="D64" s="95">
        <f t="shared" si="2"/>
        <v>24701</v>
      </c>
      <c r="E64" s="95">
        <f>ROUND(Table2[[#This Row],[Adjusted Family Max Income]]/12,0)</f>
        <v>26000</v>
      </c>
      <c r="F64" s="126">
        <v>804</v>
      </c>
      <c r="G64" s="124">
        <v>9.5</v>
      </c>
      <c r="H64" s="124">
        <v>10</v>
      </c>
      <c r="I64" s="101"/>
    </row>
    <row r="65" spans="1:9" x14ac:dyDescent="0.3">
      <c r="A65" s="122">
        <v>4</v>
      </c>
      <c r="B65" s="95">
        <v>312001</v>
      </c>
      <c r="C65" s="96"/>
      <c r="D65" s="95">
        <f t="shared" si="2"/>
        <v>26001</v>
      </c>
      <c r="E65" s="95"/>
      <c r="F65" s="125" t="s">
        <v>425</v>
      </c>
      <c r="G65" s="124">
        <v>10</v>
      </c>
      <c r="H65" s="124"/>
      <c r="I65" s="101"/>
    </row>
    <row r="66" spans="1:9" x14ac:dyDescent="0.3">
      <c r="A66" s="122">
        <v>5</v>
      </c>
      <c r="B66" s="95">
        <v>0</v>
      </c>
      <c r="C66" s="96">
        <v>36580</v>
      </c>
      <c r="D66" s="95">
        <f>ROUND(Table24[[#This Row],[Adjusted Family Min Income]]/12,0)</f>
        <v>0</v>
      </c>
      <c r="E66" s="95">
        <f>ROUND(Table2[[#This Row],[Adjusted Family Max Income]]/12,0)</f>
        <v>3048</v>
      </c>
      <c r="F66" s="123">
        <v>0</v>
      </c>
      <c r="G66" s="124">
        <v>0</v>
      </c>
      <c r="H66" s="124">
        <v>1</v>
      </c>
      <c r="I66" s="101"/>
    </row>
    <row r="67" spans="1:9" x14ac:dyDescent="0.3">
      <c r="A67" s="122">
        <v>5</v>
      </c>
      <c r="B67" s="95">
        <v>36581</v>
      </c>
      <c r="C67" s="96">
        <v>54870</v>
      </c>
      <c r="D67" s="95">
        <f>E66+1</f>
        <v>3049</v>
      </c>
      <c r="E67" s="95">
        <f>ROUND(Table2[[#This Row],[Adjusted Family Max Income]]/12,0)</f>
        <v>4573</v>
      </c>
      <c r="F67" s="123">
        <v>5</v>
      </c>
      <c r="G67" s="124">
        <v>1</v>
      </c>
      <c r="H67" s="124">
        <v>1.5</v>
      </c>
      <c r="I67" s="101"/>
    </row>
    <row r="68" spans="1:9" x14ac:dyDescent="0.3">
      <c r="A68" s="122">
        <v>5</v>
      </c>
      <c r="B68" s="95">
        <v>54871</v>
      </c>
      <c r="C68" s="96">
        <v>73160</v>
      </c>
      <c r="D68" s="95">
        <f t="shared" ref="D68:D85" si="3">E67+1</f>
        <v>4574</v>
      </c>
      <c r="E68" s="95">
        <f>ROUND(Table2[[#This Row],[Adjusted Family Max Income]]/12,0)</f>
        <v>6097</v>
      </c>
      <c r="F68" s="123">
        <v>14</v>
      </c>
      <c r="G68" s="124">
        <v>1.5</v>
      </c>
      <c r="H68" s="124">
        <v>2</v>
      </c>
      <c r="I68" s="101"/>
    </row>
    <row r="69" spans="1:9" x14ac:dyDescent="0.3">
      <c r="A69" s="122">
        <v>5</v>
      </c>
      <c r="B69" s="95">
        <v>73161</v>
      </c>
      <c r="C69" s="96">
        <v>91450</v>
      </c>
      <c r="D69" s="95">
        <f t="shared" si="3"/>
        <v>6098</v>
      </c>
      <c r="E69" s="95">
        <f>ROUND(Table2[[#This Row],[Adjusted Family Max Income]]/12,0)</f>
        <v>7621</v>
      </c>
      <c r="F69" s="123">
        <v>28</v>
      </c>
      <c r="G69" s="124">
        <v>2</v>
      </c>
      <c r="H69" s="124">
        <v>2.5</v>
      </c>
      <c r="I69" s="101"/>
    </row>
    <row r="70" spans="1:9" x14ac:dyDescent="0.3">
      <c r="A70" s="122">
        <v>5</v>
      </c>
      <c r="B70" s="95">
        <v>91451</v>
      </c>
      <c r="C70" s="96">
        <v>109740</v>
      </c>
      <c r="D70" s="95">
        <f t="shared" si="3"/>
        <v>7622</v>
      </c>
      <c r="E70" s="95">
        <f>ROUND(Table2[[#This Row],[Adjusted Family Max Income]]/12,0)</f>
        <v>9145</v>
      </c>
      <c r="F70" s="123">
        <v>45</v>
      </c>
      <c r="G70" s="124">
        <v>2.5</v>
      </c>
      <c r="H70" s="124">
        <v>3</v>
      </c>
      <c r="I70" s="101"/>
    </row>
    <row r="71" spans="1:9" x14ac:dyDescent="0.3">
      <c r="A71" s="122">
        <v>5</v>
      </c>
      <c r="B71" s="95">
        <v>109741</v>
      </c>
      <c r="C71" s="96">
        <v>128030</v>
      </c>
      <c r="D71" s="95">
        <f t="shared" si="3"/>
        <v>9146</v>
      </c>
      <c r="E71" s="95">
        <f>ROUND(Table2[[#This Row],[Adjusted Family Max Income]]/12,0)</f>
        <v>10669</v>
      </c>
      <c r="F71" s="123">
        <v>67</v>
      </c>
      <c r="G71" s="124">
        <v>3</v>
      </c>
      <c r="H71" s="124">
        <v>3.5</v>
      </c>
      <c r="I71" s="101"/>
    </row>
    <row r="72" spans="1:9" x14ac:dyDescent="0.3">
      <c r="A72" s="122">
        <v>5</v>
      </c>
      <c r="B72" s="95">
        <v>128031</v>
      </c>
      <c r="C72" s="96">
        <v>146320</v>
      </c>
      <c r="D72" s="95">
        <f t="shared" si="3"/>
        <v>10670</v>
      </c>
      <c r="E72" s="95">
        <f>ROUND(Table2[[#This Row],[Adjusted Family Max Income]]/12,0)</f>
        <v>12193</v>
      </c>
      <c r="F72" s="123">
        <v>124</v>
      </c>
      <c r="G72" s="124">
        <v>3.5</v>
      </c>
      <c r="H72" s="124">
        <v>4</v>
      </c>
      <c r="I72" s="101"/>
    </row>
    <row r="73" spans="1:9" x14ac:dyDescent="0.3">
      <c r="A73" s="122">
        <v>5</v>
      </c>
      <c r="B73" s="95">
        <v>146321</v>
      </c>
      <c r="C73" s="96">
        <v>164610</v>
      </c>
      <c r="D73" s="95">
        <f t="shared" si="3"/>
        <v>12194</v>
      </c>
      <c r="E73" s="95">
        <f>ROUND(Table2[[#This Row],[Adjusted Family Max Income]]/12,0)</f>
        <v>13718</v>
      </c>
      <c r="F73" s="123">
        <v>210</v>
      </c>
      <c r="G73" s="124">
        <v>4</v>
      </c>
      <c r="H73" s="124">
        <v>4.5</v>
      </c>
      <c r="I73" s="101"/>
    </row>
    <row r="74" spans="1:9" x14ac:dyDescent="0.3">
      <c r="A74" s="122">
        <v>5</v>
      </c>
      <c r="B74" s="95">
        <v>164611</v>
      </c>
      <c r="C74" s="96">
        <v>182900</v>
      </c>
      <c r="D74" s="95">
        <f t="shared" si="3"/>
        <v>13719</v>
      </c>
      <c r="E74" s="95">
        <f>ROUND(Table2[[#This Row],[Adjusted Family Max Income]]/12,0)</f>
        <v>15242</v>
      </c>
      <c r="F74" s="123">
        <v>313</v>
      </c>
      <c r="G74" s="124">
        <v>4.5</v>
      </c>
      <c r="H74" s="124">
        <v>5</v>
      </c>
      <c r="I74" s="101"/>
    </row>
    <row r="75" spans="1:9" x14ac:dyDescent="0.3">
      <c r="A75" s="122">
        <v>5</v>
      </c>
      <c r="B75" s="95">
        <v>182901</v>
      </c>
      <c r="C75" s="96">
        <v>201190</v>
      </c>
      <c r="D75" s="95">
        <f t="shared" si="3"/>
        <v>15243</v>
      </c>
      <c r="E75" s="95">
        <f>ROUND(Table2[[#This Row],[Adjusted Family Max Income]]/12,0)</f>
        <v>16766</v>
      </c>
      <c r="F75" s="123">
        <v>433</v>
      </c>
      <c r="G75" s="124">
        <v>5</v>
      </c>
      <c r="H75" s="124">
        <v>5.5</v>
      </c>
      <c r="I75" s="101"/>
    </row>
    <row r="76" spans="1:9" x14ac:dyDescent="0.3">
      <c r="A76" s="122">
        <v>5</v>
      </c>
      <c r="B76" s="95">
        <v>201191</v>
      </c>
      <c r="C76" s="96">
        <v>219480</v>
      </c>
      <c r="D76" s="95">
        <f t="shared" si="3"/>
        <v>16767</v>
      </c>
      <c r="E76" s="95">
        <f>ROUND(Table2[[#This Row],[Adjusted Family Max Income]]/12,0)</f>
        <v>18290</v>
      </c>
      <c r="F76" s="123">
        <v>474</v>
      </c>
      <c r="G76" s="124">
        <v>5.5</v>
      </c>
      <c r="H76" s="124">
        <v>6</v>
      </c>
      <c r="I76" s="101"/>
    </row>
    <row r="77" spans="1:9" x14ac:dyDescent="0.3">
      <c r="A77" s="122">
        <v>5</v>
      </c>
      <c r="B77" s="95">
        <v>219481</v>
      </c>
      <c r="C77" s="96">
        <v>237770</v>
      </c>
      <c r="D77" s="95">
        <f t="shared" si="3"/>
        <v>18291</v>
      </c>
      <c r="E77" s="95">
        <f>ROUND(Table2[[#This Row],[Adjusted Family Max Income]]/12,0)</f>
        <v>19814</v>
      </c>
      <c r="F77" s="123">
        <v>515</v>
      </c>
      <c r="G77" s="124">
        <v>6</v>
      </c>
      <c r="H77" s="124">
        <v>6.5</v>
      </c>
      <c r="I77" s="101"/>
    </row>
    <row r="78" spans="1:9" x14ac:dyDescent="0.3">
      <c r="A78" s="122">
        <v>5</v>
      </c>
      <c r="B78" s="95">
        <v>237771</v>
      </c>
      <c r="C78" s="96">
        <v>256060</v>
      </c>
      <c r="D78" s="95">
        <f t="shared" si="3"/>
        <v>19815</v>
      </c>
      <c r="E78" s="95">
        <f>ROUND(Table2[[#This Row],[Adjusted Family Max Income]]/12,0)</f>
        <v>21338</v>
      </c>
      <c r="F78" s="123">
        <v>557</v>
      </c>
      <c r="G78" s="124">
        <v>6.5</v>
      </c>
      <c r="H78" s="124">
        <v>7</v>
      </c>
      <c r="I78" s="101"/>
    </row>
    <row r="79" spans="1:9" x14ac:dyDescent="0.3">
      <c r="A79" s="122">
        <v>5</v>
      </c>
      <c r="B79" s="95">
        <v>256061</v>
      </c>
      <c r="C79" s="96">
        <v>274350</v>
      </c>
      <c r="D79" s="95">
        <f t="shared" si="3"/>
        <v>21339</v>
      </c>
      <c r="E79" s="95">
        <f>ROUND(Table2[[#This Row],[Adjusted Family Max Income]]/12,0)</f>
        <v>22863</v>
      </c>
      <c r="F79" s="123">
        <v>598</v>
      </c>
      <c r="G79" s="124">
        <v>7</v>
      </c>
      <c r="H79" s="124">
        <v>7.5</v>
      </c>
      <c r="I79" s="101"/>
    </row>
    <row r="80" spans="1:9" x14ac:dyDescent="0.3">
      <c r="A80" s="122">
        <v>5</v>
      </c>
      <c r="B80" s="95">
        <v>274351</v>
      </c>
      <c r="C80" s="96">
        <v>292640</v>
      </c>
      <c r="D80" s="95">
        <f t="shared" si="3"/>
        <v>22864</v>
      </c>
      <c r="E80" s="95">
        <f>ROUND(Table2[[#This Row],[Adjusted Family Max Income]]/12,0)</f>
        <v>24387</v>
      </c>
      <c r="F80" s="123">
        <v>639</v>
      </c>
      <c r="G80" s="124">
        <v>7.5</v>
      </c>
      <c r="H80" s="124">
        <v>8</v>
      </c>
      <c r="I80" s="101"/>
    </row>
    <row r="81" spans="1:9" x14ac:dyDescent="0.3">
      <c r="A81" s="122">
        <v>5</v>
      </c>
      <c r="B81" s="95">
        <v>292641</v>
      </c>
      <c r="C81" s="96">
        <v>310930</v>
      </c>
      <c r="D81" s="95">
        <f t="shared" si="3"/>
        <v>24388</v>
      </c>
      <c r="E81" s="95">
        <f>ROUND(Table2[[#This Row],[Adjusted Family Max Income]]/12,0)</f>
        <v>25911</v>
      </c>
      <c r="F81" s="123">
        <v>680</v>
      </c>
      <c r="G81" s="124">
        <v>8</v>
      </c>
      <c r="H81" s="124">
        <v>8.5</v>
      </c>
      <c r="I81" s="101"/>
    </row>
    <row r="82" spans="1:9" x14ac:dyDescent="0.3">
      <c r="A82" s="122">
        <v>5</v>
      </c>
      <c r="B82" s="95">
        <v>310931</v>
      </c>
      <c r="C82" s="96">
        <v>329220</v>
      </c>
      <c r="D82" s="95">
        <f t="shared" si="3"/>
        <v>25912</v>
      </c>
      <c r="E82" s="95">
        <f>ROUND(Table2[[#This Row],[Adjusted Family Max Income]]/12,0)</f>
        <v>27435</v>
      </c>
      <c r="F82" s="123">
        <v>722</v>
      </c>
      <c r="G82" s="124">
        <v>8.5</v>
      </c>
      <c r="H82" s="124">
        <v>9</v>
      </c>
      <c r="I82" s="101"/>
    </row>
    <row r="83" spans="1:9" x14ac:dyDescent="0.3">
      <c r="A83" s="122">
        <v>5</v>
      </c>
      <c r="B83" s="95">
        <v>329221</v>
      </c>
      <c r="C83" s="96">
        <v>347510</v>
      </c>
      <c r="D83" s="95">
        <f t="shared" si="3"/>
        <v>27436</v>
      </c>
      <c r="E83" s="95">
        <f>ROUND(Table2[[#This Row],[Adjusted Family Max Income]]/12,0)</f>
        <v>28959</v>
      </c>
      <c r="F83" s="123">
        <v>763</v>
      </c>
      <c r="G83" s="124">
        <v>9</v>
      </c>
      <c r="H83" s="124">
        <v>9.5</v>
      </c>
      <c r="I83" s="101"/>
    </row>
    <row r="84" spans="1:9" x14ac:dyDescent="0.3">
      <c r="A84" s="122">
        <v>5</v>
      </c>
      <c r="B84" s="95">
        <v>347511</v>
      </c>
      <c r="C84" s="96">
        <v>365800</v>
      </c>
      <c r="D84" s="95">
        <f t="shared" si="3"/>
        <v>28960</v>
      </c>
      <c r="E84" s="95">
        <f>ROUND(Table2[[#This Row],[Adjusted Family Max Income]]/12,0)</f>
        <v>30483</v>
      </c>
      <c r="F84" s="123">
        <v>804</v>
      </c>
      <c r="G84" s="124">
        <v>9.5</v>
      </c>
      <c r="H84" s="124">
        <v>10</v>
      </c>
      <c r="I84" s="101"/>
    </row>
    <row r="85" spans="1:9" x14ac:dyDescent="0.3">
      <c r="A85" s="122">
        <v>5</v>
      </c>
      <c r="B85" s="95">
        <v>365801</v>
      </c>
      <c r="C85" s="96"/>
      <c r="D85" s="95">
        <f t="shared" si="3"/>
        <v>30484</v>
      </c>
      <c r="E85" s="95"/>
      <c r="F85" s="125" t="s">
        <v>425</v>
      </c>
      <c r="G85" s="124">
        <v>10</v>
      </c>
      <c r="H85" s="124"/>
      <c r="I85" s="101"/>
    </row>
    <row r="86" spans="1:9" x14ac:dyDescent="0.3">
      <c r="A86" s="122">
        <v>6</v>
      </c>
      <c r="B86" s="95">
        <v>0</v>
      </c>
      <c r="C86" s="96">
        <v>41960</v>
      </c>
      <c r="D86" s="95">
        <f>ROUND(Table24[[#This Row],[Adjusted Family Min Income]]/12,0)</f>
        <v>0</v>
      </c>
      <c r="E86" s="95">
        <f>ROUND(Table2[[#This Row],[Adjusted Family Max Income]]/12,0)</f>
        <v>3497</v>
      </c>
      <c r="F86" s="123">
        <v>0</v>
      </c>
      <c r="G86" s="124">
        <v>0</v>
      </c>
      <c r="H86" s="124">
        <v>1</v>
      </c>
      <c r="I86" s="101"/>
    </row>
    <row r="87" spans="1:9" x14ac:dyDescent="0.3">
      <c r="A87" s="122">
        <v>6</v>
      </c>
      <c r="B87" s="95">
        <v>41961</v>
      </c>
      <c r="C87" s="96">
        <v>62940</v>
      </c>
      <c r="D87" s="95">
        <f>E86+1</f>
        <v>3498</v>
      </c>
      <c r="E87" s="95">
        <f>ROUND(Table2[[#This Row],[Adjusted Family Max Income]]/12,0)</f>
        <v>5245</v>
      </c>
      <c r="F87" s="123">
        <v>5</v>
      </c>
      <c r="G87" s="124">
        <v>1</v>
      </c>
      <c r="H87" s="124">
        <v>1.5</v>
      </c>
      <c r="I87" s="101"/>
    </row>
    <row r="88" spans="1:9" x14ac:dyDescent="0.3">
      <c r="A88" s="122">
        <v>6</v>
      </c>
      <c r="B88" s="95">
        <v>62941</v>
      </c>
      <c r="C88" s="96">
        <v>83920</v>
      </c>
      <c r="D88" s="95">
        <f t="shared" ref="D88:D105" si="4">E87+1</f>
        <v>5246</v>
      </c>
      <c r="E88" s="95">
        <f>ROUND(Table2[[#This Row],[Adjusted Family Max Income]]/12,0)</f>
        <v>6993</v>
      </c>
      <c r="F88" s="123">
        <v>14</v>
      </c>
      <c r="G88" s="124">
        <v>1.5</v>
      </c>
      <c r="H88" s="124">
        <v>2</v>
      </c>
      <c r="I88" s="101"/>
    </row>
    <row r="89" spans="1:9" x14ac:dyDescent="0.3">
      <c r="A89" s="122">
        <v>6</v>
      </c>
      <c r="B89" s="99">
        <v>83921</v>
      </c>
      <c r="C89" s="96">
        <v>104900</v>
      </c>
      <c r="D89" s="95">
        <f t="shared" si="4"/>
        <v>6994</v>
      </c>
      <c r="E89" s="95">
        <f>ROUND(Table2[[#This Row],[Adjusted Family Max Income]]/12,0)</f>
        <v>8742</v>
      </c>
      <c r="F89" s="123">
        <v>28</v>
      </c>
      <c r="G89" s="124">
        <v>2</v>
      </c>
      <c r="H89" s="124">
        <v>2.5</v>
      </c>
      <c r="I89" s="101"/>
    </row>
    <row r="90" spans="1:9" x14ac:dyDescent="0.3">
      <c r="A90" s="122">
        <v>6</v>
      </c>
      <c r="B90" s="95">
        <v>104901</v>
      </c>
      <c r="C90" s="96">
        <v>125880</v>
      </c>
      <c r="D90" s="95">
        <f t="shared" si="4"/>
        <v>8743</v>
      </c>
      <c r="E90" s="95">
        <f>ROUND(Table2[[#This Row],[Adjusted Family Max Income]]/12,0)</f>
        <v>10490</v>
      </c>
      <c r="F90" s="123">
        <v>45</v>
      </c>
      <c r="G90" s="124">
        <v>2.5</v>
      </c>
      <c r="H90" s="124">
        <v>3</v>
      </c>
      <c r="I90" s="101"/>
    </row>
    <row r="91" spans="1:9" x14ac:dyDescent="0.3">
      <c r="A91" s="122">
        <v>6</v>
      </c>
      <c r="B91" s="95">
        <v>125881</v>
      </c>
      <c r="C91" s="96">
        <v>146860</v>
      </c>
      <c r="D91" s="95">
        <f t="shared" si="4"/>
        <v>10491</v>
      </c>
      <c r="E91" s="95">
        <f>ROUND(Table2[[#This Row],[Adjusted Family Max Income]]/12,0)</f>
        <v>12238</v>
      </c>
      <c r="F91" s="123">
        <v>67</v>
      </c>
      <c r="G91" s="124">
        <v>3</v>
      </c>
      <c r="H91" s="124">
        <v>3.5</v>
      </c>
      <c r="I91" s="101"/>
    </row>
    <row r="92" spans="1:9" x14ac:dyDescent="0.3">
      <c r="A92" s="122">
        <v>6</v>
      </c>
      <c r="B92" s="95">
        <v>146861</v>
      </c>
      <c r="C92" s="96">
        <v>167840</v>
      </c>
      <c r="D92" s="95">
        <f t="shared" si="4"/>
        <v>12239</v>
      </c>
      <c r="E92" s="95">
        <f>ROUND(Table2[[#This Row],[Adjusted Family Max Income]]/12,0)</f>
        <v>13987</v>
      </c>
      <c r="F92" s="123">
        <v>124</v>
      </c>
      <c r="G92" s="124">
        <v>3.5</v>
      </c>
      <c r="H92" s="124">
        <v>4</v>
      </c>
      <c r="I92" s="101"/>
    </row>
    <row r="93" spans="1:9" x14ac:dyDescent="0.3">
      <c r="A93" s="122">
        <v>6</v>
      </c>
      <c r="B93" s="95">
        <v>167841</v>
      </c>
      <c r="C93" s="96">
        <v>188820</v>
      </c>
      <c r="D93" s="95">
        <f t="shared" si="4"/>
        <v>13988</v>
      </c>
      <c r="E93" s="95">
        <f>ROUND(Table2[[#This Row],[Adjusted Family Max Income]]/12,0)</f>
        <v>15735</v>
      </c>
      <c r="F93" s="123">
        <v>210</v>
      </c>
      <c r="G93" s="124">
        <v>4</v>
      </c>
      <c r="H93" s="124">
        <v>4.5</v>
      </c>
      <c r="I93" s="101"/>
    </row>
    <row r="94" spans="1:9" x14ac:dyDescent="0.3">
      <c r="A94" s="122">
        <v>6</v>
      </c>
      <c r="B94" s="95">
        <v>188821</v>
      </c>
      <c r="C94" s="96">
        <v>209800</v>
      </c>
      <c r="D94" s="95">
        <f t="shared" si="4"/>
        <v>15736</v>
      </c>
      <c r="E94" s="95">
        <f>ROUND(Table2[[#This Row],[Adjusted Family Max Income]]/12,0)</f>
        <v>17483</v>
      </c>
      <c r="F94" s="123">
        <v>313</v>
      </c>
      <c r="G94" s="124">
        <v>4.5</v>
      </c>
      <c r="H94" s="124">
        <v>5</v>
      </c>
      <c r="I94" s="101"/>
    </row>
    <row r="95" spans="1:9" x14ac:dyDescent="0.3">
      <c r="A95" s="122">
        <v>6</v>
      </c>
      <c r="B95" s="95">
        <v>209801</v>
      </c>
      <c r="C95" s="96">
        <v>230780</v>
      </c>
      <c r="D95" s="95">
        <f t="shared" si="4"/>
        <v>17484</v>
      </c>
      <c r="E95" s="95">
        <f>ROUND(Table2[[#This Row],[Adjusted Family Max Income]]/12,0)</f>
        <v>19232</v>
      </c>
      <c r="F95" s="123">
        <v>433</v>
      </c>
      <c r="G95" s="124">
        <v>5</v>
      </c>
      <c r="H95" s="124">
        <v>5.5</v>
      </c>
      <c r="I95" s="101"/>
    </row>
    <row r="96" spans="1:9" x14ac:dyDescent="0.3">
      <c r="A96" s="122">
        <v>6</v>
      </c>
      <c r="B96" s="95">
        <v>230781</v>
      </c>
      <c r="C96" s="96">
        <v>251760</v>
      </c>
      <c r="D96" s="95">
        <f t="shared" si="4"/>
        <v>19233</v>
      </c>
      <c r="E96" s="95">
        <f>ROUND(Table2[[#This Row],[Adjusted Family Max Income]]/12,0)</f>
        <v>20980</v>
      </c>
      <c r="F96" s="123">
        <v>474</v>
      </c>
      <c r="G96" s="124">
        <v>5.5</v>
      </c>
      <c r="H96" s="124">
        <v>6</v>
      </c>
      <c r="I96" s="101"/>
    </row>
    <row r="97" spans="1:9" x14ac:dyDescent="0.3">
      <c r="A97" s="122">
        <v>6</v>
      </c>
      <c r="B97" s="95">
        <v>251761</v>
      </c>
      <c r="C97" s="96">
        <v>272740</v>
      </c>
      <c r="D97" s="95">
        <f t="shared" si="4"/>
        <v>20981</v>
      </c>
      <c r="E97" s="95">
        <f>ROUND(Table2[[#This Row],[Adjusted Family Max Income]]/12,0)</f>
        <v>22728</v>
      </c>
      <c r="F97" s="123">
        <v>515</v>
      </c>
      <c r="G97" s="124">
        <v>6</v>
      </c>
      <c r="H97" s="124">
        <v>6.5</v>
      </c>
      <c r="I97" s="101"/>
    </row>
    <row r="98" spans="1:9" x14ac:dyDescent="0.3">
      <c r="A98" s="122">
        <v>6</v>
      </c>
      <c r="B98" s="95">
        <v>272741</v>
      </c>
      <c r="C98" s="96">
        <v>293720</v>
      </c>
      <c r="D98" s="95">
        <f t="shared" si="4"/>
        <v>22729</v>
      </c>
      <c r="E98" s="95">
        <f>ROUND(Table2[[#This Row],[Adjusted Family Max Income]]/12,0)</f>
        <v>24477</v>
      </c>
      <c r="F98" s="123">
        <v>557</v>
      </c>
      <c r="G98" s="124">
        <v>6.5</v>
      </c>
      <c r="H98" s="124">
        <v>7</v>
      </c>
      <c r="I98" s="101"/>
    </row>
    <row r="99" spans="1:9" x14ac:dyDescent="0.3">
      <c r="A99" s="122">
        <v>6</v>
      </c>
      <c r="B99" s="95">
        <v>293721</v>
      </c>
      <c r="C99" s="96">
        <v>314700</v>
      </c>
      <c r="D99" s="95">
        <f t="shared" si="4"/>
        <v>24478</v>
      </c>
      <c r="E99" s="95">
        <f>ROUND(Table2[[#This Row],[Adjusted Family Max Income]]/12,0)</f>
        <v>26225</v>
      </c>
      <c r="F99" s="123">
        <v>598</v>
      </c>
      <c r="G99" s="124">
        <v>7</v>
      </c>
      <c r="H99" s="124">
        <v>7.5</v>
      </c>
      <c r="I99" s="101"/>
    </row>
    <row r="100" spans="1:9" x14ac:dyDescent="0.3">
      <c r="A100" s="122">
        <v>6</v>
      </c>
      <c r="B100" s="95">
        <v>314701</v>
      </c>
      <c r="C100" s="96">
        <v>335680</v>
      </c>
      <c r="D100" s="95">
        <f t="shared" si="4"/>
        <v>26226</v>
      </c>
      <c r="E100" s="95">
        <f>ROUND(Table2[[#This Row],[Adjusted Family Max Income]]/12,0)</f>
        <v>27973</v>
      </c>
      <c r="F100" s="123">
        <v>639</v>
      </c>
      <c r="G100" s="124">
        <v>7.5</v>
      </c>
      <c r="H100" s="124">
        <v>8</v>
      </c>
      <c r="I100" s="101"/>
    </row>
    <row r="101" spans="1:9" x14ac:dyDescent="0.3">
      <c r="A101" s="122">
        <v>6</v>
      </c>
      <c r="B101" s="95">
        <v>335681</v>
      </c>
      <c r="C101" s="96">
        <v>356660</v>
      </c>
      <c r="D101" s="95">
        <f t="shared" si="4"/>
        <v>27974</v>
      </c>
      <c r="E101" s="95">
        <f>ROUND(Table2[[#This Row],[Adjusted Family Max Income]]/12,0)</f>
        <v>29722</v>
      </c>
      <c r="F101" s="123">
        <v>680</v>
      </c>
      <c r="G101" s="124">
        <v>8</v>
      </c>
      <c r="H101" s="124">
        <v>8.5</v>
      </c>
      <c r="I101" s="101"/>
    </row>
    <row r="102" spans="1:9" x14ac:dyDescent="0.3">
      <c r="A102" s="122">
        <v>6</v>
      </c>
      <c r="B102" s="95">
        <v>356661</v>
      </c>
      <c r="C102" s="96">
        <v>377640</v>
      </c>
      <c r="D102" s="95">
        <f t="shared" si="4"/>
        <v>29723</v>
      </c>
      <c r="E102" s="95">
        <f>ROUND(Table2[[#This Row],[Adjusted Family Max Income]]/12,0)</f>
        <v>31470</v>
      </c>
      <c r="F102" s="123">
        <v>722</v>
      </c>
      <c r="G102" s="124">
        <v>8.5</v>
      </c>
      <c r="H102" s="124">
        <v>9</v>
      </c>
      <c r="I102" s="101"/>
    </row>
    <row r="103" spans="1:9" x14ac:dyDescent="0.3">
      <c r="A103" s="122">
        <v>6</v>
      </c>
      <c r="B103" s="95">
        <v>377641</v>
      </c>
      <c r="C103" s="96">
        <v>398620</v>
      </c>
      <c r="D103" s="95">
        <f t="shared" si="4"/>
        <v>31471</v>
      </c>
      <c r="E103" s="95">
        <f>ROUND(Table2[[#This Row],[Adjusted Family Max Income]]/12,0)</f>
        <v>33218</v>
      </c>
      <c r="F103" s="123">
        <v>763</v>
      </c>
      <c r="G103" s="124">
        <v>9</v>
      </c>
      <c r="H103" s="124">
        <v>9.5</v>
      </c>
      <c r="I103" s="101"/>
    </row>
    <row r="104" spans="1:9" x14ac:dyDescent="0.3">
      <c r="A104" s="122">
        <v>6</v>
      </c>
      <c r="B104" s="95">
        <v>398621</v>
      </c>
      <c r="C104" s="96">
        <v>419600</v>
      </c>
      <c r="D104" s="95">
        <f t="shared" si="4"/>
        <v>33219</v>
      </c>
      <c r="E104" s="95">
        <f>ROUND(Table2[[#This Row],[Adjusted Family Max Income]]/12,0)</f>
        <v>34967</v>
      </c>
      <c r="F104" s="123">
        <v>804</v>
      </c>
      <c r="G104" s="124">
        <v>9.5</v>
      </c>
      <c r="H104" s="124">
        <v>10</v>
      </c>
      <c r="I104" s="101"/>
    </row>
    <row r="105" spans="1:9" x14ac:dyDescent="0.3">
      <c r="A105" s="122">
        <v>6</v>
      </c>
      <c r="B105" s="95">
        <v>419601</v>
      </c>
      <c r="C105" s="96"/>
      <c r="D105" s="95">
        <f t="shared" si="4"/>
        <v>34968</v>
      </c>
      <c r="E105" s="95"/>
      <c r="F105" s="125" t="s">
        <v>425</v>
      </c>
      <c r="G105" s="124">
        <v>10</v>
      </c>
      <c r="H105" s="124"/>
      <c r="I105" s="101"/>
    </row>
    <row r="106" spans="1:9" x14ac:dyDescent="0.3">
      <c r="A106" s="122">
        <v>7</v>
      </c>
      <c r="B106" s="95">
        <v>0</v>
      </c>
      <c r="C106" s="96">
        <v>47340</v>
      </c>
      <c r="D106" s="95">
        <f>ROUND(Table24[[#This Row],[Adjusted Family Min Income]]/12,0)</f>
        <v>0</v>
      </c>
      <c r="E106" s="95">
        <f>ROUND(Table2[[#This Row],[Adjusted Family Max Income]]/12,0)</f>
        <v>3945</v>
      </c>
      <c r="F106" s="123">
        <v>0</v>
      </c>
      <c r="G106" s="124">
        <v>0</v>
      </c>
      <c r="H106" s="124">
        <v>1</v>
      </c>
      <c r="I106" s="101"/>
    </row>
    <row r="107" spans="1:9" x14ac:dyDescent="0.3">
      <c r="A107" s="122">
        <v>7</v>
      </c>
      <c r="B107" s="95">
        <v>47341</v>
      </c>
      <c r="C107" s="96">
        <v>71010</v>
      </c>
      <c r="D107" s="95">
        <f>E106+1</f>
        <v>3946</v>
      </c>
      <c r="E107" s="95">
        <f>ROUND(Table2[[#This Row],[Adjusted Family Max Income]]/12,0)</f>
        <v>5918</v>
      </c>
      <c r="F107" s="123">
        <v>5</v>
      </c>
      <c r="G107" s="124">
        <v>1</v>
      </c>
      <c r="H107" s="124">
        <v>1.5</v>
      </c>
      <c r="I107" s="101"/>
    </row>
    <row r="108" spans="1:9" x14ac:dyDescent="0.3">
      <c r="A108" s="122">
        <v>7</v>
      </c>
      <c r="B108" s="95">
        <v>71011</v>
      </c>
      <c r="C108" s="96">
        <v>94680</v>
      </c>
      <c r="D108" s="95">
        <f t="shared" ref="D108:D125" si="5">E107+1</f>
        <v>5919</v>
      </c>
      <c r="E108" s="95">
        <f>ROUND(Table2[[#This Row],[Adjusted Family Max Income]]/12,0)</f>
        <v>7890</v>
      </c>
      <c r="F108" s="123">
        <v>14</v>
      </c>
      <c r="G108" s="124">
        <v>1.5</v>
      </c>
      <c r="H108" s="124">
        <v>2</v>
      </c>
      <c r="I108" s="101"/>
    </row>
    <row r="109" spans="1:9" x14ac:dyDescent="0.3">
      <c r="A109" s="122">
        <v>7</v>
      </c>
      <c r="B109" s="95">
        <v>94681</v>
      </c>
      <c r="C109" s="96">
        <v>118350</v>
      </c>
      <c r="D109" s="95">
        <f t="shared" si="5"/>
        <v>7891</v>
      </c>
      <c r="E109" s="95">
        <f>ROUND(Table2[[#This Row],[Adjusted Family Max Income]]/12,0)</f>
        <v>9863</v>
      </c>
      <c r="F109" s="123">
        <v>28</v>
      </c>
      <c r="G109" s="124">
        <v>2</v>
      </c>
      <c r="H109" s="124">
        <v>2.5</v>
      </c>
      <c r="I109" s="101"/>
    </row>
    <row r="110" spans="1:9" x14ac:dyDescent="0.3">
      <c r="A110" s="122">
        <v>7</v>
      </c>
      <c r="B110" s="95">
        <v>118351</v>
      </c>
      <c r="C110" s="96">
        <v>142020</v>
      </c>
      <c r="D110" s="95">
        <f t="shared" si="5"/>
        <v>9864</v>
      </c>
      <c r="E110" s="95">
        <f>ROUND(Table2[[#This Row],[Adjusted Family Max Income]]/12,0)</f>
        <v>11835</v>
      </c>
      <c r="F110" s="123">
        <v>45</v>
      </c>
      <c r="G110" s="124">
        <v>2.5</v>
      </c>
      <c r="H110" s="124">
        <v>3</v>
      </c>
      <c r="I110" s="101"/>
    </row>
    <row r="111" spans="1:9" x14ac:dyDescent="0.3">
      <c r="A111" s="122">
        <v>7</v>
      </c>
      <c r="B111" s="95">
        <v>142021</v>
      </c>
      <c r="C111" s="96">
        <v>165690</v>
      </c>
      <c r="D111" s="95">
        <f t="shared" si="5"/>
        <v>11836</v>
      </c>
      <c r="E111" s="95">
        <f>ROUND(Table2[[#This Row],[Adjusted Family Max Income]]/12,0)</f>
        <v>13808</v>
      </c>
      <c r="F111" s="123">
        <v>67</v>
      </c>
      <c r="G111" s="124">
        <v>3</v>
      </c>
      <c r="H111" s="124">
        <v>3.5</v>
      </c>
      <c r="I111" s="101"/>
    </row>
    <row r="112" spans="1:9" x14ac:dyDescent="0.3">
      <c r="A112" s="122">
        <v>7</v>
      </c>
      <c r="B112" s="95">
        <v>165691</v>
      </c>
      <c r="C112" s="96">
        <v>189360</v>
      </c>
      <c r="D112" s="95">
        <f t="shared" si="5"/>
        <v>13809</v>
      </c>
      <c r="E112" s="95">
        <f>ROUND(Table2[[#This Row],[Adjusted Family Max Income]]/12,0)</f>
        <v>15780</v>
      </c>
      <c r="F112" s="123">
        <v>124</v>
      </c>
      <c r="G112" s="124">
        <v>3.5</v>
      </c>
      <c r="H112" s="124">
        <v>4</v>
      </c>
      <c r="I112" s="101"/>
    </row>
    <row r="113" spans="1:9" x14ac:dyDescent="0.3">
      <c r="A113" s="122">
        <v>7</v>
      </c>
      <c r="B113" s="95">
        <v>189361</v>
      </c>
      <c r="C113" s="96">
        <v>213030</v>
      </c>
      <c r="D113" s="95">
        <f t="shared" si="5"/>
        <v>15781</v>
      </c>
      <c r="E113" s="95">
        <f>ROUND(Table2[[#This Row],[Adjusted Family Max Income]]/12,0)</f>
        <v>17753</v>
      </c>
      <c r="F113" s="123">
        <v>210</v>
      </c>
      <c r="G113" s="124">
        <v>4</v>
      </c>
      <c r="H113" s="124">
        <v>4.5</v>
      </c>
      <c r="I113" s="101"/>
    </row>
    <row r="114" spans="1:9" x14ac:dyDescent="0.3">
      <c r="A114" s="122">
        <v>7</v>
      </c>
      <c r="B114" s="95">
        <v>213031</v>
      </c>
      <c r="C114" s="96">
        <v>236700</v>
      </c>
      <c r="D114" s="95">
        <f t="shared" si="5"/>
        <v>17754</v>
      </c>
      <c r="E114" s="95">
        <f>ROUND(Table2[[#This Row],[Adjusted Family Max Income]]/12,0)</f>
        <v>19725</v>
      </c>
      <c r="F114" s="123">
        <v>313</v>
      </c>
      <c r="G114" s="124">
        <v>4.5</v>
      </c>
      <c r="H114" s="124">
        <v>5</v>
      </c>
      <c r="I114" s="101"/>
    </row>
    <row r="115" spans="1:9" x14ac:dyDescent="0.3">
      <c r="A115" s="122">
        <v>7</v>
      </c>
      <c r="B115" s="95">
        <v>236701</v>
      </c>
      <c r="C115" s="96">
        <v>260370</v>
      </c>
      <c r="D115" s="95">
        <f t="shared" si="5"/>
        <v>19726</v>
      </c>
      <c r="E115" s="95">
        <f>ROUND(Table2[[#This Row],[Adjusted Family Max Income]]/12,0)</f>
        <v>21698</v>
      </c>
      <c r="F115" s="123">
        <v>433</v>
      </c>
      <c r="G115" s="124">
        <v>5</v>
      </c>
      <c r="H115" s="124">
        <v>5.5</v>
      </c>
      <c r="I115" s="101"/>
    </row>
    <row r="116" spans="1:9" x14ac:dyDescent="0.3">
      <c r="A116" s="122">
        <v>7</v>
      </c>
      <c r="B116" s="95">
        <v>260371</v>
      </c>
      <c r="C116" s="96">
        <v>284040</v>
      </c>
      <c r="D116" s="95">
        <f t="shared" si="5"/>
        <v>21699</v>
      </c>
      <c r="E116" s="95">
        <f>ROUND(Table2[[#This Row],[Adjusted Family Max Income]]/12,0)</f>
        <v>23670</v>
      </c>
      <c r="F116" s="123">
        <v>474</v>
      </c>
      <c r="G116" s="124">
        <v>5.5</v>
      </c>
      <c r="H116" s="124">
        <v>6</v>
      </c>
      <c r="I116" s="101"/>
    </row>
    <row r="117" spans="1:9" x14ac:dyDescent="0.3">
      <c r="A117" s="122">
        <v>7</v>
      </c>
      <c r="B117" s="95">
        <v>284041</v>
      </c>
      <c r="C117" s="96">
        <v>307710</v>
      </c>
      <c r="D117" s="95">
        <f t="shared" si="5"/>
        <v>23671</v>
      </c>
      <c r="E117" s="95">
        <f>ROUND(Table2[[#This Row],[Adjusted Family Max Income]]/12,0)</f>
        <v>25643</v>
      </c>
      <c r="F117" s="123">
        <v>515</v>
      </c>
      <c r="G117" s="124">
        <v>6</v>
      </c>
      <c r="H117" s="124">
        <v>6.5</v>
      </c>
      <c r="I117" s="101"/>
    </row>
    <row r="118" spans="1:9" x14ac:dyDescent="0.3">
      <c r="A118" s="122">
        <v>7</v>
      </c>
      <c r="B118" s="95">
        <v>307711</v>
      </c>
      <c r="C118" s="96">
        <v>331380</v>
      </c>
      <c r="D118" s="95">
        <f t="shared" si="5"/>
        <v>25644</v>
      </c>
      <c r="E118" s="95">
        <f>ROUND(Table2[[#This Row],[Adjusted Family Max Income]]/12,0)</f>
        <v>27615</v>
      </c>
      <c r="F118" s="123">
        <v>557</v>
      </c>
      <c r="G118" s="124">
        <v>6.5</v>
      </c>
      <c r="H118" s="124">
        <v>7</v>
      </c>
      <c r="I118" s="101"/>
    </row>
    <row r="119" spans="1:9" x14ac:dyDescent="0.3">
      <c r="A119" s="122">
        <v>7</v>
      </c>
      <c r="B119" s="95">
        <v>331381</v>
      </c>
      <c r="C119" s="96">
        <v>355050</v>
      </c>
      <c r="D119" s="95">
        <f t="shared" si="5"/>
        <v>27616</v>
      </c>
      <c r="E119" s="95">
        <f>ROUND(Table2[[#This Row],[Adjusted Family Max Income]]/12,0)</f>
        <v>29588</v>
      </c>
      <c r="F119" s="123">
        <v>598</v>
      </c>
      <c r="G119" s="124">
        <v>7</v>
      </c>
      <c r="H119" s="124">
        <v>7.5</v>
      </c>
      <c r="I119" s="101"/>
    </row>
    <row r="120" spans="1:9" x14ac:dyDescent="0.3">
      <c r="A120" s="122">
        <v>7</v>
      </c>
      <c r="B120" s="95">
        <v>355051</v>
      </c>
      <c r="C120" s="96">
        <v>378720</v>
      </c>
      <c r="D120" s="95">
        <f t="shared" si="5"/>
        <v>29589</v>
      </c>
      <c r="E120" s="95">
        <f>ROUND(Table2[[#This Row],[Adjusted Family Max Income]]/12,0)</f>
        <v>31560</v>
      </c>
      <c r="F120" s="123">
        <v>639</v>
      </c>
      <c r="G120" s="124">
        <v>7.5</v>
      </c>
      <c r="H120" s="124">
        <v>8</v>
      </c>
      <c r="I120" s="101"/>
    </row>
    <row r="121" spans="1:9" x14ac:dyDescent="0.3">
      <c r="A121" s="122">
        <v>7</v>
      </c>
      <c r="B121" s="95">
        <v>378721</v>
      </c>
      <c r="C121" s="96">
        <v>402390</v>
      </c>
      <c r="D121" s="95">
        <f t="shared" si="5"/>
        <v>31561</v>
      </c>
      <c r="E121" s="95">
        <f>ROUND(Table2[[#This Row],[Adjusted Family Max Income]]/12,0)</f>
        <v>33533</v>
      </c>
      <c r="F121" s="123">
        <v>680</v>
      </c>
      <c r="G121" s="124">
        <v>8</v>
      </c>
      <c r="H121" s="124">
        <v>8.5</v>
      </c>
      <c r="I121" s="101"/>
    </row>
    <row r="122" spans="1:9" x14ac:dyDescent="0.3">
      <c r="A122" s="122">
        <v>7</v>
      </c>
      <c r="B122" s="95">
        <v>402391</v>
      </c>
      <c r="C122" s="96">
        <v>426060</v>
      </c>
      <c r="D122" s="95">
        <f t="shared" si="5"/>
        <v>33534</v>
      </c>
      <c r="E122" s="95">
        <f>ROUND(Table2[[#This Row],[Adjusted Family Max Income]]/12,0)</f>
        <v>35505</v>
      </c>
      <c r="F122" s="123">
        <v>722</v>
      </c>
      <c r="G122" s="124">
        <v>8.5</v>
      </c>
      <c r="H122" s="124">
        <v>9</v>
      </c>
      <c r="I122" s="101"/>
    </row>
    <row r="123" spans="1:9" x14ac:dyDescent="0.3">
      <c r="A123" s="122">
        <v>7</v>
      </c>
      <c r="B123" s="95">
        <v>426061</v>
      </c>
      <c r="C123" s="96">
        <v>449730</v>
      </c>
      <c r="D123" s="95">
        <f t="shared" si="5"/>
        <v>35506</v>
      </c>
      <c r="E123" s="95">
        <f>ROUND(Table2[[#This Row],[Adjusted Family Max Income]]/12,0)</f>
        <v>37478</v>
      </c>
      <c r="F123" s="123">
        <v>763</v>
      </c>
      <c r="G123" s="124">
        <v>9</v>
      </c>
      <c r="H123" s="124">
        <v>9.5</v>
      </c>
      <c r="I123" s="101"/>
    </row>
    <row r="124" spans="1:9" x14ac:dyDescent="0.3">
      <c r="A124" s="122">
        <v>7</v>
      </c>
      <c r="B124" s="95">
        <v>449731</v>
      </c>
      <c r="C124" s="96">
        <v>473400</v>
      </c>
      <c r="D124" s="95">
        <f t="shared" si="5"/>
        <v>37479</v>
      </c>
      <c r="E124" s="95">
        <f>ROUND(Table2[[#This Row],[Adjusted Family Max Income]]/12,0)</f>
        <v>39450</v>
      </c>
      <c r="F124" s="123">
        <v>804</v>
      </c>
      <c r="G124" s="124">
        <v>9.5</v>
      </c>
      <c r="H124" s="124">
        <v>10</v>
      </c>
      <c r="I124" s="101"/>
    </row>
    <row r="125" spans="1:9" x14ac:dyDescent="0.3">
      <c r="A125" s="122">
        <v>7</v>
      </c>
      <c r="B125" s="95">
        <v>473401</v>
      </c>
      <c r="C125" s="96"/>
      <c r="D125" s="95">
        <f t="shared" si="5"/>
        <v>39451</v>
      </c>
      <c r="E125" s="95"/>
      <c r="F125" s="125" t="s">
        <v>425</v>
      </c>
      <c r="G125" s="124">
        <v>10</v>
      </c>
      <c r="H125" s="124"/>
      <c r="I125" s="101"/>
    </row>
    <row r="126" spans="1:9" x14ac:dyDescent="0.3">
      <c r="A126" s="122">
        <v>8</v>
      </c>
      <c r="B126" s="95">
        <v>0</v>
      </c>
      <c r="C126" s="96">
        <v>52720</v>
      </c>
      <c r="D126" s="95">
        <f>ROUND(Table24[[#This Row],[Adjusted Family Min Income]]/12,0)</f>
        <v>0</v>
      </c>
      <c r="E126" s="95">
        <f>ROUND(Table2[[#This Row],[Adjusted Family Max Income]]/12,0)</f>
        <v>4393</v>
      </c>
      <c r="F126" s="123">
        <v>0</v>
      </c>
      <c r="G126" s="124">
        <v>0</v>
      </c>
      <c r="H126" s="124">
        <v>1</v>
      </c>
      <c r="I126" s="101"/>
    </row>
    <row r="127" spans="1:9" x14ac:dyDescent="0.3">
      <c r="A127" s="122">
        <v>8</v>
      </c>
      <c r="B127" s="95">
        <v>52721</v>
      </c>
      <c r="C127" s="96">
        <v>79080</v>
      </c>
      <c r="D127" s="95">
        <f>E126+1</f>
        <v>4394</v>
      </c>
      <c r="E127" s="95">
        <f>ROUND(Table2[[#This Row],[Adjusted Family Max Income]]/12,0)</f>
        <v>6590</v>
      </c>
      <c r="F127" s="123">
        <v>5</v>
      </c>
      <c r="G127" s="124">
        <v>1</v>
      </c>
      <c r="H127" s="124">
        <v>1.5</v>
      </c>
      <c r="I127" s="101"/>
    </row>
    <row r="128" spans="1:9" x14ac:dyDescent="0.3">
      <c r="A128" s="122">
        <v>8</v>
      </c>
      <c r="B128" s="95">
        <v>79081</v>
      </c>
      <c r="C128" s="96">
        <v>105440</v>
      </c>
      <c r="D128" s="95">
        <f t="shared" ref="D128:D145" si="6">E127+1</f>
        <v>6591</v>
      </c>
      <c r="E128" s="95">
        <f>ROUND(Table2[[#This Row],[Adjusted Family Max Income]]/12,0)</f>
        <v>8787</v>
      </c>
      <c r="F128" s="123">
        <v>14</v>
      </c>
      <c r="G128" s="124">
        <v>1.5</v>
      </c>
      <c r="H128" s="124">
        <v>2</v>
      </c>
      <c r="I128" s="101"/>
    </row>
    <row r="129" spans="1:9" x14ac:dyDescent="0.3">
      <c r="A129" s="122">
        <v>8</v>
      </c>
      <c r="B129" s="95">
        <v>105441</v>
      </c>
      <c r="C129" s="96">
        <v>131800</v>
      </c>
      <c r="D129" s="95">
        <f t="shared" si="6"/>
        <v>8788</v>
      </c>
      <c r="E129" s="95">
        <f>ROUND(Table2[[#This Row],[Adjusted Family Max Income]]/12,0)</f>
        <v>10983</v>
      </c>
      <c r="F129" s="123">
        <v>28</v>
      </c>
      <c r="G129" s="124">
        <v>2</v>
      </c>
      <c r="H129" s="124">
        <v>2.5</v>
      </c>
      <c r="I129" s="101"/>
    </row>
    <row r="130" spans="1:9" x14ac:dyDescent="0.3">
      <c r="A130" s="122">
        <v>8</v>
      </c>
      <c r="B130" s="95">
        <v>131801</v>
      </c>
      <c r="C130" s="96">
        <v>158160</v>
      </c>
      <c r="D130" s="95">
        <f t="shared" si="6"/>
        <v>10984</v>
      </c>
      <c r="E130" s="95">
        <f>ROUND(Table2[[#This Row],[Adjusted Family Max Income]]/12,0)</f>
        <v>13180</v>
      </c>
      <c r="F130" s="123">
        <v>45</v>
      </c>
      <c r="G130" s="124">
        <v>2.5</v>
      </c>
      <c r="H130" s="124">
        <v>3</v>
      </c>
      <c r="I130" s="101"/>
    </row>
    <row r="131" spans="1:9" x14ac:dyDescent="0.3">
      <c r="A131" s="122">
        <v>8</v>
      </c>
      <c r="B131" s="95">
        <v>158161</v>
      </c>
      <c r="C131" s="96">
        <v>184520</v>
      </c>
      <c r="D131" s="95">
        <f t="shared" si="6"/>
        <v>13181</v>
      </c>
      <c r="E131" s="95">
        <f>ROUND(Table2[[#This Row],[Adjusted Family Max Income]]/12,0)</f>
        <v>15377</v>
      </c>
      <c r="F131" s="123">
        <v>67</v>
      </c>
      <c r="G131" s="124">
        <v>3</v>
      </c>
      <c r="H131" s="124">
        <v>3.5</v>
      </c>
      <c r="I131" s="101"/>
    </row>
    <row r="132" spans="1:9" x14ac:dyDescent="0.3">
      <c r="A132" s="122">
        <v>8</v>
      </c>
      <c r="B132" s="95">
        <v>184521</v>
      </c>
      <c r="C132" s="96">
        <v>210880</v>
      </c>
      <c r="D132" s="95">
        <f t="shared" si="6"/>
        <v>15378</v>
      </c>
      <c r="E132" s="95">
        <f>ROUND(Table2[[#This Row],[Adjusted Family Max Income]]/12,0)</f>
        <v>17573</v>
      </c>
      <c r="F132" s="123">
        <v>124</v>
      </c>
      <c r="G132" s="124">
        <v>3.5</v>
      </c>
      <c r="H132" s="124">
        <v>4</v>
      </c>
      <c r="I132" s="101"/>
    </row>
    <row r="133" spans="1:9" x14ac:dyDescent="0.3">
      <c r="A133" s="122">
        <v>8</v>
      </c>
      <c r="B133" s="95">
        <v>210881</v>
      </c>
      <c r="C133" s="96">
        <v>237240</v>
      </c>
      <c r="D133" s="95">
        <f t="shared" si="6"/>
        <v>17574</v>
      </c>
      <c r="E133" s="95">
        <f>ROUND(Table2[[#This Row],[Adjusted Family Max Income]]/12,0)</f>
        <v>19770</v>
      </c>
      <c r="F133" s="123">
        <v>210</v>
      </c>
      <c r="G133" s="124">
        <v>4</v>
      </c>
      <c r="H133" s="124">
        <v>4.5</v>
      </c>
      <c r="I133" s="101"/>
    </row>
    <row r="134" spans="1:9" x14ac:dyDescent="0.3">
      <c r="A134" s="122">
        <v>8</v>
      </c>
      <c r="B134" s="95">
        <v>237241</v>
      </c>
      <c r="C134" s="96">
        <v>263600</v>
      </c>
      <c r="D134" s="95">
        <f t="shared" si="6"/>
        <v>19771</v>
      </c>
      <c r="E134" s="95">
        <f>ROUND(Table2[[#This Row],[Adjusted Family Max Income]]/12,0)</f>
        <v>21967</v>
      </c>
      <c r="F134" s="123">
        <v>313</v>
      </c>
      <c r="G134" s="124">
        <v>4.5</v>
      </c>
      <c r="H134" s="124">
        <v>5</v>
      </c>
      <c r="I134" s="101"/>
    </row>
    <row r="135" spans="1:9" x14ac:dyDescent="0.3">
      <c r="A135" s="122">
        <v>8</v>
      </c>
      <c r="B135" s="95">
        <v>263601</v>
      </c>
      <c r="C135" s="96">
        <v>289960</v>
      </c>
      <c r="D135" s="95">
        <f t="shared" si="6"/>
        <v>21968</v>
      </c>
      <c r="E135" s="95">
        <f>ROUND(Table2[[#This Row],[Adjusted Family Max Income]]/12,0)</f>
        <v>24163</v>
      </c>
      <c r="F135" s="123">
        <v>433</v>
      </c>
      <c r="G135" s="124">
        <v>5</v>
      </c>
      <c r="H135" s="124">
        <v>5.5</v>
      </c>
      <c r="I135" s="101"/>
    </row>
    <row r="136" spans="1:9" x14ac:dyDescent="0.3">
      <c r="A136" s="122">
        <v>8</v>
      </c>
      <c r="B136" s="95">
        <v>289961</v>
      </c>
      <c r="C136" s="96">
        <v>316320</v>
      </c>
      <c r="D136" s="95">
        <f t="shared" si="6"/>
        <v>24164</v>
      </c>
      <c r="E136" s="95">
        <f>ROUND(Table2[[#This Row],[Adjusted Family Max Income]]/12,0)</f>
        <v>26360</v>
      </c>
      <c r="F136" s="123">
        <v>474</v>
      </c>
      <c r="G136" s="124">
        <v>5.5</v>
      </c>
      <c r="H136" s="124">
        <v>6</v>
      </c>
      <c r="I136" s="101"/>
    </row>
    <row r="137" spans="1:9" x14ac:dyDescent="0.3">
      <c r="A137" s="122">
        <v>8</v>
      </c>
      <c r="B137" s="95">
        <v>316321</v>
      </c>
      <c r="C137" s="96">
        <v>342680</v>
      </c>
      <c r="D137" s="95">
        <f t="shared" si="6"/>
        <v>26361</v>
      </c>
      <c r="E137" s="95">
        <f>ROUND(Table2[[#This Row],[Adjusted Family Max Income]]/12,0)</f>
        <v>28557</v>
      </c>
      <c r="F137" s="123">
        <v>515</v>
      </c>
      <c r="G137" s="124">
        <v>6</v>
      </c>
      <c r="H137" s="124">
        <v>6.5</v>
      </c>
      <c r="I137" s="101"/>
    </row>
    <row r="138" spans="1:9" x14ac:dyDescent="0.3">
      <c r="A138" s="122">
        <v>8</v>
      </c>
      <c r="B138" s="95">
        <v>342681</v>
      </c>
      <c r="C138" s="96">
        <v>369040</v>
      </c>
      <c r="D138" s="95">
        <f t="shared" si="6"/>
        <v>28558</v>
      </c>
      <c r="E138" s="95">
        <f>ROUND(Table2[[#This Row],[Adjusted Family Max Income]]/12,0)</f>
        <v>30753</v>
      </c>
      <c r="F138" s="123">
        <v>557</v>
      </c>
      <c r="G138" s="124">
        <v>6.5</v>
      </c>
      <c r="H138" s="124">
        <v>7</v>
      </c>
      <c r="I138" s="101"/>
    </row>
    <row r="139" spans="1:9" x14ac:dyDescent="0.3">
      <c r="A139" s="122">
        <v>8</v>
      </c>
      <c r="B139" s="95">
        <v>369041</v>
      </c>
      <c r="C139" s="96">
        <v>395400</v>
      </c>
      <c r="D139" s="95">
        <f t="shared" si="6"/>
        <v>30754</v>
      </c>
      <c r="E139" s="95">
        <f>ROUND(Table2[[#This Row],[Adjusted Family Max Income]]/12,0)</f>
        <v>32950</v>
      </c>
      <c r="F139" s="123">
        <v>598</v>
      </c>
      <c r="G139" s="124">
        <v>7</v>
      </c>
      <c r="H139" s="124">
        <v>7.5</v>
      </c>
      <c r="I139" s="101"/>
    </row>
    <row r="140" spans="1:9" x14ac:dyDescent="0.3">
      <c r="A140" s="122">
        <v>8</v>
      </c>
      <c r="B140" s="95">
        <v>395401</v>
      </c>
      <c r="C140" s="96">
        <v>421760</v>
      </c>
      <c r="D140" s="95">
        <f t="shared" si="6"/>
        <v>32951</v>
      </c>
      <c r="E140" s="95">
        <f>ROUND(Table2[[#This Row],[Adjusted Family Max Income]]/12,0)</f>
        <v>35147</v>
      </c>
      <c r="F140" s="123">
        <v>639</v>
      </c>
      <c r="G140" s="124">
        <v>7.5</v>
      </c>
      <c r="H140" s="124">
        <v>8</v>
      </c>
      <c r="I140" s="101"/>
    </row>
    <row r="141" spans="1:9" x14ac:dyDescent="0.3">
      <c r="A141" s="122">
        <v>8</v>
      </c>
      <c r="B141" s="95">
        <v>421761</v>
      </c>
      <c r="C141" s="96">
        <v>448120</v>
      </c>
      <c r="D141" s="95">
        <f t="shared" si="6"/>
        <v>35148</v>
      </c>
      <c r="E141" s="95">
        <f>ROUND(Table2[[#This Row],[Adjusted Family Max Income]]/12,0)</f>
        <v>37343</v>
      </c>
      <c r="F141" s="123">
        <v>680</v>
      </c>
      <c r="G141" s="124">
        <v>8</v>
      </c>
      <c r="H141" s="124">
        <v>8.5</v>
      </c>
      <c r="I141" s="101"/>
    </row>
    <row r="142" spans="1:9" x14ac:dyDescent="0.3">
      <c r="A142" s="122">
        <v>8</v>
      </c>
      <c r="B142" s="95">
        <v>448121</v>
      </c>
      <c r="C142" s="96">
        <v>474480</v>
      </c>
      <c r="D142" s="95">
        <f t="shared" si="6"/>
        <v>37344</v>
      </c>
      <c r="E142" s="95">
        <f>ROUND(Table2[[#This Row],[Adjusted Family Max Income]]/12,0)</f>
        <v>39540</v>
      </c>
      <c r="F142" s="123">
        <v>722</v>
      </c>
      <c r="G142" s="124">
        <v>8.5</v>
      </c>
      <c r="H142" s="124">
        <v>9</v>
      </c>
      <c r="I142" s="101"/>
    </row>
    <row r="143" spans="1:9" x14ac:dyDescent="0.3">
      <c r="A143" s="122">
        <v>8</v>
      </c>
      <c r="B143" s="95">
        <v>474481</v>
      </c>
      <c r="C143" s="96">
        <v>500840</v>
      </c>
      <c r="D143" s="95">
        <f t="shared" si="6"/>
        <v>39541</v>
      </c>
      <c r="E143" s="95">
        <f>ROUND(Table2[[#This Row],[Adjusted Family Max Income]]/12,0)</f>
        <v>41737</v>
      </c>
      <c r="F143" s="123">
        <v>763</v>
      </c>
      <c r="G143" s="124">
        <v>9</v>
      </c>
      <c r="H143" s="124">
        <v>9.5</v>
      </c>
      <c r="I143" s="101"/>
    </row>
    <row r="144" spans="1:9" x14ac:dyDescent="0.3">
      <c r="A144" s="122">
        <v>8</v>
      </c>
      <c r="B144" s="95">
        <v>500841</v>
      </c>
      <c r="C144" s="96">
        <v>527200</v>
      </c>
      <c r="D144" s="95">
        <f t="shared" si="6"/>
        <v>41738</v>
      </c>
      <c r="E144" s="95">
        <f>ROUND(Table2[[#This Row],[Adjusted Family Max Income]]/12,0)</f>
        <v>43933</v>
      </c>
      <c r="F144" s="123">
        <v>804</v>
      </c>
      <c r="G144" s="124">
        <v>9.5</v>
      </c>
      <c r="H144" s="124">
        <v>10</v>
      </c>
      <c r="I144" s="101"/>
    </row>
    <row r="145" spans="1:9" x14ac:dyDescent="0.3">
      <c r="A145" s="122">
        <v>8</v>
      </c>
      <c r="B145" s="95">
        <v>527201</v>
      </c>
      <c r="C145" s="96"/>
      <c r="D145" s="95">
        <f t="shared" si="6"/>
        <v>43934</v>
      </c>
      <c r="E145" s="95"/>
      <c r="F145" s="125" t="s">
        <v>425</v>
      </c>
      <c r="G145" s="124">
        <v>10</v>
      </c>
      <c r="H145" s="124"/>
      <c r="I145" s="101"/>
    </row>
    <row r="146" spans="1:9" x14ac:dyDescent="0.3">
      <c r="A146" s="122">
        <v>9</v>
      </c>
      <c r="B146" s="95">
        <v>0</v>
      </c>
      <c r="C146" s="96">
        <v>58100</v>
      </c>
      <c r="D146" s="95">
        <f>ROUND(Table24[[#This Row],[Adjusted Family Min Income]]/12,0)</f>
        <v>0</v>
      </c>
      <c r="E146" s="95">
        <f>ROUND(Table2[[#This Row],[Adjusted Family Max Income]]/12,0)</f>
        <v>4842</v>
      </c>
      <c r="F146" s="123">
        <v>0</v>
      </c>
      <c r="G146" s="124">
        <v>0</v>
      </c>
      <c r="H146" s="124">
        <v>1</v>
      </c>
      <c r="I146" s="101"/>
    </row>
    <row r="147" spans="1:9" x14ac:dyDescent="0.3">
      <c r="A147" s="122">
        <v>9</v>
      </c>
      <c r="B147" s="95">
        <v>58101</v>
      </c>
      <c r="C147" s="96">
        <v>87150</v>
      </c>
      <c r="D147" s="95">
        <f>E146+1</f>
        <v>4843</v>
      </c>
      <c r="E147" s="95">
        <f>ROUND(Table2[[#This Row],[Adjusted Family Max Income]]/12,0)</f>
        <v>7263</v>
      </c>
      <c r="F147" s="123">
        <v>5</v>
      </c>
      <c r="G147" s="124">
        <v>1</v>
      </c>
      <c r="H147" s="124">
        <v>1.5</v>
      </c>
      <c r="I147" s="101"/>
    </row>
    <row r="148" spans="1:9" x14ac:dyDescent="0.3">
      <c r="A148" s="122">
        <v>9</v>
      </c>
      <c r="B148" s="95">
        <v>87151</v>
      </c>
      <c r="C148" s="96">
        <v>116200</v>
      </c>
      <c r="D148" s="95">
        <f t="shared" ref="D148:D165" si="7">E147+1</f>
        <v>7264</v>
      </c>
      <c r="E148" s="95">
        <f>ROUND(Table2[[#This Row],[Adjusted Family Max Income]]/12,0)</f>
        <v>9683</v>
      </c>
      <c r="F148" s="123">
        <v>14</v>
      </c>
      <c r="G148" s="124">
        <v>1.5</v>
      </c>
      <c r="H148" s="124">
        <v>2</v>
      </c>
      <c r="I148" s="101"/>
    </row>
    <row r="149" spans="1:9" x14ac:dyDescent="0.3">
      <c r="A149" s="122">
        <v>9</v>
      </c>
      <c r="B149" s="95">
        <v>116201</v>
      </c>
      <c r="C149" s="96">
        <v>145250</v>
      </c>
      <c r="D149" s="95">
        <f t="shared" si="7"/>
        <v>9684</v>
      </c>
      <c r="E149" s="95">
        <f>ROUND(Table2[[#This Row],[Adjusted Family Max Income]]/12,0)</f>
        <v>12104</v>
      </c>
      <c r="F149" s="123">
        <v>28</v>
      </c>
      <c r="G149" s="124">
        <v>2</v>
      </c>
      <c r="H149" s="124">
        <v>2.5</v>
      </c>
      <c r="I149" s="101"/>
    </row>
    <row r="150" spans="1:9" x14ac:dyDescent="0.3">
      <c r="A150" s="122">
        <v>9</v>
      </c>
      <c r="B150" s="95">
        <v>145251</v>
      </c>
      <c r="C150" s="96">
        <v>174300</v>
      </c>
      <c r="D150" s="95">
        <f t="shared" si="7"/>
        <v>12105</v>
      </c>
      <c r="E150" s="95">
        <f>ROUND(Table2[[#This Row],[Adjusted Family Max Income]]/12,0)</f>
        <v>14525</v>
      </c>
      <c r="F150" s="123">
        <v>45</v>
      </c>
      <c r="G150" s="124">
        <v>2.5</v>
      </c>
      <c r="H150" s="124">
        <v>3</v>
      </c>
      <c r="I150" s="101"/>
    </row>
    <row r="151" spans="1:9" x14ac:dyDescent="0.3">
      <c r="A151" s="122">
        <v>9</v>
      </c>
      <c r="B151" s="95">
        <v>174301</v>
      </c>
      <c r="C151" s="96">
        <v>203350</v>
      </c>
      <c r="D151" s="95">
        <f t="shared" si="7"/>
        <v>14526</v>
      </c>
      <c r="E151" s="95">
        <f>ROUND(Table2[[#This Row],[Adjusted Family Max Income]]/12,0)</f>
        <v>16946</v>
      </c>
      <c r="F151" s="123">
        <v>67</v>
      </c>
      <c r="G151" s="124">
        <v>3</v>
      </c>
      <c r="H151" s="124">
        <v>3.5</v>
      </c>
      <c r="I151" s="101"/>
    </row>
    <row r="152" spans="1:9" x14ac:dyDescent="0.3">
      <c r="A152" s="122">
        <v>9</v>
      </c>
      <c r="B152" s="95">
        <v>203351</v>
      </c>
      <c r="C152" s="96">
        <v>232400</v>
      </c>
      <c r="D152" s="95">
        <f t="shared" si="7"/>
        <v>16947</v>
      </c>
      <c r="E152" s="95">
        <f>ROUND(Table2[[#This Row],[Adjusted Family Max Income]]/12,0)</f>
        <v>19367</v>
      </c>
      <c r="F152" s="123">
        <v>124</v>
      </c>
      <c r="G152" s="124">
        <v>3.5</v>
      </c>
      <c r="H152" s="124">
        <v>4</v>
      </c>
      <c r="I152" s="101"/>
    </row>
    <row r="153" spans="1:9" x14ac:dyDescent="0.3">
      <c r="A153" s="122">
        <v>9</v>
      </c>
      <c r="B153" s="95">
        <v>232401</v>
      </c>
      <c r="C153" s="96">
        <v>261450</v>
      </c>
      <c r="D153" s="95">
        <f t="shared" si="7"/>
        <v>19368</v>
      </c>
      <c r="E153" s="95">
        <f>ROUND(Table2[[#This Row],[Adjusted Family Max Income]]/12,0)</f>
        <v>21788</v>
      </c>
      <c r="F153" s="123">
        <v>210</v>
      </c>
      <c r="G153" s="124">
        <v>4</v>
      </c>
      <c r="H153" s="124">
        <v>4.5</v>
      </c>
      <c r="I153" s="101"/>
    </row>
    <row r="154" spans="1:9" x14ac:dyDescent="0.3">
      <c r="A154" s="122">
        <v>9</v>
      </c>
      <c r="B154" s="95">
        <v>261451</v>
      </c>
      <c r="C154" s="96">
        <v>290500</v>
      </c>
      <c r="D154" s="95">
        <f t="shared" si="7"/>
        <v>21789</v>
      </c>
      <c r="E154" s="95">
        <f>ROUND(Table2[[#This Row],[Adjusted Family Max Income]]/12,0)</f>
        <v>24208</v>
      </c>
      <c r="F154" s="123">
        <v>313</v>
      </c>
      <c r="G154" s="124">
        <v>4.5</v>
      </c>
      <c r="H154" s="124">
        <v>5</v>
      </c>
      <c r="I154" s="101"/>
    </row>
    <row r="155" spans="1:9" x14ac:dyDescent="0.3">
      <c r="A155" s="122">
        <v>9</v>
      </c>
      <c r="B155" s="95">
        <v>290501</v>
      </c>
      <c r="C155" s="96">
        <v>319550</v>
      </c>
      <c r="D155" s="95">
        <f t="shared" si="7"/>
        <v>24209</v>
      </c>
      <c r="E155" s="95">
        <f>ROUND(Table2[[#This Row],[Adjusted Family Max Income]]/12,0)</f>
        <v>26629</v>
      </c>
      <c r="F155" s="123">
        <v>433</v>
      </c>
      <c r="G155" s="124">
        <v>5</v>
      </c>
      <c r="H155" s="124">
        <v>5.5</v>
      </c>
      <c r="I155" s="101"/>
    </row>
    <row r="156" spans="1:9" x14ac:dyDescent="0.3">
      <c r="A156" s="122">
        <v>9</v>
      </c>
      <c r="B156" s="95">
        <v>319551</v>
      </c>
      <c r="C156" s="96">
        <v>348600</v>
      </c>
      <c r="D156" s="95">
        <f t="shared" si="7"/>
        <v>26630</v>
      </c>
      <c r="E156" s="95">
        <f>ROUND(Table2[[#This Row],[Adjusted Family Max Income]]/12,0)</f>
        <v>29050</v>
      </c>
      <c r="F156" s="123">
        <v>474</v>
      </c>
      <c r="G156" s="124">
        <v>5.5</v>
      </c>
      <c r="H156" s="124">
        <v>6</v>
      </c>
      <c r="I156" s="101"/>
    </row>
    <row r="157" spans="1:9" x14ac:dyDescent="0.3">
      <c r="A157" s="122">
        <v>9</v>
      </c>
      <c r="B157" s="95">
        <v>348601</v>
      </c>
      <c r="C157" s="96">
        <v>377650</v>
      </c>
      <c r="D157" s="95">
        <f t="shared" si="7"/>
        <v>29051</v>
      </c>
      <c r="E157" s="95">
        <f>ROUND(Table2[[#This Row],[Adjusted Family Max Income]]/12,0)</f>
        <v>31471</v>
      </c>
      <c r="F157" s="123">
        <v>515</v>
      </c>
      <c r="G157" s="124">
        <v>6</v>
      </c>
      <c r="H157" s="124">
        <v>6.5</v>
      </c>
      <c r="I157" s="101"/>
    </row>
    <row r="158" spans="1:9" x14ac:dyDescent="0.3">
      <c r="A158" s="122">
        <v>9</v>
      </c>
      <c r="B158" s="95">
        <v>377651</v>
      </c>
      <c r="C158" s="96">
        <v>406700</v>
      </c>
      <c r="D158" s="95">
        <f t="shared" si="7"/>
        <v>31472</v>
      </c>
      <c r="E158" s="95">
        <f>ROUND(Table2[[#This Row],[Adjusted Family Max Income]]/12,0)</f>
        <v>33892</v>
      </c>
      <c r="F158" s="123">
        <v>557</v>
      </c>
      <c r="G158" s="124">
        <v>6.5</v>
      </c>
      <c r="H158" s="124">
        <v>7</v>
      </c>
      <c r="I158" s="101"/>
    </row>
    <row r="159" spans="1:9" x14ac:dyDescent="0.3">
      <c r="A159" s="122">
        <v>9</v>
      </c>
      <c r="B159" s="95">
        <v>406701</v>
      </c>
      <c r="C159" s="96">
        <v>435750</v>
      </c>
      <c r="D159" s="95">
        <f t="shared" si="7"/>
        <v>33893</v>
      </c>
      <c r="E159" s="95">
        <f>ROUND(Table2[[#This Row],[Adjusted Family Max Income]]/12,0)</f>
        <v>36313</v>
      </c>
      <c r="F159" s="123">
        <v>598</v>
      </c>
      <c r="G159" s="124">
        <v>7</v>
      </c>
      <c r="H159" s="124">
        <v>7.5</v>
      </c>
      <c r="I159" s="101"/>
    </row>
    <row r="160" spans="1:9" x14ac:dyDescent="0.3">
      <c r="A160" s="122">
        <v>9</v>
      </c>
      <c r="B160" s="95">
        <v>435751</v>
      </c>
      <c r="C160" s="96">
        <v>464800</v>
      </c>
      <c r="D160" s="95">
        <f t="shared" si="7"/>
        <v>36314</v>
      </c>
      <c r="E160" s="95">
        <f>ROUND(Table2[[#This Row],[Adjusted Family Max Income]]/12,0)</f>
        <v>38733</v>
      </c>
      <c r="F160" s="123">
        <v>639</v>
      </c>
      <c r="G160" s="124">
        <v>7.5</v>
      </c>
      <c r="H160" s="124">
        <v>8</v>
      </c>
      <c r="I160" s="101"/>
    </row>
    <row r="161" spans="1:9" x14ac:dyDescent="0.3">
      <c r="A161" s="122">
        <v>9</v>
      </c>
      <c r="B161" s="95">
        <v>464801</v>
      </c>
      <c r="C161" s="96">
        <v>493850</v>
      </c>
      <c r="D161" s="95">
        <f t="shared" si="7"/>
        <v>38734</v>
      </c>
      <c r="E161" s="95">
        <f>ROUND(Table2[[#This Row],[Adjusted Family Max Income]]/12,0)</f>
        <v>41154</v>
      </c>
      <c r="F161" s="123">
        <v>680</v>
      </c>
      <c r="G161" s="124">
        <v>8</v>
      </c>
      <c r="H161" s="124">
        <v>8.5</v>
      </c>
      <c r="I161" s="101"/>
    </row>
    <row r="162" spans="1:9" x14ac:dyDescent="0.3">
      <c r="A162" s="122">
        <v>9</v>
      </c>
      <c r="B162" s="95">
        <v>493851</v>
      </c>
      <c r="C162" s="96">
        <v>522900</v>
      </c>
      <c r="D162" s="95">
        <f t="shared" si="7"/>
        <v>41155</v>
      </c>
      <c r="E162" s="95">
        <f>ROUND(Table2[[#This Row],[Adjusted Family Max Income]]/12,0)</f>
        <v>43575</v>
      </c>
      <c r="F162" s="123">
        <v>722</v>
      </c>
      <c r="G162" s="124">
        <v>8.5</v>
      </c>
      <c r="H162" s="124">
        <v>9</v>
      </c>
      <c r="I162" s="101"/>
    </row>
    <row r="163" spans="1:9" x14ac:dyDescent="0.3">
      <c r="A163" s="122">
        <v>9</v>
      </c>
      <c r="B163" s="95">
        <v>522901</v>
      </c>
      <c r="C163" s="96">
        <v>551950</v>
      </c>
      <c r="D163" s="95">
        <f t="shared" si="7"/>
        <v>43576</v>
      </c>
      <c r="E163" s="95">
        <f>ROUND(Table2[[#This Row],[Adjusted Family Max Income]]/12,0)</f>
        <v>45996</v>
      </c>
      <c r="F163" s="123">
        <v>763</v>
      </c>
      <c r="G163" s="124">
        <v>9</v>
      </c>
      <c r="H163" s="124">
        <v>9.5</v>
      </c>
      <c r="I163" s="101"/>
    </row>
    <row r="164" spans="1:9" x14ac:dyDescent="0.3">
      <c r="A164" s="122">
        <v>9</v>
      </c>
      <c r="B164" s="95">
        <v>551951</v>
      </c>
      <c r="C164" s="96">
        <v>581000</v>
      </c>
      <c r="D164" s="95">
        <f t="shared" si="7"/>
        <v>45997</v>
      </c>
      <c r="E164" s="95">
        <f>ROUND(Table2[[#This Row],[Adjusted Family Max Income]]/12,0)</f>
        <v>48417</v>
      </c>
      <c r="F164" s="123">
        <v>804</v>
      </c>
      <c r="G164" s="124">
        <v>9.5</v>
      </c>
      <c r="H164" s="124">
        <v>10</v>
      </c>
      <c r="I164" s="101"/>
    </row>
    <row r="165" spans="1:9" x14ac:dyDescent="0.3">
      <c r="A165" s="122">
        <v>9</v>
      </c>
      <c r="B165" s="95">
        <v>581001</v>
      </c>
      <c r="C165" s="127"/>
      <c r="D165" s="95">
        <f t="shared" si="7"/>
        <v>48418</v>
      </c>
      <c r="E165" s="95"/>
      <c r="F165" s="125" t="s">
        <v>425</v>
      </c>
      <c r="G165" s="124">
        <v>10</v>
      </c>
      <c r="H165" s="124"/>
      <c r="I165" s="101"/>
    </row>
    <row r="166" spans="1:9" x14ac:dyDescent="0.3">
      <c r="A166" s="122">
        <v>10</v>
      </c>
      <c r="B166" s="96">
        <f>FPIG!$R$14*'Sliding Fee 2024'!G166</f>
        <v>0</v>
      </c>
      <c r="C166" s="96">
        <f>FPIG!$R$14*'Sliding Fee 2024'!H166</f>
        <v>63480</v>
      </c>
      <c r="D166" s="95">
        <f>ROUND(Table24[[#This Row],[Adjusted Family Min Income]]/12,0)</f>
        <v>0</v>
      </c>
      <c r="E166" s="95">
        <f>ROUND(Table2[[#This Row],[Adjusted Family Max Income]]/12,0)</f>
        <v>5290</v>
      </c>
      <c r="F166" s="123">
        <v>0</v>
      </c>
      <c r="G166" s="124">
        <v>0</v>
      </c>
      <c r="H166" s="124">
        <v>1</v>
      </c>
    </row>
    <row r="167" spans="1:9" x14ac:dyDescent="0.3">
      <c r="A167" s="122">
        <v>10</v>
      </c>
      <c r="B167" s="96">
        <f>FPIG!$R$14*'Sliding Fee 2024'!G167</f>
        <v>63480</v>
      </c>
      <c r="C167" s="96">
        <f>FPIG!$R$14*'Sliding Fee 2024'!H167</f>
        <v>95220</v>
      </c>
      <c r="D167" s="95">
        <f>E166+1</f>
        <v>5291</v>
      </c>
      <c r="E167" s="95">
        <f>ROUND(Table2[[#This Row],[Adjusted Family Max Income]]/12,0)</f>
        <v>7935</v>
      </c>
      <c r="F167" s="123">
        <v>5</v>
      </c>
      <c r="G167" s="124">
        <v>1</v>
      </c>
      <c r="H167" s="124">
        <v>1.5</v>
      </c>
    </row>
    <row r="168" spans="1:9" x14ac:dyDescent="0.3">
      <c r="A168" s="122">
        <v>10</v>
      </c>
      <c r="B168" s="96">
        <f>FPIG!$R$14*'Sliding Fee 2024'!G168</f>
        <v>95220</v>
      </c>
      <c r="C168" s="96">
        <f>FPIG!$R$14*'Sliding Fee 2024'!H168</f>
        <v>126960</v>
      </c>
      <c r="D168" s="95">
        <f t="shared" ref="D168:D185" si="8">E167+1</f>
        <v>7936</v>
      </c>
      <c r="E168" s="95">
        <f>ROUND(Table2[[#This Row],[Adjusted Family Max Income]]/12,0)</f>
        <v>10580</v>
      </c>
      <c r="F168" s="123">
        <v>14</v>
      </c>
      <c r="G168" s="124">
        <v>1.5</v>
      </c>
      <c r="H168" s="124">
        <v>2</v>
      </c>
    </row>
    <row r="169" spans="1:9" x14ac:dyDescent="0.3">
      <c r="A169" s="122">
        <v>10</v>
      </c>
      <c r="B169" s="96">
        <f>FPIG!$R$14*'Sliding Fee 2024'!G169</f>
        <v>126960</v>
      </c>
      <c r="C169" s="96">
        <f>FPIG!$R$14*'Sliding Fee 2024'!H169</f>
        <v>158700</v>
      </c>
      <c r="D169" s="95">
        <f t="shared" si="8"/>
        <v>10581</v>
      </c>
      <c r="E169" s="95">
        <f>ROUND(Table2[[#This Row],[Adjusted Family Max Income]]/12,0)</f>
        <v>13225</v>
      </c>
      <c r="F169" s="123">
        <v>28</v>
      </c>
      <c r="G169" s="124">
        <v>2</v>
      </c>
      <c r="H169" s="124">
        <v>2.5</v>
      </c>
    </row>
    <row r="170" spans="1:9" x14ac:dyDescent="0.3">
      <c r="A170" s="122">
        <v>10</v>
      </c>
      <c r="B170" s="96">
        <f>FPIG!$R$14*'Sliding Fee 2024'!G170</f>
        <v>158700</v>
      </c>
      <c r="C170" s="96">
        <f>FPIG!$R$14*'Sliding Fee 2024'!H170</f>
        <v>190440</v>
      </c>
      <c r="D170" s="95">
        <f t="shared" si="8"/>
        <v>13226</v>
      </c>
      <c r="E170" s="95">
        <f>ROUND(Table2[[#This Row],[Adjusted Family Max Income]]/12,0)</f>
        <v>15870</v>
      </c>
      <c r="F170" s="123">
        <v>45</v>
      </c>
      <c r="G170" s="124">
        <v>2.5</v>
      </c>
      <c r="H170" s="124">
        <v>3</v>
      </c>
    </row>
    <row r="171" spans="1:9" x14ac:dyDescent="0.3">
      <c r="A171" s="122">
        <v>10</v>
      </c>
      <c r="B171" s="96">
        <f>FPIG!$R$14*'Sliding Fee 2024'!G171</f>
        <v>190440</v>
      </c>
      <c r="C171" s="96">
        <f>FPIG!$R$14*'Sliding Fee 2024'!H171</f>
        <v>222180</v>
      </c>
      <c r="D171" s="95">
        <f t="shared" si="8"/>
        <v>15871</v>
      </c>
      <c r="E171" s="95">
        <f>ROUND(Table2[[#This Row],[Adjusted Family Max Income]]/12,0)</f>
        <v>18515</v>
      </c>
      <c r="F171" s="123">
        <v>67</v>
      </c>
      <c r="G171" s="124">
        <v>3</v>
      </c>
      <c r="H171" s="124">
        <v>3.5</v>
      </c>
    </row>
    <row r="172" spans="1:9" x14ac:dyDescent="0.3">
      <c r="A172" s="122">
        <v>10</v>
      </c>
      <c r="B172" s="96">
        <f>FPIG!$R$14*'Sliding Fee 2024'!G172</f>
        <v>222180</v>
      </c>
      <c r="C172" s="96">
        <f>FPIG!$R$14*'Sliding Fee 2024'!H172</f>
        <v>253920</v>
      </c>
      <c r="D172" s="95">
        <f t="shared" si="8"/>
        <v>18516</v>
      </c>
      <c r="E172" s="95">
        <f>ROUND(Table2[[#This Row],[Adjusted Family Max Income]]/12,0)</f>
        <v>21160</v>
      </c>
      <c r="F172" s="123">
        <v>124</v>
      </c>
      <c r="G172" s="124">
        <v>3.5</v>
      </c>
      <c r="H172" s="124">
        <v>4</v>
      </c>
    </row>
    <row r="173" spans="1:9" x14ac:dyDescent="0.3">
      <c r="A173" s="122">
        <v>10</v>
      </c>
      <c r="B173" s="96">
        <f>FPIG!$R$14*'Sliding Fee 2024'!G173</f>
        <v>253920</v>
      </c>
      <c r="C173" s="96">
        <f>FPIG!$R$14*'Sliding Fee 2024'!H173</f>
        <v>285660</v>
      </c>
      <c r="D173" s="95">
        <f t="shared" si="8"/>
        <v>21161</v>
      </c>
      <c r="E173" s="95">
        <f>ROUND(Table2[[#This Row],[Adjusted Family Max Income]]/12,0)</f>
        <v>23805</v>
      </c>
      <c r="F173" s="123">
        <v>210</v>
      </c>
      <c r="G173" s="124">
        <v>4</v>
      </c>
      <c r="H173" s="124">
        <v>4.5</v>
      </c>
    </row>
    <row r="174" spans="1:9" x14ac:dyDescent="0.3">
      <c r="A174" s="122">
        <v>10</v>
      </c>
      <c r="B174" s="96">
        <f>FPIG!$R$14*'Sliding Fee 2024'!G174</f>
        <v>285660</v>
      </c>
      <c r="C174" s="96">
        <f>FPIG!$R$14*'Sliding Fee 2024'!H174</f>
        <v>317400</v>
      </c>
      <c r="D174" s="95">
        <f t="shared" si="8"/>
        <v>23806</v>
      </c>
      <c r="E174" s="95">
        <f>ROUND(Table2[[#This Row],[Adjusted Family Max Income]]/12,0)</f>
        <v>26450</v>
      </c>
      <c r="F174" s="123">
        <v>313</v>
      </c>
      <c r="G174" s="124">
        <v>4.5</v>
      </c>
      <c r="H174" s="124">
        <v>5</v>
      </c>
    </row>
    <row r="175" spans="1:9" x14ac:dyDescent="0.3">
      <c r="A175" s="122">
        <v>10</v>
      </c>
      <c r="B175" s="96">
        <f>FPIG!$R$14*'Sliding Fee 2024'!G175</f>
        <v>317400</v>
      </c>
      <c r="C175" s="96">
        <f>FPIG!$R$14*'Sliding Fee 2024'!H175</f>
        <v>349140</v>
      </c>
      <c r="D175" s="95">
        <f t="shared" si="8"/>
        <v>26451</v>
      </c>
      <c r="E175" s="95">
        <f>ROUND(Table2[[#This Row],[Adjusted Family Max Income]]/12,0)</f>
        <v>29095</v>
      </c>
      <c r="F175" s="123">
        <v>433</v>
      </c>
      <c r="G175" s="124">
        <v>5</v>
      </c>
      <c r="H175" s="124">
        <v>5.5</v>
      </c>
    </row>
    <row r="176" spans="1:9" x14ac:dyDescent="0.3">
      <c r="A176" s="122">
        <v>10</v>
      </c>
      <c r="B176" s="96">
        <f>FPIG!$R$14*'Sliding Fee 2024'!G176</f>
        <v>349140</v>
      </c>
      <c r="C176" s="96">
        <f>FPIG!$R$14*'Sliding Fee 2024'!H176</f>
        <v>380880</v>
      </c>
      <c r="D176" s="95">
        <f t="shared" si="8"/>
        <v>29096</v>
      </c>
      <c r="E176" s="95">
        <f>ROUND(Table2[[#This Row],[Adjusted Family Max Income]]/12,0)</f>
        <v>31740</v>
      </c>
      <c r="F176" s="123">
        <v>474</v>
      </c>
      <c r="G176" s="124">
        <v>5.5</v>
      </c>
      <c r="H176" s="124">
        <v>6</v>
      </c>
    </row>
    <row r="177" spans="1:8" x14ac:dyDescent="0.3">
      <c r="A177" s="122">
        <v>10</v>
      </c>
      <c r="B177" s="96">
        <f>FPIG!$R$14*'Sliding Fee 2024'!G177</f>
        <v>380880</v>
      </c>
      <c r="C177" s="96">
        <f>FPIG!$R$14*'Sliding Fee 2024'!H177</f>
        <v>412620</v>
      </c>
      <c r="D177" s="95">
        <f t="shared" si="8"/>
        <v>31741</v>
      </c>
      <c r="E177" s="95">
        <f>ROUND(Table2[[#This Row],[Adjusted Family Max Income]]/12,0)</f>
        <v>34385</v>
      </c>
      <c r="F177" s="123">
        <v>515</v>
      </c>
      <c r="G177" s="124">
        <v>6</v>
      </c>
      <c r="H177" s="124">
        <v>6.5</v>
      </c>
    </row>
    <row r="178" spans="1:8" x14ac:dyDescent="0.3">
      <c r="A178" s="122">
        <v>10</v>
      </c>
      <c r="B178" s="96">
        <f>FPIG!$R$14*'Sliding Fee 2024'!G178</f>
        <v>412620</v>
      </c>
      <c r="C178" s="96">
        <f>FPIG!$R$14*'Sliding Fee 2024'!H178</f>
        <v>444360</v>
      </c>
      <c r="D178" s="95">
        <f t="shared" si="8"/>
        <v>34386</v>
      </c>
      <c r="E178" s="95">
        <f>ROUND(Table2[[#This Row],[Adjusted Family Max Income]]/12,0)</f>
        <v>37030</v>
      </c>
      <c r="F178" s="123">
        <v>557</v>
      </c>
      <c r="G178" s="124">
        <v>6.5</v>
      </c>
      <c r="H178" s="124">
        <v>7</v>
      </c>
    </row>
    <row r="179" spans="1:8" x14ac:dyDescent="0.3">
      <c r="A179" s="122">
        <v>10</v>
      </c>
      <c r="B179" s="96">
        <f>FPIG!$R$14*'Sliding Fee 2024'!G179</f>
        <v>444360</v>
      </c>
      <c r="C179" s="96">
        <f>FPIG!$R$14*'Sliding Fee 2024'!H179</f>
        <v>476100</v>
      </c>
      <c r="D179" s="95">
        <f t="shared" si="8"/>
        <v>37031</v>
      </c>
      <c r="E179" s="95">
        <f>ROUND(Table2[[#This Row],[Adjusted Family Max Income]]/12,0)</f>
        <v>39675</v>
      </c>
      <c r="F179" s="123">
        <v>598</v>
      </c>
      <c r="G179" s="124">
        <v>7</v>
      </c>
      <c r="H179" s="124">
        <v>7.5</v>
      </c>
    </row>
    <row r="180" spans="1:8" x14ac:dyDescent="0.3">
      <c r="A180" s="122">
        <v>10</v>
      </c>
      <c r="B180" s="96">
        <f>FPIG!$R$14*'Sliding Fee 2024'!G180</f>
        <v>476100</v>
      </c>
      <c r="C180" s="96">
        <f>FPIG!$R$14*'Sliding Fee 2024'!H180</f>
        <v>507840</v>
      </c>
      <c r="D180" s="95">
        <f t="shared" si="8"/>
        <v>39676</v>
      </c>
      <c r="E180" s="95">
        <f>ROUND(Table2[[#This Row],[Adjusted Family Max Income]]/12,0)</f>
        <v>42320</v>
      </c>
      <c r="F180" s="123">
        <v>639</v>
      </c>
      <c r="G180" s="124">
        <v>7.5</v>
      </c>
      <c r="H180" s="124">
        <v>8</v>
      </c>
    </row>
    <row r="181" spans="1:8" x14ac:dyDescent="0.3">
      <c r="A181" s="122">
        <v>10</v>
      </c>
      <c r="B181" s="96">
        <f>FPIG!$R$14*'Sliding Fee 2024'!G181</f>
        <v>507840</v>
      </c>
      <c r="C181" s="96">
        <f>FPIG!$R$14*'Sliding Fee 2024'!H181</f>
        <v>539580</v>
      </c>
      <c r="D181" s="95">
        <f t="shared" si="8"/>
        <v>42321</v>
      </c>
      <c r="E181" s="95">
        <f>ROUND(Table2[[#This Row],[Adjusted Family Max Income]]/12,0)</f>
        <v>44965</v>
      </c>
      <c r="F181" s="123">
        <v>680</v>
      </c>
      <c r="G181" s="124">
        <v>8</v>
      </c>
      <c r="H181" s="124">
        <v>8.5</v>
      </c>
    </row>
    <row r="182" spans="1:8" x14ac:dyDescent="0.3">
      <c r="A182" s="122">
        <v>10</v>
      </c>
      <c r="B182" s="96">
        <f>FPIG!$R$14*'Sliding Fee 2024'!G182</f>
        <v>539580</v>
      </c>
      <c r="C182" s="96">
        <f>FPIG!$R$14*'Sliding Fee 2024'!H182</f>
        <v>571320</v>
      </c>
      <c r="D182" s="95">
        <f t="shared" si="8"/>
        <v>44966</v>
      </c>
      <c r="E182" s="95">
        <f>ROUND(Table2[[#This Row],[Adjusted Family Max Income]]/12,0)</f>
        <v>47610</v>
      </c>
      <c r="F182" s="123">
        <v>722</v>
      </c>
      <c r="G182" s="124">
        <v>8.5</v>
      </c>
      <c r="H182" s="124">
        <v>9</v>
      </c>
    </row>
    <row r="183" spans="1:8" x14ac:dyDescent="0.3">
      <c r="A183" s="122">
        <v>10</v>
      </c>
      <c r="B183" s="96">
        <f>FPIG!$R$14*'Sliding Fee 2024'!G183</f>
        <v>571320</v>
      </c>
      <c r="C183" s="96">
        <f>FPIG!$R$14*'Sliding Fee 2024'!H183</f>
        <v>603060</v>
      </c>
      <c r="D183" s="95">
        <f t="shared" si="8"/>
        <v>47611</v>
      </c>
      <c r="E183" s="95">
        <f>ROUND(Table2[[#This Row],[Adjusted Family Max Income]]/12,0)</f>
        <v>50255</v>
      </c>
      <c r="F183" s="123">
        <v>763</v>
      </c>
      <c r="G183" s="124">
        <v>9</v>
      </c>
      <c r="H183" s="124">
        <v>9.5</v>
      </c>
    </row>
    <row r="184" spans="1:8" x14ac:dyDescent="0.3">
      <c r="A184" s="122">
        <v>10</v>
      </c>
      <c r="B184" s="96">
        <f>FPIG!$R$14*'Sliding Fee 2024'!G184</f>
        <v>603060</v>
      </c>
      <c r="C184" s="96">
        <f>FPIG!$R$14*'Sliding Fee 2024'!H184</f>
        <v>634800</v>
      </c>
      <c r="D184" s="95">
        <f t="shared" si="8"/>
        <v>50256</v>
      </c>
      <c r="E184" s="95">
        <f>ROUND(Table2[[#This Row],[Adjusted Family Max Income]]/12,0)</f>
        <v>52900</v>
      </c>
      <c r="F184" s="123">
        <v>804</v>
      </c>
      <c r="G184" s="124">
        <v>9.5</v>
      </c>
      <c r="H184" s="124">
        <v>10</v>
      </c>
    </row>
    <row r="185" spans="1:8" x14ac:dyDescent="0.3">
      <c r="A185" s="122">
        <v>10</v>
      </c>
      <c r="B185" s="96">
        <f>FPIG!$R$14*'Sliding Fee 2024'!G185</f>
        <v>634800</v>
      </c>
      <c r="C185" s="127"/>
      <c r="D185" s="95">
        <f t="shared" si="8"/>
        <v>52901</v>
      </c>
      <c r="E185" s="95"/>
      <c r="F185" s="125" t="s">
        <v>425</v>
      </c>
      <c r="G185" s="124">
        <v>10</v>
      </c>
      <c r="H185" s="124"/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4093-B0ED-41C9-90F4-CB49A541500F}">
  <sheetPr codeName="Sheet5"/>
  <dimension ref="A1:AO37"/>
  <sheetViews>
    <sheetView zoomScale="60" zoomScaleNormal="60" workbookViewId="0">
      <selection activeCell="R6" sqref="R6"/>
    </sheetView>
  </sheetViews>
  <sheetFormatPr defaultRowHeight="14.5" x14ac:dyDescent="0.35"/>
  <cols>
    <col min="1" max="3" width="8.796875" style="105"/>
    <col min="4" max="4" width="28.796875" style="105" customWidth="1"/>
    <col min="5" max="18" width="9.59765625" style="105" customWidth="1"/>
    <col min="19" max="26" width="8.796875" style="105"/>
    <col min="27" max="27" width="10.796875" style="105" bestFit="1" customWidth="1"/>
    <col min="28" max="32" width="11.8984375" style="105" customWidth="1"/>
    <col min="33" max="34" width="10.796875" style="105" bestFit="1" customWidth="1"/>
    <col min="35" max="35" width="11.59765625" style="105" customWidth="1"/>
    <col min="36" max="36" width="10.5" style="105" bestFit="1" customWidth="1"/>
    <col min="37" max="38" width="10.796875" style="105" customWidth="1"/>
    <col min="39" max="16384" width="8.796875" style="105"/>
  </cols>
  <sheetData>
    <row r="1" spans="1:41" x14ac:dyDescent="0.35">
      <c r="A1" s="104" t="s">
        <v>402</v>
      </c>
      <c r="B1" s="104" t="s">
        <v>403</v>
      </c>
    </row>
    <row r="3" spans="1:41" x14ac:dyDescent="0.35">
      <c r="B3" s="106" t="s">
        <v>404</v>
      </c>
    </row>
    <row r="4" spans="1:41" x14ac:dyDescent="0.35">
      <c r="C4" s="105" t="s">
        <v>405</v>
      </c>
      <c r="D4" s="105" t="s">
        <v>406</v>
      </c>
      <c r="E4" s="105" t="s">
        <v>407</v>
      </c>
      <c r="F4" s="105" t="s">
        <v>408</v>
      </c>
      <c r="G4" s="107" t="s">
        <v>409</v>
      </c>
      <c r="H4" s="107" t="s">
        <v>410</v>
      </c>
      <c r="I4" s="107" t="s">
        <v>411</v>
      </c>
      <c r="J4" s="107" t="s">
        <v>412</v>
      </c>
      <c r="K4" s="107" t="s">
        <v>413</v>
      </c>
      <c r="L4" s="107" t="s">
        <v>414</v>
      </c>
      <c r="M4" s="107" t="s">
        <v>415</v>
      </c>
      <c r="N4" s="107" t="s">
        <v>416</v>
      </c>
      <c r="O4" s="107" t="s">
        <v>417</v>
      </c>
      <c r="P4" s="107" t="s">
        <v>418</v>
      </c>
      <c r="Q4" s="107" t="s">
        <v>419</v>
      </c>
      <c r="R4" s="107" t="s">
        <v>420</v>
      </c>
      <c r="S4" s="107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</row>
    <row r="5" spans="1:41" x14ac:dyDescent="0.35">
      <c r="C5" s="105" t="s">
        <v>421</v>
      </c>
      <c r="D5" s="107">
        <v>1</v>
      </c>
      <c r="E5" s="109">
        <v>10890</v>
      </c>
      <c r="F5" s="109">
        <v>11170</v>
      </c>
      <c r="G5" s="109">
        <v>11490</v>
      </c>
      <c r="H5" s="109">
        <v>11670</v>
      </c>
      <c r="I5" s="109">
        <v>11770</v>
      </c>
      <c r="J5" s="109">
        <v>11880</v>
      </c>
      <c r="K5" s="109">
        <v>12060</v>
      </c>
      <c r="L5" s="109">
        <v>12140</v>
      </c>
      <c r="M5" s="109">
        <v>12490</v>
      </c>
      <c r="N5" s="109">
        <v>12760</v>
      </c>
      <c r="O5" s="109">
        <v>12880</v>
      </c>
      <c r="P5" s="109">
        <v>13590</v>
      </c>
      <c r="Q5" s="110">
        <v>14580.000000000009</v>
      </c>
      <c r="R5" s="110">
        <v>15060</v>
      </c>
      <c r="S5" s="109"/>
      <c r="T5" s="109">
        <f>ROUND((FPIG[[#This Row],[2024]]*1.85)/12,0)</f>
        <v>2322</v>
      </c>
      <c r="U5" s="111"/>
      <c r="Z5" s="109"/>
      <c r="AA5" s="109"/>
      <c r="AB5" s="109"/>
      <c r="AC5" s="109"/>
      <c r="AD5" s="109"/>
      <c r="AE5" s="109"/>
      <c r="AF5" s="112"/>
      <c r="AG5" s="112"/>
      <c r="AH5" s="112"/>
      <c r="AI5" s="112"/>
      <c r="AJ5" s="112"/>
      <c r="AK5" s="112"/>
      <c r="AL5" s="112"/>
      <c r="AM5" s="112"/>
      <c r="AN5" s="112"/>
      <c r="AO5" s="112"/>
    </row>
    <row r="6" spans="1:41" x14ac:dyDescent="0.35">
      <c r="C6" s="105" t="s">
        <v>421</v>
      </c>
      <c r="D6" s="107">
        <v>2</v>
      </c>
      <c r="E6" s="109">
        <v>14710</v>
      </c>
      <c r="F6" s="109">
        <v>15130</v>
      </c>
      <c r="G6" s="109">
        <v>15510</v>
      </c>
      <c r="H6" s="109">
        <v>15730</v>
      </c>
      <c r="I6" s="109">
        <v>15930</v>
      </c>
      <c r="J6" s="109">
        <v>16020</v>
      </c>
      <c r="K6" s="109">
        <v>16240</v>
      </c>
      <c r="L6" s="109">
        <v>16460</v>
      </c>
      <c r="M6" s="109">
        <v>16910</v>
      </c>
      <c r="N6" s="109">
        <v>17240</v>
      </c>
      <c r="O6" s="109">
        <v>17420</v>
      </c>
      <c r="P6" s="109">
        <v>18310</v>
      </c>
      <c r="Q6" s="110">
        <v>19720.000000000015</v>
      </c>
      <c r="R6" s="110">
        <v>20440</v>
      </c>
      <c r="S6" s="109"/>
      <c r="T6" s="109">
        <f>ROUND((FPIG[[#This Row],[2024]]*1.85)/12,0)</f>
        <v>3151</v>
      </c>
      <c r="U6" s="111"/>
      <c r="Z6" s="109"/>
      <c r="AA6" s="109"/>
      <c r="AB6" s="109"/>
      <c r="AC6" s="109"/>
      <c r="AD6" s="109"/>
      <c r="AE6" s="109"/>
      <c r="AF6" s="112"/>
      <c r="AG6" s="112"/>
      <c r="AH6" s="112"/>
      <c r="AI6" s="112"/>
      <c r="AJ6" s="112"/>
      <c r="AK6" s="112"/>
      <c r="AL6" s="112"/>
      <c r="AM6" s="112"/>
      <c r="AN6" s="112"/>
      <c r="AO6" s="112"/>
    </row>
    <row r="7" spans="1:41" x14ac:dyDescent="0.35">
      <c r="C7" s="105" t="s">
        <v>421</v>
      </c>
      <c r="D7" s="107">
        <v>3</v>
      </c>
      <c r="E7" s="109">
        <v>18530</v>
      </c>
      <c r="F7" s="109">
        <v>19090</v>
      </c>
      <c r="G7" s="109">
        <v>19530</v>
      </c>
      <c r="H7" s="109">
        <v>19790</v>
      </c>
      <c r="I7" s="109">
        <v>20090</v>
      </c>
      <c r="J7" s="109">
        <v>20160</v>
      </c>
      <c r="K7" s="109">
        <v>20420</v>
      </c>
      <c r="L7" s="109">
        <v>20780</v>
      </c>
      <c r="M7" s="109">
        <v>21330</v>
      </c>
      <c r="N7" s="109">
        <v>21720</v>
      </c>
      <c r="O7" s="109">
        <v>21960</v>
      </c>
      <c r="P7" s="109">
        <v>23030</v>
      </c>
      <c r="Q7" s="110">
        <v>24860.000000000018</v>
      </c>
      <c r="R7" s="110">
        <v>25820</v>
      </c>
      <c r="S7" s="109"/>
      <c r="T7" s="109">
        <f>ROUND((FPIG[[#This Row],[2024]]*1.85)/12,0)</f>
        <v>3981</v>
      </c>
      <c r="U7" s="111"/>
      <c r="Z7" s="109"/>
      <c r="AA7" s="109"/>
      <c r="AB7" s="109"/>
      <c r="AC7" s="109"/>
      <c r="AD7" s="109"/>
      <c r="AE7" s="109"/>
      <c r="AF7" s="112"/>
      <c r="AG7" s="112"/>
      <c r="AH7" s="112"/>
      <c r="AI7" s="112"/>
      <c r="AJ7" s="112"/>
      <c r="AK7" s="112"/>
      <c r="AL7" s="112"/>
      <c r="AM7" s="112"/>
      <c r="AN7" s="112"/>
      <c r="AO7" s="112"/>
    </row>
    <row r="8" spans="1:41" x14ac:dyDescent="0.35">
      <c r="C8" s="105" t="s">
        <v>421</v>
      </c>
      <c r="D8" s="107">
        <v>4</v>
      </c>
      <c r="E8" s="109">
        <v>22350</v>
      </c>
      <c r="F8" s="109">
        <v>23050</v>
      </c>
      <c r="G8" s="109">
        <v>23550</v>
      </c>
      <c r="H8" s="109">
        <v>23850</v>
      </c>
      <c r="I8" s="109">
        <v>24250</v>
      </c>
      <c r="J8" s="109">
        <v>24300</v>
      </c>
      <c r="K8" s="109">
        <v>24600</v>
      </c>
      <c r="L8" s="109">
        <v>25100</v>
      </c>
      <c r="M8" s="109">
        <v>25750</v>
      </c>
      <c r="N8" s="109">
        <v>26200</v>
      </c>
      <c r="O8" s="109">
        <v>26500</v>
      </c>
      <c r="P8" s="109">
        <v>27750</v>
      </c>
      <c r="Q8" s="110">
        <v>30000.000000000018</v>
      </c>
      <c r="R8" s="110">
        <v>31200</v>
      </c>
      <c r="S8" s="109"/>
      <c r="T8" s="109">
        <f>ROUND((FPIG[[#This Row],[2024]]*1.85)/12,0)</f>
        <v>4810</v>
      </c>
      <c r="U8" s="111"/>
      <c r="V8" s="113"/>
      <c r="W8" s="114"/>
      <c r="X8" s="114"/>
      <c r="Y8" s="114"/>
      <c r="Z8" s="109"/>
      <c r="AA8" s="109"/>
      <c r="AB8" s="109"/>
      <c r="AC8" s="109"/>
      <c r="AD8" s="109"/>
      <c r="AE8" s="109"/>
      <c r="AF8" s="112"/>
      <c r="AG8" s="112"/>
      <c r="AH8" s="112"/>
      <c r="AI8" s="112"/>
      <c r="AJ8" s="112"/>
      <c r="AK8" s="112"/>
      <c r="AL8" s="112"/>
      <c r="AM8" s="112"/>
      <c r="AN8" s="112"/>
      <c r="AO8" s="112"/>
    </row>
    <row r="9" spans="1:41" x14ac:dyDescent="0.35">
      <c r="C9" s="105" t="s">
        <v>421</v>
      </c>
      <c r="D9" s="107">
        <v>5</v>
      </c>
      <c r="E9" s="109">
        <v>26170</v>
      </c>
      <c r="F9" s="109">
        <v>27010</v>
      </c>
      <c r="G9" s="109">
        <v>27570</v>
      </c>
      <c r="H9" s="109">
        <v>27910</v>
      </c>
      <c r="I9" s="109">
        <v>28410</v>
      </c>
      <c r="J9" s="109">
        <v>28440</v>
      </c>
      <c r="K9" s="109">
        <v>28780</v>
      </c>
      <c r="L9" s="109">
        <v>29420</v>
      </c>
      <c r="M9" s="109">
        <v>30170</v>
      </c>
      <c r="N9" s="109">
        <v>30680</v>
      </c>
      <c r="O9" s="109">
        <v>31040</v>
      </c>
      <c r="P9" s="109">
        <v>32470</v>
      </c>
      <c r="Q9" s="110">
        <v>35140.000000000022</v>
      </c>
      <c r="R9" s="110">
        <v>36580</v>
      </c>
      <c r="S9" s="109"/>
      <c r="T9" s="109">
        <f>ROUND((FPIG[[#This Row],[2024]]*1.85)/12,0)</f>
        <v>5639</v>
      </c>
      <c r="U9" s="111"/>
      <c r="Z9" s="109"/>
      <c r="AA9" s="109"/>
      <c r="AB9" s="109"/>
      <c r="AC9" s="109"/>
      <c r="AD9" s="109"/>
      <c r="AE9" s="109"/>
      <c r="AF9" s="112"/>
      <c r="AG9" s="112"/>
      <c r="AH9" s="112"/>
      <c r="AI9" s="112"/>
      <c r="AJ9" s="112"/>
      <c r="AK9" s="112"/>
      <c r="AL9" s="112"/>
      <c r="AM9" s="112"/>
      <c r="AN9" s="112"/>
      <c r="AO9" s="112"/>
    </row>
    <row r="10" spans="1:41" x14ac:dyDescent="0.35">
      <c r="C10" s="105" t="s">
        <v>421</v>
      </c>
      <c r="D10" s="107">
        <v>6</v>
      </c>
      <c r="E10" s="109">
        <v>29990</v>
      </c>
      <c r="F10" s="109">
        <v>30970</v>
      </c>
      <c r="G10" s="109">
        <v>31590</v>
      </c>
      <c r="H10" s="109">
        <v>31970</v>
      </c>
      <c r="I10" s="109">
        <v>32570</v>
      </c>
      <c r="J10" s="109">
        <v>32580</v>
      </c>
      <c r="K10" s="109">
        <v>32960</v>
      </c>
      <c r="L10" s="109">
        <v>33740</v>
      </c>
      <c r="M10" s="109">
        <v>34590</v>
      </c>
      <c r="N10" s="109">
        <v>35160</v>
      </c>
      <c r="O10" s="109">
        <v>35580</v>
      </c>
      <c r="P10" s="109">
        <v>37190</v>
      </c>
      <c r="Q10" s="110">
        <v>40280.000000000029</v>
      </c>
      <c r="R10" s="110">
        <v>41960</v>
      </c>
      <c r="S10" s="109"/>
      <c r="T10" s="109">
        <f>ROUND((FPIG[[#This Row],[2024]]*1.85)/12,0)</f>
        <v>6469</v>
      </c>
      <c r="U10" s="111"/>
      <c r="Z10" s="109"/>
      <c r="AA10" s="109"/>
      <c r="AB10" s="109"/>
      <c r="AC10" s="109"/>
      <c r="AD10" s="109"/>
      <c r="AE10" s="109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</row>
    <row r="11" spans="1:41" x14ac:dyDescent="0.35">
      <c r="C11" s="105" t="s">
        <v>421</v>
      </c>
      <c r="D11" s="107">
        <v>7</v>
      </c>
      <c r="E11" s="109">
        <v>33810</v>
      </c>
      <c r="F11" s="109">
        <v>34930</v>
      </c>
      <c r="G11" s="109">
        <v>35610</v>
      </c>
      <c r="H11" s="109">
        <v>36030</v>
      </c>
      <c r="I11" s="109">
        <v>36730</v>
      </c>
      <c r="J11" s="109">
        <v>36730</v>
      </c>
      <c r="K11" s="109">
        <v>37140</v>
      </c>
      <c r="L11" s="109">
        <v>38060</v>
      </c>
      <c r="M11" s="109">
        <v>39010</v>
      </c>
      <c r="N11" s="109">
        <v>39640</v>
      </c>
      <c r="O11" s="109">
        <v>40120</v>
      </c>
      <c r="P11" s="109">
        <v>41910</v>
      </c>
      <c r="Q11" s="110">
        <v>45420.000000000029</v>
      </c>
      <c r="R11" s="110">
        <v>47340</v>
      </c>
      <c r="S11" s="109"/>
      <c r="T11" s="109">
        <f>ROUND((FPIG[[#This Row],[2024]]*1.85)/12,0)</f>
        <v>7298</v>
      </c>
      <c r="U11" s="111"/>
    </row>
    <row r="12" spans="1:41" x14ac:dyDescent="0.35">
      <c r="C12" s="105" t="s">
        <v>421</v>
      </c>
      <c r="D12" s="107">
        <v>8</v>
      </c>
      <c r="E12" s="109">
        <v>37630</v>
      </c>
      <c r="F12" s="109">
        <v>38890</v>
      </c>
      <c r="G12" s="109">
        <v>39630</v>
      </c>
      <c r="H12" s="109">
        <v>40090</v>
      </c>
      <c r="I12" s="109">
        <v>40890</v>
      </c>
      <c r="J12" s="109">
        <v>40890</v>
      </c>
      <c r="K12" s="109">
        <v>41320</v>
      </c>
      <c r="L12" s="109">
        <v>42380</v>
      </c>
      <c r="M12" s="109">
        <v>43430</v>
      </c>
      <c r="N12" s="109">
        <v>44120</v>
      </c>
      <c r="O12" s="109">
        <v>44660</v>
      </c>
      <c r="P12" s="109">
        <v>46630</v>
      </c>
      <c r="Q12" s="110">
        <v>50560.000000000036</v>
      </c>
      <c r="R12" s="110">
        <v>52720</v>
      </c>
      <c r="S12" s="109"/>
      <c r="T12" s="109">
        <f>ROUND((FPIG[[#This Row],[2024]]*1.85)/12,0)</f>
        <v>8128</v>
      </c>
      <c r="U12" s="111"/>
      <c r="AB12" s="109"/>
    </row>
    <row r="13" spans="1:41" x14ac:dyDescent="0.35">
      <c r="C13" s="105" t="s">
        <v>421</v>
      </c>
      <c r="D13" s="107">
        <v>9</v>
      </c>
      <c r="E13" s="109">
        <v>41450</v>
      </c>
      <c r="F13" s="109">
        <v>42850</v>
      </c>
      <c r="G13" s="109">
        <v>43650</v>
      </c>
      <c r="H13" s="109">
        <v>44150</v>
      </c>
      <c r="I13" s="109">
        <v>45050</v>
      </c>
      <c r="J13" s="109">
        <v>45050</v>
      </c>
      <c r="K13" s="109">
        <v>45500</v>
      </c>
      <c r="L13" s="109">
        <v>46700</v>
      </c>
      <c r="M13" s="109">
        <v>47850</v>
      </c>
      <c r="N13" s="109">
        <v>48600</v>
      </c>
      <c r="O13" s="109">
        <v>49200</v>
      </c>
      <c r="P13" s="109">
        <v>51350</v>
      </c>
      <c r="Q13" s="115">
        <v>55700.000000000044</v>
      </c>
      <c r="R13" s="116">
        <f>R12+R15</f>
        <v>58100</v>
      </c>
      <c r="S13" s="109"/>
      <c r="T13" s="109">
        <f>ROUND((FPIG[[#This Row],[2024]]*1.85)/12,0)</f>
        <v>8957</v>
      </c>
      <c r="U13" s="117"/>
    </row>
    <row r="14" spans="1:41" x14ac:dyDescent="0.35">
      <c r="C14" s="105" t="s">
        <v>421</v>
      </c>
      <c r="D14" s="107">
        <v>10</v>
      </c>
      <c r="E14" s="109">
        <v>45270</v>
      </c>
      <c r="F14" s="109">
        <v>46810</v>
      </c>
      <c r="G14" s="109">
        <v>47670</v>
      </c>
      <c r="H14" s="109">
        <v>48210</v>
      </c>
      <c r="I14" s="109">
        <v>49210</v>
      </c>
      <c r="J14" s="109">
        <v>49210</v>
      </c>
      <c r="K14" s="109">
        <v>49680</v>
      </c>
      <c r="L14" s="109">
        <v>51020</v>
      </c>
      <c r="M14" s="109">
        <v>52270</v>
      </c>
      <c r="N14" s="109">
        <v>53080</v>
      </c>
      <c r="O14" s="109">
        <v>53740</v>
      </c>
      <c r="P14" s="109">
        <v>56070</v>
      </c>
      <c r="Q14" s="115">
        <v>60840.000000000044</v>
      </c>
      <c r="R14" s="116">
        <f>R13+R15</f>
        <v>63480</v>
      </c>
      <c r="S14" s="109"/>
      <c r="T14" s="109">
        <f>ROUND((FPIG[[#This Row],[2024]]*1.85)/12,0)</f>
        <v>9787</v>
      </c>
      <c r="U14" s="117"/>
    </row>
    <row r="15" spans="1:41" x14ac:dyDescent="0.35">
      <c r="C15" s="105" t="s">
        <v>421</v>
      </c>
      <c r="D15" s="107" t="s">
        <v>422</v>
      </c>
      <c r="E15" s="109">
        <v>3820</v>
      </c>
      <c r="F15" s="109">
        <v>3960</v>
      </c>
      <c r="G15" s="109">
        <v>4020</v>
      </c>
      <c r="H15" s="109">
        <v>4060</v>
      </c>
      <c r="I15" s="109">
        <v>4160</v>
      </c>
      <c r="J15" s="109">
        <v>4160</v>
      </c>
      <c r="K15" s="109">
        <v>4180</v>
      </c>
      <c r="L15" s="109">
        <v>4320</v>
      </c>
      <c r="M15" s="109">
        <v>4420</v>
      </c>
      <c r="N15" s="109">
        <v>4480</v>
      </c>
      <c r="O15" s="109">
        <v>4540</v>
      </c>
      <c r="P15" s="109">
        <v>4720</v>
      </c>
      <c r="Q15" s="115">
        <v>5140</v>
      </c>
      <c r="R15" s="116">
        <v>5380</v>
      </c>
      <c r="S15" s="109"/>
      <c r="T15" s="109"/>
      <c r="U15" s="117"/>
    </row>
    <row r="16" spans="1:41" x14ac:dyDescent="0.35">
      <c r="C16" s="105" t="s">
        <v>423</v>
      </c>
      <c r="D16" s="107">
        <v>1</v>
      </c>
      <c r="E16" s="109">
        <v>13600</v>
      </c>
      <c r="F16" s="109">
        <v>13970</v>
      </c>
      <c r="G16" s="109">
        <v>14350</v>
      </c>
      <c r="H16" s="109">
        <v>14580</v>
      </c>
      <c r="I16" s="109">
        <v>14720</v>
      </c>
      <c r="J16" s="109">
        <v>14840</v>
      </c>
      <c r="K16" s="109">
        <v>15060</v>
      </c>
      <c r="L16" s="109">
        <v>15180</v>
      </c>
      <c r="M16" s="109">
        <v>15600</v>
      </c>
      <c r="N16" s="109">
        <v>15950</v>
      </c>
      <c r="O16" s="109">
        <v>16090</v>
      </c>
      <c r="P16" s="109">
        <v>16990</v>
      </c>
      <c r="Q16" s="115">
        <v>18210</v>
      </c>
      <c r="R16" s="115">
        <v>18810</v>
      </c>
      <c r="S16" s="109"/>
      <c r="T16" s="109"/>
      <c r="U16" s="118"/>
    </row>
    <row r="17" spans="3:22" x14ac:dyDescent="0.35">
      <c r="C17" s="105" t="s">
        <v>423</v>
      </c>
      <c r="D17" s="107">
        <v>2</v>
      </c>
      <c r="E17" s="109">
        <v>18380</v>
      </c>
      <c r="F17" s="109">
        <v>18920</v>
      </c>
      <c r="G17" s="109">
        <v>19380</v>
      </c>
      <c r="H17" s="109">
        <v>19660</v>
      </c>
      <c r="I17" s="109">
        <v>19920</v>
      </c>
      <c r="J17" s="109">
        <v>20020</v>
      </c>
      <c r="K17" s="109">
        <v>20290</v>
      </c>
      <c r="L17" s="109">
        <v>20580</v>
      </c>
      <c r="M17" s="109">
        <v>21130</v>
      </c>
      <c r="N17" s="109">
        <v>21550</v>
      </c>
      <c r="O17" s="109">
        <v>21770</v>
      </c>
      <c r="P17" s="109">
        <v>22890</v>
      </c>
      <c r="Q17" s="115">
        <v>24640</v>
      </c>
      <c r="R17" s="115">
        <v>25540</v>
      </c>
      <c r="S17" s="109"/>
      <c r="T17" s="109"/>
      <c r="U17" s="118"/>
      <c r="V17" s="109"/>
    </row>
    <row r="18" spans="3:22" x14ac:dyDescent="0.35">
      <c r="C18" s="105" t="s">
        <v>423</v>
      </c>
      <c r="D18" s="107">
        <v>3</v>
      </c>
      <c r="E18" s="109">
        <v>23160</v>
      </c>
      <c r="F18" s="109">
        <v>23870</v>
      </c>
      <c r="G18" s="109">
        <v>24410</v>
      </c>
      <c r="H18" s="109">
        <v>24740</v>
      </c>
      <c r="I18" s="109">
        <v>25120</v>
      </c>
      <c r="J18" s="109">
        <v>25200</v>
      </c>
      <c r="K18" s="109">
        <v>25520</v>
      </c>
      <c r="L18" s="109">
        <v>25980</v>
      </c>
      <c r="M18" s="109">
        <v>26660</v>
      </c>
      <c r="N18" s="109">
        <v>27150</v>
      </c>
      <c r="O18" s="109">
        <v>27450</v>
      </c>
      <c r="P18" s="109">
        <v>28790</v>
      </c>
      <c r="Q18" s="115">
        <v>31070</v>
      </c>
      <c r="R18" s="115">
        <v>32270</v>
      </c>
      <c r="S18" s="109"/>
      <c r="U18" s="118"/>
      <c r="V18" s="109"/>
    </row>
    <row r="19" spans="3:22" x14ac:dyDescent="0.35">
      <c r="C19" s="105" t="s">
        <v>423</v>
      </c>
      <c r="D19" s="107">
        <v>4</v>
      </c>
      <c r="E19" s="109">
        <v>27940</v>
      </c>
      <c r="F19" s="109">
        <v>28820</v>
      </c>
      <c r="G19" s="109">
        <v>29440</v>
      </c>
      <c r="H19" s="109">
        <v>29820</v>
      </c>
      <c r="I19" s="109">
        <v>30320</v>
      </c>
      <c r="J19" s="109">
        <v>30380</v>
      </c>
      <c r="K19" s="109">
        <v>30750</v>
      </c>
      <c r="L19" s="109">
        <v>31380</v>
      </c>
      <c r="M19" s="109">
        <v>32190</v>
      </c>
      <c r="N19" s="109">
        <v>32750</v>
      </c>
      <c r="O19" s="109">
        <v>33130</v>
      </c>
      <c r="P19" s="109">
        <v>34690</v>
      </c>
      <c r="Q19" s="115">
        <v>37500</v>
      </c>
      <c r="R19" s="115">
        <v>39000</v>
      </c>
      <c r="S19" s="109"/>
      <c r="U19" s="118"/>
      <c r="V19" s="109"/>
    </row>
    <row r="20" spans="3:22" x14ac:dyDescent="0.35">
      <c r="C20" s="105" t="s">
        <v>423</v>
      </c>
      <c r="D20" s="107">
        <v>5</v>
      </c>
      <c r="E20" s="109">
        <v>32720</v>
      </c>
      <c r="F20" s="109">
        <v>33770</v>
      </c>
      <c r="G20" s="109">
        <v>34470</v>
      </c>
      <c r="H20" s="109">
        <v>34900</v>
      </c>
      <c r="I20" s="109">
        <v>35520</v>
      </c>
      <c r="J20" s="109">
        <v>35560</v>
      </c>
      <c r="K20" s="109">
        <v>35980</v>
      </c>
      <c r="L20" s="109">
        <v>36780</v>
      </c>
      <c r="M20" s="109">
        <v>37720</v>
      </c>
      <c r="N20" s="109">
        <v>38350</v>
      </c>
      <c r="O20" s="109">
        <v>38810</v>
      </c>
      <c r="P20" s="109">
        <v>40590</v>
      </c>
      <c r="Q20" s="115">
        <v>43930</v>
      </c>
      <c r="R20" s="115">
        <v>45730</v>
      </c>
      <c r="S20" s="109"/>
      <c r="U20" s="118"/>
    </row>
    <row r="21" spans="3:22" x14ac:dyDescent="0.35">
      <c r="C21" s="105" t="s">
        <v>423</v>
      </c>
      <c r="D21" s="107">
        <v>6</v>
      </c>
      <c r="E21" s="109">
        <v>37500</v>
      </c>
      <c r="F21" s="109">
        <v>38720</v>
      </c>
      <c r="G21" s="109">
        <v>39500</v>
      </c>
      <c r="H21" s="109">
        <v>39980</v>
      </c>
      <c r="I21" s="109">
        <v>40720</v>
      </c>
      <c r="J21" s="109">
        <v>40740</v>
      </c>
      <c r="K21" s="109">
        <v>41210</v>
      </c>
      <c r="L21" s="109">
        <v>42180</v>
      </c>
      <c r="M21" s="109">
        <v>43250</v>
      </c>
      <c r="N21" s="109">
        <v>43950</v>
      </c>
      <c r="O21" s="109">
        <v>44490</v>
      </c>
      <c r="P21" s="109">
        <v>46490</v>
      </c>
      <c r="Q21" s="115">
        <v>50360</v>
      </c>
      <c r="R21" s="115">
        <v>52460</v>
      </c>
      <c r="S21" s="109"/>
      <c r="U21" s="118"/>
    </row>
    <row r="22" spans="3:22" x14ac:dyDescent="0.35">
      <c r="C22" s="105" t="s">
        <v>423</v>
      </c>
      <c r="D22" s="107">
        <v>7</v>
      </c>
      <c r="E22" s="109">
        <v>42280</v>
      </c>
      <c r="F22" s="109">
        <v>43670</v>
      </c>
      <c r="G22" s="109">
        <v>44530</v>
      </c>
      <c r="H22" s="109">
        <v>45060</v>
      </c>
      <c r="I22" s="109">
        <v>45920</v>
      </c>
      <c r="J22" s="109">
        <v>45920</v>
      </c>
      <c r="K22" s="109">
        <v>46440</v>
      </c>
      <c r="L22" s="109">
        <v>47580</v>
      </c>
      <c r="M22" s="109">
        <v>48780</v>
      </c>
      <c r="N22" s="109">
        <v>49550</v>
      </c>
      <c r="O22" s="109">
        <v>50170</v>
      </c>
      <c r="P22" s="109">
        <v>52390</v>
      </c>
      <c r="Q22" s="115">
        <v>56790</v>
      </c>
      <c r="R22" s="115">
        <v>59190</v>
      </c>
      <c r="S22" s="109"/>
      <c r="U22" s="118"/>
    </row>
    <row r="23" spans="3:22" x14ac:dyDescent="0.35">
      <c r="C23" s="105" t="s">
        <v>423</v>
      </c>
      <c r="D23" s="107">
        <v>8</v>
      </c>
      <c r="E23" s="109">
        <v>47060</v>
      </c>
      <c r="F23" s="109">
        <v>48620</v>
      </c>
      <c r="G23" s="109">
        <v>49560</v>
      </c>
      <c r="H23" s="109">
        <v>50140</v>
      </c>
      <c r="I23" s="109">
        <v>51120</v>
      </c>
      <c r="J23" s="109">
        <v>51120</v>
      </c>
      <c r="K23" s="109">
        <v>51670</v>
      </c>
      <c r="L23" s="109">
        <v>52980</v>
      </c>
      <c r="M23" s="109">
        <v>54310</v>
      </c>
      <c r="N23" s="109">
        <v>55150</v>
      </c>
      <c r="O23" s="109">
        <v>55850</v>
      </c>
      <c r="P23" s="109">
        <v>58290</v>
      </c>
      <c r="Q23" s="115">
        <v>63220</v>
      </c>
      <c r="R23" s="115">
        <v>65920</v>
      </c>
      <c r="S23" s="109"/>
      <c r="U23" s="118"/>
      <c r="V23" s="109"/>
    </row>
    <row r="24" spans="3:22" x14ac:dyDescent="0.35">
      <c r="C24" s="105" t="s">
        <v>423</v>
      </c>
      <c r="D24" s="107">
        <v>9</v>
      </c>
      <c r="E24" s="109">
        <v>51840</v>
      </c>
      <c r="F24" s="109">
        <v>53570</v>
      </c>
      <c r="G24" s="109">
        <v>54590</v>
      </c>
      <c r="H24" s="109">
        <v>55220</v>
      </c>
      <c r="I24" s="109">
        <v>56320</v>
      </c>
      <c r="J24" s="109">
        <v>56320</v>
      </c>
      <c r="K24" s="109">
        <v>56900</v>
      </c>
      <c r="L24" s="109">
        <v>58380</v>
      </c>
      <c r="M24" s="109">
        <v>59840</v>
      </c>
      <c r="N24" s="109">
        <v>60750</v>
      </c>
      <c r="O24" s="109">
        <v>61530</v>
      </c>
      <c r="P24" s="109">
        <v>64190</v>
      </c>
      <c r="Q24" s="115">
        <v>69650</v>
      </c>
      <c r="R24" s="116">
        <f>R23+R26</f>
        <v>72650</v>
      </c>
      <c r="S24" s="109"/>
      <c r="V24" s="109"/>
    </row>
    <row r="25" spans="3:22" x14ac:dyDescent="0.35">
      <c r="C25" s="105" t="s">
        <v>423</v>
      </c>
      <c r="D25" s="107">
        <v>10</v>
      </c>
      <c r="E25" s="109">
        <v>56620</v>
      </c>
      <c r="F25" s="109">
        <v>58520</v>
      </c>
      <c r="G25" s="109">
        <v>59620</v>
      </c>
      <c r="H25" s="109">
        <v>60300</v>
      </c>
      <c r="I25" s="109">
        <v>61520</v>
      </c>
      <c r="J25" s="109">
        <v>61520</v>
      </c>
      <c r="K25" s="109">
        <v>62130</v>
      </c>
      <c r="L25" s="109">
        <v>63780</v>
      </c>
      <c r="M25" s="109">
        <v>65370</v>
      </c>
      <c r="N25" s="109">
        <v>66350</v>
      </c>
      <c r="O25" s="109">
        <v>67210</v>
      </c>
      <c r="P25" s="109">
        <v>70090</v>
      </c>
      <c r="Q25" s="115">
        <v>76080</v>
      </c>
      <c r="R25" s="116">
        <f>R24+R26</f>
        <v>79380</v>
      </c>
      <c r="S25" s="109"/>
      <c r="V25" s="109"/>
    </row>
    <row r="26" spans="3:22" x14ac:dyDescent="0.35">
      <c r="C26" s="105" t="s">
        <v>423</v>
      </c>
      <c r="D26" s="107" t="s">
        <v>422</v>
      </c>
      <c r="E26" s="109">
        <v>4780</v>
      </c>
      <c r="F26" s="109">
        <v>4950</v>
      </c>
      <c r="G26" s="109">
        <v>5030</v>
      </c>
      <c r="H26" s="109">
        <v>5080</v>
      </c>
      <c r="I26" s="109">
        <v>5200</v>
      </c>
      <c r="J26" s="109">
        <v>5200</v>
      </c>
      <c r="K26" s="109">
        <v>5230</v>
      </c>
      <c r="L26" s="109">
        <v>5400</v>
      </c>
      <c r="M26" s="109">
        <v>5530</v>
      </c>
      <c r="N26" s="109">
        <v>5600</v>
      </c>
      <c r="O26" s="109">
        <v>5680</v>
      </c>
      <c r="P26" s="109">
        <v>5900</v>
      </c>
      <c r="Q26" s="115">
        <v>6430</v>
      </c>
      <c r="R26" s="116">
        <v>6730</v>
      </c>
      <c r="S26" s="109"/>
      <c r="V26" s="109"/>
    </row>
    <row r="27" spans="3:22" x14ac:dyDescent="0.35">
      <c r="C27" s="105" t="s">
        <v>424</v>
      </c>
      <c r="D27" s="107">
        <v>1</v>
      </c>
      <c r="E27" s="109">
        <v>12540</v>
      </c>
      <c r="F27" s="109">
        <v>12860</v>
      </c>
      <c r="G27" s="109">
        <v>13230</v>
      </c>
      <c r="H27" s="109">
        <v>13420</v>
      </c>
      <c r="I27" s="109">
        <v>13550</v>
      </c>
      <c r="J27" s="109">
        <v>13670</v>
      </c>
      <c r="K27" s="109">
        <v>13860</v>
      </c>
      <c r="L27" s="109">
        <v>13960</v>
      </c>
      <c r="M27" s="109">
        <v>14380</v>
      </c>
      <c r="N27" s="109">
        <v>14680</v>
      </c>
      <c r="O27" s="109">
        <v>14820</v>
      </c>
      <c r="P27" s="109">
        <v>15630</v>
      </c>
      <c r="Q27" s="115">
        <v>16770</v>
      </c>
      <c r="R27" s="115">
        <v>17310</v>
      </c>
      <c r="S27" s="109"/>
      <c r="U27" s="119"/>
      <c r="V27" s="109"/>
    </row>
    <row r="28" spans="3:22" x14ac:dyDescent="0.35">
      <c r="C28" s="105" t="s">
        <v>424</v>
      </c>
      <c r="D28" s="107">
        <v>2</v>
      </c>
      <c r="E28" s="109">
        <v>16930</v>
      </c>
      <c r="F28" s="109">
        <v>17410</v>
      </c>
      <c r="G28" s="109">
        <v>17850</v>
      </c>
      <c r="H28" s="109">
        <v>18090</v>
      </c>
      <c r="I28" s="109">
        <v>18330</v>
      </c>
      <c r="J28" s="109">
        <v>18430</v>
      </c>
      <c r="K28" s="109">
        <v>18670</v>
      </c>
      <c r="L28" s="109">
        <v>18930</v>
      </c>
      <c r="M28" s="109">
        <v>19460</v>
      </c>
      <c r="N28" s="109">
        <v>19830</v>
      </c>
      <c r="O28" s="109">
        <v>20040</v>
      </c>
      <c r="P28" s="109">
        <v>21060</v>
      </c>
      <c r="Q28" s="115">
        <v>22680</v>
      </c>
      <c r="R28" s="115">
        <v>23500</v>
      </c>
      <c r="S28" s="109"/>
      <c r="U28" s="119"/>
      <c r="V28" s="109"/>
    </row>
    <row r="29" spans="3:22" x14ac:dyDescent="0.35">
      <c r="C29" s="105" t="s">
        <v>424</v>
      </c>
      <c r="D29" s="107">
        <v>3</v>
      </c>
      <c r="E29" s="109">
        <v>21320</v>
      </c>
      <c r="F29" s="109">
        <v>21960</v>
      </c>
      <c r="G29" s="109">
        <v>22470</v>
      </c>
      <c r="H29" s="109">
        <v>22760</v>
      </c>
      <c r="I29" s="109">
        <v>23110</v>
      </c>
      <c r="J29" s="109">
        <v>23190</v>
      </c>
      <c r="K29" s="109">
        <v>23480</v>
      </c>
      <c r="L29" s="109">
        <v>23900</v>
      </c>
      <c r="M29" s="109">
        <v>24540</v>
      </c>
      <c r="N29" s="109">
        <v>24980</v>
      </c>
      <c r="O29" s="109">
        <v>25260</v>
      </c>
      <c r="P29" s="109">
        <v>26490</v>
      </c>
      <c r="Q29" s="115">
        <v>28590</v>
      </c>
      <c r="R29" s="115">
        <v>29690</v>
      </c>
      <c r="S29" s="109"/>
      <c r="U29" s="119"/>
      <c r="V29" s="109"/>
    </row>
    <row r="30" spans="3:22" x14ac:dyDescent="0.35">
      <c r="C30" s="105" t="s">
        <v>424</v>
      </c>
      <c r="D30" s="107">
        <v>4</v>
      </c>
      <c r="E30" s="109">
        <v>25710</v>
      </c>
      <c r="F30" s="109">
        <v>26510</v>
      </c>
      <c r="G30" s="109">
        <v>27090</v>
      </c>
      <c r="H30" s="109">
        <v>27430</v>
      </c>
      <c r="I30" s="109">
        <v>27890</v>
      </c>
      <c r="J30" s="109">
        <v>27950</v>
      </c>
      <c r="K30" s="109">
        <v>28290</v>
      </c>
      <c r="L30" s="109">
        <v>28870</v>
      </c>
      <c r="M30" s="109">
        <v>29620</v>
      </c>
      <c r="N30" s="109">
        <v>30130</v>
      </c>
      <c r="O30" s="109">
        <v>30480</v>
      </c>
      <c r="P30" s="109">
        <v>31920</v>
      </c>
      <c r="Q30" s="115">
        <v>34500</v>
      </c>
      <c r="R30" s="115">
        <v>35880</v>
      </c>
      <c r="S30" s="109"/>
      <c r="U30" s="119"/>
      <c r="V30" s="109"/>
    </row>
    <row r="31" spans="3:22" x14ac:dyDescent="0.35">
      <c r="C31" s="105" t="s">
        <v>424</v>
      </c>
      <c r="D31" s="107">
        <v>5</v>
      </c>
      <c r="E31" s="109">
        <v>30100</v>
      </c>
      <c r="F31" s="109">
        <v>31060</v>
      </c>
      <c r="G31" s="109">
        <v>31710</v>
      </c>
      <c r="H31" s="109">
        <v>32100</v>
      </c>
      <c r="I31" s="109">
        <v>32670</v>
      </c>
      <c r="J31" s="109">
        <v>32710</v>
      </c>
      <c r="K31" s="109">
        <v>33100</v>
      </c>
      <c r="L31" s="109">
        <v>33840</v>
      </c>
      <c r="M31" s="109">
        <v>34700</v>
      </c>
      <c r="N31" s="109">
        <v>35280</v>
      </c>
      <c r="O31" s="109">
        <v>35700</v>
      </c>
      <c r="P31" s="109">
        <v>37350</v>
      </c>
      <c r="Q31" s="115">
        <v>40410</v>
      </c>
      <c r="R31" s="115">
        <v>42070</v>
      </c>
      <c r="S31" s="109"/>
      <c r="U31" s="119"/>
    </row>
    <row r="32" spans="3:22" x14ac:dyDescent="0.35">
      <c r="C32" s="105" t="s">
        <v>424</v>
      </c>
      <c r="D32" s="107">
        <v>6</v>
      </c>
      <c r="E32" s="109">
        <v>34490</v>
      </c>
      <c r="F32" s="109">
        <v>35610</v>
      </c>
      <c r="G32" s="109">
        <v>36330</v>
      </c>
      <c r="H32" s="109">
        <v>36770</v>
      </c>
      <c r="I32" s="109">
        <v>37450</v>
      </c>
      <c r="J32" s="109">
        <v>37470</v>
      </c>
      <c r="K32" s="109">
        <v>37910</v>
      </c>
      <c r="L32" s="109">
        <v>38810</v>
      </c>
      <c r="M32" s="109">
        <v>39780</v>
      </c>
      <c r="N32" s="109">
        <v>40430</v>
      </c>
      <c r="O32" s="109">
        <v>40920</v>
      </c>
      <c r="P32" s="109">
        <v>42780</v>
      </c>
      <c r="Q32" s="115">
        <v>46320</v>
      </c>
      <c r="R32" s="115">
        <v>48260</v>
      </c>
      <c r="U32" s="119"/>
    </row>
    <row r="33" spans="3:21" x14ac:dyDescent="0.35">
      <c r="C33" s="105" t="s">
        <v>424</v>
      </c>
      <c r="D33" s="107">
        <v>7</v>
      </c>
      <c r="E33" s="109">
        <v>38880</v>
      </c>
      <c r="F33" s="109">
        <v>40160</v>
      </c>
      <c r="G33" s="109">
        <v>40950</v>
      </c>
      <c r="H33" s="109">
        <v>41440</v>
      </c>
      <c r="I33" s="109">
        <v>42230</v>
      </c>
      <c r="J33" s="109">
        <v>42230</v>
      </c>
      <c r="K33" s="109">
        <v>42720</v>
      </c>
      <c r="L33" s="109">
        <v>43780</v>
      </c>
      <c r="M33" s="109">
        <v>44860</v>
      </c>
      <c r="N33" s="109">
        <v>45580</v>
      </c>
      <c r="O33" s="109">
        <v>46140</v>
      </c>
      <c r="P33" s="109">
        <v>48210</v>
      </c>
      <c r="Q33" s="115">
        <v>52230</v>
      </c>
      <c r="R33" s="115">
        <v>54450</v>
      </c>
      <c r="U33" s="119"/>
    </row>
    <row r="34" spans="3:21" x14ac:dyDescent="0.35">
      <c r="C34" s="105" t="s">
        <v>424</v>
      </c>
      <c r="D34" s="107">
        <v>8</v>
      </c>
      <c r="E34" s="109">
        <v>43270</v>
      </c>
      <c r="F34" s="109">
        <v>44710</v>
      </c>
      <c r="G34" s="109">
        <v>45570</v>
      </c>
      <c r="H34" s="109">
        <v>46110</v>
      </c>
      <c r="I34" s="109">
        <v>47010</v>
      </c>
      <c r="J34" s="109">
        <v>47010</v>
      </c>
      <c r="K34" s="109">
        <v>47530</v>
      </c>
      <c r="L34" s="109">
        <v>48750</v>
      </c>
      <c r="M34" s="109">
        <v>49940</v>
      </c>
      <c r="N34" s="109">
        <v>50730</v>
      </c>
      <c r="O34" s="109">
        <v>51360</v>
      </c>
      <c r="P34" s="109">
        <v>53640</v>
      </c>
      <c r="Q34" s="115">
        <v>58140</v>
      </c>
      <c r="R34" s="115">
        <v>60640</v>
      </c>
      <c r="U34" s="119"/>
    </row>
    <row r="35" spans="3:21" x14ac:dyDescent="0.35">
      <c r="C35" s="105" t="s">
        <v>424</v>
      </c>
      <c r="D35" s="107">
        <v>9</v>
      </c>
      <c r="E35" s="109">
        <v>47660</v>
      </c>
      <c r="F35" s="109">
        <v>49260</v>
      </c>
      <c r="G35" s="109">
        <v>50190</v>
      </c>
      <c r="H35" s="109">
        <v>50780</v>
      </c>
      <c r="I35" s="109">
        <v>51790</v>
      </c>
      <c r="J35" s="109">
        <v>51790</v>
      </c>
      <c r="K35" s="109">
        <v>52340</v>
      </c>
      <c r="L35" s="109">
        <v>53560</v>
      </c>
      <c r="M35" s="109">
        <v>55020</v>
      </c>
      <c r="N35" s="109">
        <v>55880</v>
      </c>
      <c r="O35" s="109">
        <v>56580</v>
      </c>
      <c r="P35" s="109">
        <v>59070</v>
      </c>
      <c r="Q35" s="115">
        <v>64050</v>
      </c>
      <c r="R35" s="116">
        <f>R34+R37</f>
        <v>66830</v>
      </c>
    </row>
    <row r="36" spans="3:21" x14ac:dyDescent="0.35">
      <c r="C36" s="105" t="s">
        <v>424</v>
      </c>
      <c r="D36" s="107">
        <v>10</v>
      </c>
      <c r="E36" s="109">
        <v>52050</v>
      </c>
      <c r="F36" s="109">
        <v>53810</v>
      </c>
      <c r="G36" s="109">
        <v>54810</v>
      </c>
      <c r="H36" s="109">
        <v>55450</v>
      </c>
      <c r="I36" s="109">
        <v>56570</v>
      </c>
      <c r="J36" s="109">
        <v>56570</v>
      </c>
      <c r="K36" s="109">
        <v>57150</v>
      </c>
      <c r="L36" s="109">
        <v>58370</v>
      </c>
      <c r="M36" s="109">
        <v>60100</v>
      </c>
      <c r="N36" s="109">
        <v>61030</v>
      </c>
      <c r="O36" s="109">
        <v>61800</v>
      </c>
      <c r="P36" s="109">
        <v>64500</v>
      </c>
      <c r="Q36" s="115">
        <v>69960</v>
      </c>
      <c r="R36" s="116">
        <f>R35+R37</f>
        <v>73020</v>
      </c>
    </row>
    <row r="37" spans="3:21" x14ac:dyDescent="0.35">
      <c r="C37" s="105" t="s">
        <v>424</v>
      </c>
      <c r="D37" s="107" t="s">
        <v>422</v>
      </c>
      <c r="E37" s="109">
        <v>4390</v>
      </c>
      <c r="F37" s="109">
        <v>4550</v>
      </c>
      <c r="G37" s="109">
        <v>4620</v>
      </c>
      <c r="H37" s="109">
        <v>4670</v>
      </c>
      <c r="I37" s="109">
        <v>4780</v>
      </c>
      <c r="J37" s="109">
        <v>4780</v>
      </c>
      <c r="K37" s="109">
        <v>4810</v>
      </c>
      <c r="L37" s="109">
        <v>4810</v>
      </c>
      <c r="M37" s="109">
        <v>5080</v>
      </c>
      <c r="N37" s="109">
        <v>5150</v>
      </c>
      <c r="O37" s="109">
        <v>5220</v>
      </c>
      <c r="P37" s="109">
        <v>5430</v>
      </c>
      <c r="Q37" s="115">
        <v>5910</v>
      </c>
      <c r="R37" s="116">
        <v>6190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</vt:lpstr>
      <vt:lpstr>2024</vt:lpstr>
      <vt:lpstr>2023 Sorted</vt:lpstr>
      <vt:lpstr>2024 Sorted</vt:lpstr>
      <vt:lpstr>Sliding Fee 2023</vt:lpstr>
      <vt:lpstr>Sliding Fee 2024</vt:lpstr>
      <vt:lpstr>FPIG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HHSC-ECI Family Monthly Maximum Payments Sliding Scale_English_REV_05152024</dc:title>
  <dc:creator>Texas Health and Human Services</dc:creator>
  <cp:lastModifiedBy>Raymond Packer</cp:lastModifiedBy>
  <dcterms:created xsi:type="dcterms:W3CDTF">2024-08-12T09:52:39Z</dcterms:created>
  <dcterms:modified xsi:type="dcterms:W3CDTF">2024-08-23T20:51:52Z</dcterms:modified>
</cp:coreProperties>
</file>