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Plan" sheetId="1" r:id="rId1"/>
  </sheets>
  <definedNames>
    <definedName name="_xlnm._FilterDatabase" localSheetId="0" hidden="1">Plan!$A$2:$V$82</definedName>
  </definedNames>
  <calcPr calcId="144525"/>
</workbook>
</file>

<file path=xl/sharedStrings.xml><?xml version="1.0" encoding="utf-8"?>
<sst xmlns="http://schemas.openxmlformats.org/spreadsheetml/2006/main" count="1163" uniqueCount="304">
  <si>
    <t>数据准备</t>
  </si>
  <si>
    <t>Quant开发验证</t>
  </si>
  <si>
    <t>全量验证</t>
  </si>
  <si>
    <t>Comments</t>
  </si>
  <si>
    <t>负责人</t>
  </si>
  <si>
    <t>No.</t>
  </si>
  <si>
    <t>Asset Class</t>
  </si>
  <si>
    <t>GROUP</t>
  </si>
  <si>
    <t>TYPE</t>
  </si>
  <si>
    <t>Item</t>
  </si>
  <si>
    <t>CNT.TYPOLOGY</t>
  </si>
  <si>
    <t>Product</t>
  </si>
  <si>
    <t>Registration</t>
  </si>
  <si>
    <t>Pattern Label</t>
  </si>
  <si>
    <t>Murex Model</t>
  </si>
  <si>
    <t xml:space="preserve">COUNT </t>
  </si>
  <si>
    <t>COUNT%</t>
  </si>
  <si>
    <t>Linear?</t>
  </si>
  <si>
    <t>Rank Group</t>
  </si>
  <si>
    <t>Start Date</t>
  </si>
  <si>
    <t>End Date</t>
  </si>
  <si>
    <t>POC(拍照/抄数/整理）</t>
  </si>
  <si>
    <t>QUANT</t>
  </si>
  <si>
    <t>POC(验证）</t>
  </si>
  <si>
    <t>批量取数</t>
  </si>
  <si>
    <t>批量验证</t>
  </si>
  <si>
    <t>IRD</t>
  </si>
  <si>
    <t>IRS</t>
  </si>
  <si>
    <t>利率互换（外币）/利率互换（本币）</t>
  </si>
  <si>
    <t>Interest rate swaps</t>
  </si>
  <si>
    <t>IRS Vanilla</t>
  </si>
  <si>
    <t>MTM(flow discount)</t>
  </si>
  <si>
    <t>Y</t>
  </si>
  <si>
    <t>Completed</t>
  </si>
  <si>
    <t>BOND</t>
  </si>
  <si>
    <t>Bond</t>
  </si>
  <si>
    <t>债券结算代理/债券（外币)
/债券（本币）/柜台国债/私募债券/交易所中小企业私募债(本币一,二级市场)/交易所中小企业私募债（外币）/债券发行/现券买卖 （本币，一级市场）/现券买卖 （本币，一级市场)/银行间私募债券ppn（本币一级市场）/银行间私募债券ppn（本币二级市场）/银行间私募债券ppn（外币），次级债, 同业大额存单（NCD）,优先股</t>
  </si>
  <si>
    <t>Bonds</t>
  </si>
  <si>
    <t>OIS</t>
  </si>
  <si>
    <t>待批量验证</t>
  </si>
  <si>
    <t>彭滔</t>
  </si>
  <si>
    <t>彬锋/保霖</t>
  </si>
  <si>
    <t>Callable Bond</t>
  </si>
  <si>
    <t>含权债，callable/puttable bond（本币）[no pos]/
含权债，callable/puttable bond（外币）</t>
  </si>
  <si>
    <t>ABS</t>
  </si>
  <si>
    <t>ABS (一级市场，二级市场)</t>
  </si>
  <si>
    <t>待差异分析</t>
  </si>
  <si>
    <t>MBS</t>
  </si>
  <si>
    <t>MBS (一级市场，二级市场)</t>
  </si>
  <si>
    <t>CS</t>
  </si>
  <si>
    <t>Xccy Swap</t>
  </si>
  <si>
    <t>Ritchie</t>
  </si>
  <si>
    <t>货币互换（CCS ）</t>
  </si>
  <si>
    <t>Currency swaps</t>
  </si>
  <si>
    <t>Currency Swap</t>
  </si>
  <si>
    <t>COM</t>
  </si>
  <si>
    <t>FUT</t>
  </si>
  <si>
    <t>Future PM</t>
  </si>
  <si>
    <t>境内黄金/白银期货</t>
  </si>
  <si>
    <t>COM Future</t>
  </si>
  <si>
    <t xml:space="preserve">Future COM </t>
  </si>
  <si>
    <t>MTM (OAS)</t>
  </si>
  <si>
    <t>Defer PM</t>
  </si>
  <si>
    <t>境内黄金/白银递延交易（TD）</t>
  </si>
  <si>
    <t>SPOT</t>
  </si>
  <si>
    <t>Spot PM</t>
  </si>
  <si>
    <t>境内黄金/白银即期；黄金询价交易；自营国际黄金/白银即期；纸黄金/纸白银</t>
  </si>
  <si>
    <t>COM Spot/Forward</t>
  </si>
  <si>
    <t>Spot Forward COM</t>
  </si>
  <si>
    <t>SWAP</t>
  </si>
  <si>
    <t>大宗商品远期交易（基本金属）</t>
  </si>
  <si>
    <t>COM Swap</t>
  </si>
  <si>
    <t>Swap PM</t>
  </si>
  <si>
    <t>境内黄金/白银掉期；自营国际黄金/白银掉期</t>
  </si>
  <si>
    <t>PM Swap</t>
  </si>
  <si>
    <t>Forward PM</t>
  </si>
  <si>
    <t>境内黄金/白银远期；自营国际黄金/白银远期</t>
  </si>
  <si>
    <t>Savings PM</t>
  </si>
  <si>
    <t>黄金白银储蓄</t>
  </si>
  <si>
    <t>PM Savings COM</t>
  </si>
  <si>
    <t>Forward COM</t>
  </si>
  <si>
    <t>商品期货远期</t>
  </si>
  <si>
    <t>Future Lookalike Fwd COM</t>
  </si>
  <si>
    <t>DCF</t>
  </si>
  <si>
    <t>IRD/COMM</t>
  </si>
  <si>
    <t>LN BR</t>
  </si>
  <si>
    <t>Lease PM</t>
  </si>
  <si>
    <t xml:space="preserve">对公黄金/白银转租赁；自营境内黄金/白银租借；自营国际黄金/白银租借；贵金属拆借 </t>
  </si>
  <si>
    <t>Loans/Deposits</t>
  </si>
  <si>
    <t>Lease Simple</t>
  </si>
  <si>
    <t xml:space="preserve">Swap COM </t>
  </si>
  <si>
    <t>Reese+Kyle</t>
  </si>
  <si>
    <t>OTC掉期</t>
  </si>
  <si>
    <t>Swap COM</t>
  </si>
  <si>
    <t>待开发</t>
  </si>
  <si>
    <t>金聪，</t>
  </si>
  <si>
    <t>CURR</t>
  </si>
  <si>
    <t>FXD</t>
  </si>
  <si>
    <t>SWLEG</t>
  </si>
  <si>
    <t>FX Swap</t>
  </si>
  <si>
    <t>外汇掉期/结售汇掉期;金桥通</t>
  </si>
  <si>
    <t>FX</t>
  </si>
  <si>
    <t>FX swap</t>
  </si>
  <si>
    <t xml:space="preserve">FXD </t>
  </si>
  <si>
    <t xml:space="preserve">Spot </t>
  </si>
  <si>
    <t>外汇即期（直盘-银行间）</t>
  </si>
  <si>
    <t>Spot-Forward</t>
  </si>
  <si>
    <t>Outright</t>
  </si>
  <si>
    <t>外汇远期（直盘-银行间）</t>
  </si>
  <si>
    <t>NDF</t>
  </si>
  <si>
    <t>REPO</t>
  </si>
  <si>
    <t>BSK</t>
  </si>
  <si>
    <t>MLF</t>
  </si>
  <si>
    <t>中期借贷便利（对央行）</t>
  </si>
  <si>
    <t>SEC FIN</t>
  </si>
  <si>
    <t>Basket Repos</t>
  </si>
  <si>
    <t>Collateralized Repos</t>
  </si>
  <si>
    <t>Accrual</t>
  </si>
  <si>
    <t xml:space="preserve">CNY Reverse PR </t>
  </si>
  <si>
    <t>质押式逆回购（本币）</t>
  </si>
  <si>
    <t xml:space="preserve">CNY PR </t>
  </si>
  <si>
    <t>质押式正回购（本币）</t>
  </si>
  <si>
    <t xml:space="preserve">CNY OR </t>
  </si>
  <si>
    <t>买断式正回购（本币）</t>
  </si>
  <si>
    <t>Bond Repos</t>
  </si>
  <si>
    <t>Outright Repos</t>
  </si>
  <si>
    <t xml:space="preserve">CNY BOR </t>
  </si>
  <si>
    <t>买断式逆回购（本币）</t>
  </si>
  <si>
    <t xml:space="preserve">FX Repo </t>
  </si>
  <si>
    <t>正回购（外币）</t>
  </si>
  <si>
    <t>Bond Repo</t>
  </si>
  <si>
    <t>FX Reverse Repo</t>
  </si>
  <si>
    <t>逆回购（外币）</t>
  </si>
  <si>
    <t>Interbank MM</t>
  </si>
  <si>
    <t>人民币信用拆借、外币信用拆借</t>
  </si>
  <si>
    <t>MM</t>
  </si>
  <si>
    <t>Interbank Loan</t>
  </si>
  <si>
    <t xml:space="preserve">人民币、外币同业借款 </t>
  </si>
  <si>
    <t xml:space="preserve">LB  </t>
  </si>
  <si>
    <t>Sec Lend/Borrow BD</t>
  </si>
  <si>
    <t>Tristan</t>
  </si>
  <si>
    <t>债券借贷（本币）/债券借贷（外币）[no pos]</t>
  </si>
  <si>
    <t>IRD Lending Borrowing</t>
  </si>
  <si>
    <t>Bond Lending/Borrowing</t>
  </si>
  <si>
    <t>金聪/啸啸</t>
  </si>
  <si>
    <t>Reese</t>
  </si>
  <si>
    <t>CD</t>
  </si>
  <si>
    <t>MM FUND</t>
  </si>
  <si>
    <t>货币市场基金</t>
  </si>
  <si>
    <t>Call deposits</t>
  </si>
  <si>
    <t>Call Deposit</t>
  </si>
  <si>
    <t>金聪</t>
  </si>
  <si>
    <t>LTB</t>
  </si>
  <si>
    <t>长期借款（资债中德转贷借款）</t>
  </si>
  <si>
    <t xml:space="preserve">LFUT  </t>
  </si>
  <si>
    <t>STD Bond Forward</t>
  </si>
  <si>
    <t>嘉文+Ritchie（Kyle）</t>
  </si>
  <si>
    <t>标准债券远期</t>
  </si>
  <si>
    <t>Long futures</t>
  </si>
  <si>
    <t>Bond Future</t>
  </si>
  <si>
    <t>MTM</t>
  </si>
  <si>
    <t>待转成quantlib</t>
  </si>
  <si>
    <t>CRD</t>
  </si>
  <si>
    <t xml:space="preserve">CDS </t>
  </si>
  <si>
    <t>CDS</t>
  </si>
  <si>
    <t xml:space="preserve">Credit Default Swap(CDS) （外币）/信用风险缓释合约（CRMA）/CDS（本币）
</t>
  </si>
  <si>
    <t>Default swaps</t>
  </si>
  <si>
    <t>ISDA CDS Standard Model</t>
  </si>
  <si>
    <t>SCF</t>
  </si>
  <si>
    <t>其他类型</t>
  </si>
  <si>
    <t>Simple cash flow</t>
  </si>
  <si>
    <t>Fees</t>
  </si>
  <si>
    <t>费用相关</t>
  </si>
  <si>
    <t>VARSCF</t>
  </si>
  <si>
    <t>复杂结构VaR计算特殊现金流</t>
  </si>
  <si>
    <t>线性</t>
  </si>
  <si>
    <t>线性产品特殊问题Investigation</t>
  </si>
  <si>
    <t>CUN JIN YING</t>
  </si>
  <si>
    <t>嘉文</t>
  </si>
  <si>
    <t>存金盈业务</t>
  </si>
  <si>
    <t>HYBRID</t>
  </si>
  <si>
    <t>OPT</t>
  </si>
  <si>
    <t>SMP</t>
  </si>
  <si>
    <t>Vanilla Option FXD</t>
  </si>
  <si>
    <t>人民币期权；欧式外汇期权；结汇盈购汇盈;双货币存款；结构性平价远期；期汇通</t>
  </si>
  <si>
    <t>Simple Option</t>
  </si>
  <si>
    <t>Black Scholes</t>
  </si>
  <si>
    <t>N</t>
  </si>
  <si>
    <t>High priority</t>
  </si>
  <si>
    <t>DCF Vanilla</t>
  </si>
  <si>
    <t>双货币远期DCF - vanilla</t>
  </si>
  <si>
    <t>思亮/啸啸</t>
  </si>
  <si>
    <t>kyle</t>
  </si>
  <si>
    <t>思亮</t>
  </si>
  <si>
    <t>Butterfly FXD</t>
  </si>
  <si>
    <t>Butterfly</t>
  </si>
  <si>
    <t>zhou</t>
  </si>
  <si>
    <t>Straddle FXD</t>
  </si>
  <si>
    <t>Straddle</t>
  </si>
  <si>
    <t>Strangle FXD</t>
  </si>
  <si>
    <t>Strangle</t>
  </si>
  <si>
    <t>Risk Rev FXD</t>
  </si>
  <si>
    <t>Risk Reversal;区间远期;随心展远期</t>
  </si>
  <si>
    <t>RBT</t>
  </si>
  <si>
    <t>Touch FXD Sales</t>
  </si>
  <si>
    <t>Kyle</t>
  </si>
  <si>
    <t xml:space="preserve">银银交易通；惠融通（挂钩外汇）(期末/期间双向不触碰，期末/期间单向不触碰，含二级收益率) </t>
  </si>
  <si>
    <t xml:space="preserve">Touch FXD PM Sales </t>
  </si>
  <si>
    <t>skew</t>
  </si>
  <si>
    <t>james</t>
  </si>
  <si>
    <t>SMPS</t>
  </si>
  <si>
    <t>Accural PM</t>
  </si>
  <si>
    <t>外汇区间累积</t>
  </si>
  <si>
    <t>Black scholes</t>
  </si>
  <si>
    <t>Quanto Touch FXD</t>
  </si>
  <si>
    <t>Quanto Touch</t>
  </si>
  <si>
    <t>Touch rebate</t>
  </si>
  <si>
    <t>Touch FXD</t>
  </si>
  <si>
    <t>Quanto Spread Option</t>
  </si>
  <si>
    <t>销售交易室价差期权Quanto Spread Option</t>
  </si>
  <si>
    <t>Call Put Spread</t>
  </si>
  <si>
    <t>Quanto Option FXD</t>
  </si>
  <si>
    <t>Quanto Option</t>
  </si>
  <si>
    <t>Digital Option FXD</t>
  </si>
  <si>
    <t>Digital Option</t>
  </si>
  <si>
    <t>Call/Put spread;看涨价差期权</t>
  </si>
  <si>
    <t>Digital Quanto FXD</t>
  </si>
  <si>
    <t>银银交易通 （期末看涨/看跌）Digital FXD Sales</t>
  </si>
  <si>
    <t>Digital FXD Sales</t>
  </si>
  <si>
    <t>Touch Option</t>
  </si>
  <si>
    <t>Quanto Touch PM</t>
  </si>
  <si>
    <t>银银交易通；惠融通（挂钩贵金属）(期末/期间双向不触碰，期末/期间单向不触碰，不含二级收益率)</t>
  </si>
  <si>
    <t>Touch FXD Sales S</t>
  </si>
  <si>
    <t>Touch PM Sales S</t>
  </si>
  <si>
    <t>Vanilla Option PM</t>
  </si>
  <si>
    <t>嘉文/Tristan</t>
  </si>
  <si>
    <t>贵金属美式期权，贵金属欧式期权</t>
  </si>
  <si>
    <t>Barone Adesi Whaley</t>
  </si>
  <si>
    <t>Touch PM Sales</t>
  </si>
  <si>
    <t xml:space="preserve">银银交易通；惠融通（挂钩贵金属）(期末/期间双向不触碰，期末/期间单向不触碰，含二级收益率) </t>
  </si>
  <si>
    <t>BAR</t>
  </si>
  <si>
    <t>Simple Barrier PM</t>
  </si>
  <si>
    <t>贵金属牛熊证;barrier option</t>
  </si>
  <si>
    <t>Simple Barrier</t>
  </si>
  <si>
    <t>Asian Forward PM</t>
  </si>
  <si>
    <t>贵金属亚式远期</t>
  </si>
  <si>
    <t>Wedding Cake XAU S</t>
  </si>
  <si>
    <t>Wedding Cake [Gold]（单层）</t>
  </si>
  <si>
    <t>Quanto Accural FXD</t>
  </si>
  <si>
    <t>贵金属区间累积（QAUNTOO）</t>
  </si>
  <si>
    <t>Accural FXD D</t>
  </si>
  <si>
    <t>Range IR</t>
  </si>
  <si>
    <t>Range Accrual</t>
  </si>
  <si>
    <t>IRS Range</t>
  </si>
  <si>
    <t>Black yield</t>
  </si>
  <si>
    <t>文惠/啸啸</t>
  </si>
  <si>
    <t>文惠</t>
  </si>
  <si>
    <t>IRS Fix Float</t>
  </si>
  <si>
    <t>银银交易通: 期间触碰</t>
  </si>
  <si>
    <t>IRTouch Sales</t>
  </si>
  <si>
    <t>black yield</t>
  </si>
  <si>
    <t>CF</t>
  </si>
  <si>
    <t>Cap Floor</t>
  </si>
  <si>
    <t>利率上\下限期权</t>
  </si>
  <si>
    <t>Caps/floors</t>
  </si>
  <si>
    <t>Cap/Floor</t>
  </si>
  <si>
    <t>IRS Cap/Floor/Collar</t>
  </si>
  <si>
    <t>Swaps with embedded option</t>
  </si>
  <si>
    <t>IRS Simple Option</t>
  </si>
  <si>
    <t>OTC</t>
  </si>
  <si>
    <t>Bond Option</t>
  </si>
  <si>
    <t>债券期权（外币）</t>
  </si>
  <si>
    <t>Bond options</t>
  </si>
  <si>
    <t xml:space="preserve">OSWP  </t>
  </si>
  <si>
    <t>Swaption European</t>
  </si>
  <si>
    <t>利率互换互换期权</t>
  </si>
  <si>
    <t>Swaptions</t>
  </si>
  <si>
    <t>Swaption</t>
  </si>
  <si>
    <t>EOD</t>
  </si>
  <si>
    <t>AUTOC</t>
  </si>
  <si>
    <t>Simple Autocall EQD</t>
  </si>
  <si>
    <t>自动赎回</t>
  </si>
  <si>
    <t>EQD</t>
  </si>
  <si>
    <t>EQD Touch</t>
  </si>
  <si>
    <t>向上、向下触碰</t>
  </si>
  <si>
    <t>EQD UDTOUCH</t>
  </si>
  <si>
    <t>Mat Continuous CP</t>
  </si>
  <si>
    <t xml:space="preserve">期末看涨/跌连续型  </t>
  </si>
  <si>
    <t>MatContiCP</t>
  </si>
  <si>
    <t>SinBarrier_Sharkfin</t>
  </si>
  <si>
    <t>期末看涨连续型带触碰条款</t>
  </si>
  <si>
    <t>SinBarSharkfin</t>
  </si>
  <si>
    <t>FUND</t>
  </si>
  <si>
    <t>SR</t>
  </si>
  <si>
    <t>SRA</t>
  </si>
  <si>
    <t>Fund Share</t>
  </si>
  <si>
    <t>委外基金</t>
  </si>
  <si>
    <t>Fund S/R asset</t>
  </si>
  <si>
    <t>Fund like Assets</t>
  </si>
  <si>
    <t>彬锋</t>
  </si>
  <si>
    <t>非线性</t>
  </si>
  <si>
    <t>非线性产品特殊问题Investigation</t>
  </si>
  <si>
    <t>Note</t>
  </si>
  <si>
    <t>根据最新行方要求，暂不包含永隆产品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</si>
</sst>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176" formatCode="#,##0_ "/>
    <numFmt numFmtId="41" formatCode="_ * #,##0_ ;_ * \-#,##0_ ;_ * &quot;-&quot;_ ;_ @_ "/>
    <numFmt numFmtId="177" formatCode="0.0%"/>
    <numFmt numFmtId="178" formatCode="_-* #,##0.00\ [$€-1]_-;\-* #,##0.00\ [$€-1]_-;_-* &quot;-&quot;??\ [$€-1]_-"/>
    <numFmt numFmtId="42" formatCode="_ &quot;￥&quot;* #,##0_ ;_ &quot;￥&quot;* \-#,##0_ ;_ &quot;￥&quot;* &quot;-&quot;_ ;_ @_ "/>
    <numFmt numFmtId="43" formatCode="_ * #,##0.00_ ;_ * \-#,##0.00_ ;_ * &quot;-&quot;??_ ;_ @_ "/>
    <numFmt numFmtId="179" formatCode="yyyy/m/d;@"/>
  </numFmts>
  <fonts count="27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B050"/>
      <name val="等线"/>
      <charset val="134"/>
      <scheme val="minor"/>
    </font>
    <font>
      <sz val="10"/>
      <name val="Arial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3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5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8" fontId="0" fillId="0" borderId="0"/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8" borderId="29" applyNumberFormat="0" applyFon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4" fillId="27" borderId="31" applyNumberFormat="0" applyAlignment="0" applyProtection="0">
      <alignment vertical="center"/>
    </xf>
    <xf numFmtId="0" fontId="18" fillId="27" borderId="26" applyNumberFormat="0" applyAlignment="0" applyProtection="0">
      <alignment vertical="center"/>
    </xf>
    <xf numFmtId="0" fontId="13" fillId="18" borderId="28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5" fillId="0" borderId="32" applyNumberFormat="0" applyFill="0" applyAlignment="0" applyProtection="0">
      <alignment vertical="center"/>
    </xf>
    <xf numFmtId="0" fontId="26" fillId="0" borderId="33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178" fontId="6" fillId="0" borderId="0"/>
    <xf numFmtId="0" fontId="23" fillId="34" borderId="0" applyNumberFormat="0" applyBorder="0" applyAlignment="0" applyProtection="0">
      <alignment vertical="center"/>
    </xf>
    <xf numFmtId="178" fontId="6" fillId="0" borderId="0"/>
    <xf numFmtId="0" fontId="8" fillId="2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178" fontId="0" fillId="0" borderId="0"/>
    <xf numFmtId="0" fontId="7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178" fontId="6" fillId="0" borderId="0"/>
    <xf numFmtId="0" fontId="8" fillId="3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178" fontId="11" fillId="16" borderId="0" applyNumberFormat="0" applyBorder="0" applyAlignment="0" applyProtection="0"/>
    <xf numFmtId="178" fontId="6" fillId="0" borderId="0"/>
    <xf numFmtId="178" fontId="0" fillId="0" borderId="0"/>
    <xf numFmtId="178" fontId="6" fillId="0" borderId="0"/>
    <xf numFmtId="178" fontId="6" fillId="0" borderId="0"/>
    <xf numFmtId="178" fontId="0" fillId="0" borderId="0"/>
  </cellStyleXfs>
  <cellXfs count="1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0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0" borderId="7" xfId="0" applyFont="1" applyFill="1" applyBorder="1">
      <alignment vertical="center"/>
    </xf>
    <xf numFmtId="0" fontId="0" fillId="2" borderId="6" xfId="0" applyFont="1" applyFill="1" applyBorder="1" applyAlignment="1">
      <alignment horizontal="center" vertical="center"/>
    </xf>
    <xf numFmtId="0" fontId="0" fillId="4" borderId="7" xfId="0" applyFont="1" applyFill="1" applyBorder="1">
      <alignment vertical="center"/>
    </xf>
    <xf numFmtId="0" fontId="0" fillId="2" borderId="7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5" borderId="0" xfId="0" applyFont="1" applyFill="1" applyBorder="1">
      <alignment vertical="center"/>
    </xf>
    <xf numFmtId="0" fontId="0" fillId="0" borderId="8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2" borderId="6" xfId="0" applyFont="1" applyFill="1" applyBorder="1">
      <alignment vertical="center"/>
    </xf>
    <xf numFmtId="0" fontId="0" fillId="6" borderId="8" xfId="0" applyFont="1" applyFill="1" applyBorder="1">
      <alignment vertical="center"/>
    </xf>
    <xf numFmtId="0" fontId="0" fillId="6" borderId="9" xfId="0" applyFont="1" applyFill="1" applyBorder="1">
      <alignment vertical="center"/>
    </xf>
    <xf numFmtId="0" fontId="0" fillId="6" borderId="8" xfId="0" applyFont="1" applyFill="1" applyBorder="1" applyAlignment="1">
      <alignment horizontal="center" vertical="center"/>
    </xf>
    <xf numFmtId="0" fontId="3" fillId="6" borderId="9" xfId="0" applyFont="1" applyFill="1" applyBorder="1">
      <alignment vertical="center"/>
    </xf>
    <xf numFmtId="0" fontId="0" fillId="6" borderId="3" xfId="0" applyFont="1" applyFill="1" applyBorder="1">
      <alignment vertical="center"/>
    </xf>
    <xf numFmtId="0" fontId="0" fillId="6" borderId="4" xfId="0" applyFont="1" applyFill="1" applyBorder="1">
      <alignment vertical="center"/>
    </xf>
    <xf numFmtId="0" fontId="0" fillId="2" borderId="0" xfId="0" applyFont="1" applyFill="1" applyBorder="1" applyAlignment="1">
      <alignment horizontal="center" vertical="center"/>
    </xf>
    <xf numFmtId="0" fontId="3" fillId="2" borderId="0" xfId="0" applyFont="1" applyFill="1" applyBorder="1">
      <alignment vertical="center"/>
    </xf>
    <xf numFmtId="0" fontId="0" fillId="2" borderId="9" xfId="0" applyFont="1" applyFill="1" applyBorder="1" applyAlignment="1">
      <alignment horizontal="center" vertical="center"/>
    </xf>
    <xf numFmtId="0" fontId="0" fillId="5" borderId="9" xfId="0" applyFont="1" applyFill="1" applyBorder="1">
      <alignment vertical="center"/>
    </xf>
    <xf numFmtId="0" fontId="0" fillId="5" borderId="4" xfId="0" applyFont="1" applyFill="1" applyBorder="1">
      <alignment vertical="center"/>
    </xf>
    <xf numFmtId="176" fontId="0" fillId="2" borderId="0" xfId="0" applyNumberFormat="1" applyFill="1">
      <alignment vertical="center"/>
    </xf>
    <xf numFmtId="176" fontId="0" fillId="2" borderId="4" xfId="0" applyNumberFormat="1" applyFont="1" applyFill="1" applyBorder="1">
      <alignment vertical="center"/>
    </xf>
    <xf numFmtId="177" fontId="0" fillId="2" borderId="4" xfId="12" applyNumberFormat="1" applyFont="1" applyFill="1" applyBorder="1">
      <alignment vertical="center"/>
    </xf>
    <xf numFmtId="176" fontId="0" fillId="2" borderId="0" xfId="0" applyNumberFormat="1" applyFont="1" applyFill="1" applyBorder="1">
      <alignment vertical="center"/>
    </xf>
    <xf numFmtId="177" fontId="0" fillId="2" borderId="0" xfId="12" applyNumberFormat="1" applyFont="1" applyFill="1" applyBorder="1">
      <alignment vertical="center"/>
    </xf>
    <xf numFmtId="176" fontId="0" fillId="2" borderId="7" xfId="0" applyNumberFormat="1" applyFont="1" applyFill="1" applyBorder="1">
      <alignment vertical="center"/>
    </xf>
    <xf numFmtId="177" fontId="0" fillId="2" borderId="7" xfId="12" applyNumberFormat="1" applyFont="1" applyFill="1" applyBorder="1">
      <alignment vertical="center"/>
    </xf>
    <xf numFmtId="176" fontId="0" fillId="2" borderId="9" xfId="0" applyNumberFormat="1" applyFont="1" applyFill="1" applyBorder="1">
      <alignment vertical="center"/>
    </xf>
    <xf numFmtId="177" fontId="0" fillId="2" borderId="9" xfId="12" applyNumberFormat="1" applyFont="1" applyFill="1" applyBorder="1">
      <alignment vertical="center"/>
    </xf>
    <xf numFmtId="176" fontId="0" fillId="6" borderId="9" xfId="0" applyNumberFormat="1" applyFont="1" applyFill="1" applyBorder="1">
      <alignment vertical="center"/>
    </xf>
    <xf numFmtId="177" fontId="0" fillId="6" borderId="9" xfId="12" applyNumberFormat="1" applyFont="1" applyFill="1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3" borderId="10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4" fillId="2" borderId="0" xfId="0" applyFont="1" applyFill="1">
      <alignment vertical="center"/>
    </xf>
    <xf numFmtId="179" fontId="5" fillId="2" borderId="3" xfId="0" applyNumberFormat="1" applyFont="1" applyFill="1" applyBorder="1" applyAlignment="1">
      <alignment horizontal="center" vertical="center"/>
    </xf>
    <xf numFmtId="179" fontId="5" fillId="2" borderId="4" xfId="0" applyNumberFormat="1" applyFont="1" applyFill="1" applyBorder="1" applyAlignment="1">
      <alignment horizontal="center" vertical="center"/>
    </xf>
    <xf numFmtId="179" fontId="5" fillId="2" borderId="11" xfId="0" applyNumberFormat="1" applyFont="1" applyFill="1" applyBorder="1" applyAlignment="1">
      <alignment horizontal="center" vertical="center"/>
    </xf>
    <xf numFmtId="179" fontId="5" fillId="2" borderId="12" xfId="0" applyNumberFormat="1" applyFont="1" applyFill="1" applyBorder="1" applyAlignment="1">
      <alignment horizontal="center" vertical="center"/>
    </xf>
    <xf numFmtId="179" fontId="5" fillId="2" borderId="10" xfId="0" applyNumberFormat="1" applyFont="1" applyFill="1" applyBorder="1" applyAlignment="1">
      <alignment horizontal="center" vertical="center"/>
    </xf>
    <xf numFmtId="179" fontId="5" fillId="2" borderId="5" xfId="0" applyNumberFormat="1" applyFont="1" applyFill="1" applyBorder="1" applyAlignment="1">
      <alignment horizontal="center" vertical="center"/>
    </xf>
    <xf numFmtId="179" fontId="5" fillId="2" borderId="0" xfId="0" applyNumberFormat="1" applyFont="1" applyFill="1" applyAlignment="1">
      <alignment horizontal="center" vertical="center"/>
    </xf>
    <xf numFmtId="179" fontId="5" fillId="2" borderId="13" xfId="0" applyNumberFormat="1" applyFont="1" applyFill="1" applyBorder="1" applyAlignment="1">
      <alignment horizontal="center" vertical="center"/>
    </xf>
    <xf numFmtId="179" fontId="5" fillId="2" borderId="14" xfId="0" applyNumberFormat="1" applyFont="1" applyFill="1" applyBorder="1" applyAlignment="1">
      <alignment horizontal="center" vertical="center"/>
    </xf>
    <xf numFmtId="179" fontId="5" fillId="2" borderId="15" xfId="0" applyNumberFormat="1" applyFont="1" applyFill="1" applyBorder="1" applyAlignment="1">
      <alignment horizontal="center" vertical="center"/>
    </xf>
    <xf numFmtId="179" fontId="2" fillId="2" borderId="15" xfId="0" applyNumberFormat="1" applyFont="1" applyFill="1" applyBorder="1" applyAlignment="1">
      <alignment horizontal="center" vertical="center"/>
    </xf>
    <xf numFmtId="179" fontId="5" fillId="2" borderId="6" xfId="0" applyNumberFormat="1" applyFont="1" applyFill="1" applyBorder="1" applyAlignment="1">
      <alignment horizontal="center" vertical="center"/>
    </xf>
    <xf numFmtId="179" fontId="5" fillId="2" borderId="7" xfId="0" applyNumberFormat="1" applyFont="1" applyFill="1" applyBorder="1" applyAlignment="1">
      <alignment horizontal="center" vertical="center"/>
    </xf>
    <xf numFmtId="179" fontId="2" fillId="2" borderId="13" xfId="0" applyNumberFormat="1" applyFont="1" applyFill="1" applyBorder="1" applyAlignment="1">
      <alignment horizontal="center" vertical="center"/>
    </xf>
    <xf numFmtId="179" fontId="2" fillId="2" borderId="14" xfId="0" applyNumberFormat="1" applyFont="1" applyFill="1" applyBorder="1" applyAlignment="1">
      <alignment horizontal="center" vertical="center"/>
    </xf>
    <xf numFmtId="179" fontId="2" fillId="2" borderId="13" xfId="0" applyNumberFormat="1" applyFont="1" applyFill="1" applyBorder="1">
      <alignment vertical="center"/>
    </xf>
    <xf numFmtId="179" fontId="2" fillId="2" borderId="15" xfId="0" applyNumberFormat="1" applyFont="1" applyFill="1" applyBorder="1">
      <alignment vertical="center"/>
    </xf>
    <xf numFmtId="14" fontId="0" fillId="2" borderId="0" xfId="0" applyNumberFormat="1" applyFill="1">
      <alignment vertical="center"/>
    </xf>
    <xf numFmtId="179" fontId="0" fillId="2" borderId="5" xfId="0" applyNumberFormat="1" applyFill="1" applyBorder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179" fontId="0" fillId="2" borderId="13" xfId="0" applyNumberFormat="1" applyFill="1" applyBorder="1" applyAlignment="1">
      <alignment horizontal="center" vertical="center"/>
    </xf>
    <xf numFmtId="179" fontId="0" fillId="2" borderId="14" xfId="0" applyNumberFormat="1" applyFill="1" applyBorder="1" applyAlignment="1">
      <alignment horizontal="center" vertical="center"/>
    </xf>
    <xf numFmtId="179" fontId="0" fillId="2" borderId="15" xfId="0" applyNumberFormat="1" applyFill="1" applyBorder="1" applyAlignment="1">
      <alignment horizontal="center" vertical="center"/>
    </xf>
    <xf numFmtId="179" fontId="0" fillId="2" borderId="6" xfId="0" applyNumberFormat="1" applyFill="1" applyBorder="1" applyAlignment="1">
      <alignment horizontal="center" vertical="center"/>
    </xf>
    <xf numFmtId="179" fontId="0" fillId="2" borderId="7" xfId="0" applyNumberFormat="1" applyFill="1" applyBorder="1" applyAlignment="1">
      <alignment horizontal="center" vertical="center"/>
    </xf>
    <xf numFmtId="179" fontId="0" fillId="2" borderId="16" xfId="0" applyNumberFormat="1" applyFill="1" applyBorder="1" applyAlignment="1">
      <alignment horizontal="center" vertical="center"/>
    </xf>
    <xf numFmtId="179" fontId="0" fillId="2" borderId="17" xfId="0" applyNumberFormat="1" applyFill="1" applyBorder="1" applyAlignment="1">
      <alignment horizontal="center" vertical="center"/>
    </xf>
    <xf numFmtId="179" fontId="0" fillId="2" borderId="18" xfId="0" applyNumberFormat="1" applyFill="1" applyBorder="1" applyAlignment="1">
      <alignment horizontal="center" vertical="center"/>
    </xf>
    <xf numFmtId="179" fontId="5" fillId="2" borderId="8" xfId="0" applyNumberFormat="1" applyFont="1" applyFill="1" applyBorder="1" applyAlignment="1">
      <alignment horizontal="center" vertical="center"/>
    </xf>
    <xf numFmtId="179" fontId="5" fillId="2" borderId="9" xfId="0" applyNumberFormat="1" applyFont="1" applyFill="1" applyBorder="1" applyAlignment="1">
      <alignment horizontal="center" vertical="center"/>
    </xf>
    <xf numFmtId="179" fontId="5" fillId="2" borderId="19" xfId="0" applyNumberFormat="1" applyFont="1" applyFill="1" applyBorder="1" applyAlignment="1">
      <alignment horizontal="center" vertical="center"/>
    </xf>
    <xf numFmtId="179" fontId="5" fillId="2" borderId="20" xfId="0" applyNumberFormat="1" applyFont="1" applyFill="1" applyBorder="1" applyAlignment="1">
      <alignment horizontal="center" vertical="center"/>
    </xf>
    <xf numFmtId="179" fontId="5" fillId="2" borderId="21" xfId="0" applyNumberFormat="1" applyFont="1" applyFill="1" applyBorder="1" applyAlignment="1">
      <alignment horizontal="center" vertical="center"/>
    </xf>
    <xf numFmtId="0" fontId="0" fillId="6" borderId="9" xfId="0" applyFill="1" applyBorder="1">
      <alignment vertical="center"/>
    </xf>
    <xf numFmtId="14" fontId="0" fillId="6" borderId="9" xfId="0" applyNumberFormat="1" applyFill="1" applyBorder="1">
      <alignment vertical="center"/>
    </xf>
    <xf numFmtId="14" fontId="0" fillId="6" borderId="19" xfId="0" applyNumberFormat="1" applyFill="1" applyBorder="1">
      <alignment vertical="center"/>
    </xf>
    <xf numFmtId="14" fontId="0" fillId="6" borderId="20" xfId="0" applyNumberFormat="1" applyFill="1" applyBorder="1">
      <alignment vertical="center"/>
    </xf>
    <xf numFmtId="14" fontId="0" fillId="6" borderId="21" xfId="0" applyNumberFormat="1" applyFill="1" applyBorder="1">
      <alignment vertical="center"/>
    </xf>
    <xf numFmtId="0" fontId="0" fillId="2" borderId="0" xfId="0" applyFill="1" applyBorder="1">
      <alignment vertical="center"/>
    </xf>
    <xf numFmtId="14" fontId="0" fillId="2" borderId="0" xfId="0" applyNumberFormat="1" applyFill="1" applyBorder="1">
      <alignment vertical="center"/>
    </xf>
    <xf numFmtId="14" fontId="0" fillId="2" borderId="13" xfId="0" applyNumberFormat="1" applyFill="1" applyBorder="1">
      <alignment vertical="center"/>
    </xf>
    <xf numFmtId="14" fontId="0" fillId="2" borderId="14" xfId="0" applyNumberFormat="1" applyFill="1" applyBorder="1">
      <alignment vertical="center"/>
    </xf>
    <xf numFmtId="14" fontId="0" fillId="2" borderId="11" xfId="0" applyNumberFormat="1" applyFill="1" applyBorder="1">
      <alignment vertical="center"/>
    </xf>
    <xf numFmtId="14" fontId="0" fillId="2" borderId="4" xfId="0" applyNumberFormat="1" applyFill="1" applyBorder="1">
      <alignment vertical="center"/>
    </xf>
    <xf numFmtId="14" fontId="0" fillId="2" borderId="10" xfId="0" applyNumberFormat="1" applyFill="1" applyBorder="1">
      <alignment vertical="center"/>
    </xf>
    <xf numFmtId="14" fontId="0" fillId="2" borderId="15" xfId="0" applyNumberFormat="1" applyFill="1" applyBorder="1">
      <alignment vertical="center"/>
    </xf>
    <xf numFmtId="14" fontId="0" fillId="2" borderId="5" xfId="0" applyNumberFormat="1" applyFill="1" applyBorder="1">
      <alignment vertical="center"/>
    </xf>
    <xf numFmtId="14" fontId="0" fillId="2" borderId="18" xfId="0" applyNumberFormat="1" applyFill="1" applyBorder="1">
      <alignment vertical="center"/>
    </xf>
    <xf numFmtId="14" fontId="0" fillId="2" borderId="3" xfId="0" applyNumberFormat="1" applyFill="1" applyBorder="1">
      <alignment vertical="center"/>
    </xf>
    <xf numFmtId="0" fontId="0" fillId="4" borderId="4" xfId="0" applyFont="1" applyFill="1" applyBorder="1">
      <alignment vertical="center"/>
    </xf>
    <xf numFmtId="0" fontId="0" fillId="5" borderId="7" xfId="0" applyFont="1" applyFill="1" applyBorder="1">
      <alignment vertical="center"/>
    </xf>
    <xf numFmtId="0" fontId="0" fillId="6" borderId="9" xfId="0" applyFont="1" applyFill="1" applyBorder="1" applyAlignment="1">
      <alignment horizontal="center" vertical="center"/>
    </xf>
    <xf numFmtId="0" fontId="0" fillId="6" borderId="22" xfId="0" applyFont="1" applyFill="1" applyBorder="1">
      <alignment vertical="center"/>
    </xf>
    <xf numFmtId="0" fontId="0" fillId="6" borderId="22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0" fillId="6" borderId="23" xfId="0" applyFont="1" applyFill="1" applyBorder="1">
      <alignment vertical="center"/>
    </xf>
    <xf numFmtId="176" fontId="0" fillId="6" borderId="23" xfId="0" applyNumberFormat="1" applyFont="1" applyFill="1" applyBorder="1">
      <alignment vertical="center"/>
    </xf>
    <xf numFmtId="177" fontId="0" fillId="6" borderId="23" xfId="12" applyNumberFormat="1" applyFont="1" applyFill="1" applyBorder="1">
      <alignment vertical="center"/>
    </xf>
    <xf numFmtId="14" fontId="0" fillId="2" borderId="6" xfId="0" applyNumberFormat="1" applyFill="1" applyBorder="1">
      <alignment vertical="center"/>
    </xf>
    <xf numFmtId="14" fontId="0" fillId="2" borderId="7" xfId="0" applyNumberFormat="1" applyFill="1" applyBorder="1">
      <alignment vertical="center"/>
    </xf>
    <xf numFmtId="14" fontId="0" fillId="2" borderId="16" xfId="0" applyNumberFormat="1" applyFill="1" applyBorder="1">
      <alignment vertical="center"/>
    </xf>
    <xf numFmtId="14" fontId="0" fillId="2" borderId="8" xfId="0" applyNumberFormat="1" applyFill="1" applyBorder="1">
      <alignment vertical="center"/>
    </xf>
    <xf numFmtId="14" fontId="0" fillId="2" borderId="9" xfId="0" applyNumberFormat="1" applyFill="1" applyBorder="1">
      <alignment vertical="center"/>
    </xf>
    <xf numFmtId="14" fontId="0" fillId="2" borderId="19" xfId="0" applyNumberFormat="1" applyFill="1" applyBorder="1">
      <alignment vertical="center"/>
    </xf>
    <xf numFmtId="14" fontId="0" fillId="2" borderId="21" xfId="0" applyNumberFormat="1" applyFill="1" applyBorder="1">
      <alignment vertical="center"/>
    </xf>
    <xf numFmtId="0" fontId="0" fillId="6" borderId="23" xfId="0" applyFill="1" applyBorder="1">
      <alignment vertical="center"/>
    </xf>
    <xf numFmtId="14" fontId="0" fillId="6" borderId="23" xfId="0" applyNumberFormat="1" applyFill="1" applyBorder="1">
      <alignment vertical="center"/>
    </xf>
    <xf numFmtId="14" fontId="0" fillId="6" borderId="24" xfId="0" applyNumberFormat="1" applyFill="1" applyBorder="1">
      <alignment vertical="center"/>
    </xf>
    <xf numFmtId="14" fontId="0" fillId="6" borderId="25" xfId="0" applyNumberFormat="1" applyFill="1" applyBorder="1">
      <alignment vertical="center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Normal 7 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Normal 3 12" xfId="33"/>
    <cellStyle name="适中" xfId="34" builtinId="28"/>
    <cellStyle name="Normal 2 2 3 2" xfId="35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Normal 7 2 2" xfId="42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Normal 3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Insatisfaisant" xfId="54"/>
    <cellStyle name="Normal 13 2 2" xfId="55"/>
    <cellStyle name="Normal 9" xfId="56"/>
    <cellStyle name="Normal 3 11" xfId="57"/>
    <cellStyle name="Normal 3 2 3 2" xfId="58"/>
    <cellStyle name="Normal 5" xfId="5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5"/>
  <sheetViews>
    <sheetView tabSelected="1" topLeftCell="E1" workbookViewId="0">
      <pane ySplit="2" topLeftCell="A3" activePane="bottomLeft" state="frozen"/>
      <selection/>
      <selection pane="bottomLeft" activeCell="G3" sqref="G3"/>
    </sheetView>
  </sheetViews>
  <sheetFormatPr defaultColWidth="9" defaultRowHeight="13.8"/>
  <cols>
    <col min="1" max="1" width="4.46296296296296" hidden="1" customWidth="1"/>
    <col min="2" max="2" width="11.0740740740741" hidden="1" customWidth="1"/>
    <col min="3" max="3" width="10.2314814814815" hidden="1" customWidth="1"/>
    <col min="4" max="4" width="8" hidden="1" customWidth="1"/>
    <col min="5" max="5" width="5.23148148148148" style="1" customWidth="1"/>
    <col min="6" max="7" width="40.0740740740741" customWidth="1"/>
    <col min="8" max="8" width="31.6944444444444" customWidth="1"/>
    <col min="9" max="9" width="8.76851851851852" customWidth="1"/>
    <col min="10" max="10" width="17.0740740740741" customWidth="1"/>
    <col min="11" max="11" width="18.6944444444444" customWidth="1"/>
    <col min="12" max="12" width="18" customWidth="1"/>
    <col min="13" max="13" width="8.69444444444444" style="2" customWidth="1"/>
    <col min="14" max="14" width="8" customWidth="1"/>
    <col min="15" max="15" width="5.07407407407407" customWidth="1"/>
    <col min="16" max="16" width="5.69444444444444" style="2" customWidth="1"/>
    <col min="17" max="22" width="10.8425925925926" customWidth="1"/>
    <col min="23" max="23" width="17.462962962963" style="3" customWidth="1"/>
    <col min="24" max="24" width="23.8425925925926" style="3" customWidth="1"/>
    <col min="25" max="25" width="8.69444444444444" style="3" customWidth="1"/>
    <col min="26" max="26" width="12.7685185185185" style="3" customWidth="1"/>
    <col min="27" max="28" width="10.0740740740741" style="3" customWidth="1"/>
    <col min="29" max="29" width="37.7685185185185" style="3" customWidth="1"/>
    <col min="30" max="16384" width="9" style="3"/>
  </cols>
  <sheetData>
    <row r="1" spans="1:24">
      <c r="A1" s="3"/>
      <c r="B1" s="3"/>
      <c r="C1" s="3"/>
      <c r="D1" s="3"/>
      <c r="E1" s="4"/>
      <c r="F1" s="3"/>
      <c r="G1" s="3"/>
      <c r="H1" s="3"/>
      <c r="I1" s="3"/>
      <c r="J1" s="3"/>
      <c r="K1" s="3"/>
      <c r="L1" s="3"/>
      <c r="M1" s="43">
        <f>SUM(M3:M37)</f>
        <v>251074</v>
      </c>
      <c r="N1" s="3">
        <f>M1*0.6</f>
        <v>150644.4</v>
      </c>
      <c r="O1" s="3"/>
      <c r="P1" s="43"/>
      <c r="Q1" s="54" t="s">
        <v>0</v>
      </c>
      <c r="R1" s="55"/>
      <c r="S1" s="56" t="s">
        <v>1</v>
      </c>
      <c r="T1" s="56"/>
      <c r="U1" s="57" t="s">
        <v>2</v>
      </c>
      <c r="V1" s="58"/>
      <c r="W1" s="22" t="s">
        <v>3</v>
      </c>
      <c r="X1" s="3" t="s">
        <v>4</v>
      </c>
    </row>
    <row r="2" ht="14.55" spans="1:28">
      <c r="A2" s="5" t="s">
        <v>5</v>
      </c>
      <c r="B2" s="6" t="s">
        <v>6</v>
      </c>
      <c r="C2" s="6" t="s">
        <v>7</v>
      </c>
      <c r="D2" s="6" t="s">
        <v>8</v>
      </c>
      <c r="E2" s="7" t="s">
        <v>9</v>
      </c>
      <c r="F2" s="8" t="s">
        <v>10</v>
      </c>
      <c r="G2" s="8" t="s">
        <v>4</v>
      </c>
      <c r="H2" s="8" t="s">
        <v>11</v>
      </c>
      <c r="I2" s="8" t="s">
        <v>6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 t="s">
        <v>17</v>
      </c>
      <c r="P2" s="8" t="s">
        <v>18</v>
      </c>
      <c r="Q2" s="8" t="s">
        <v>19</v>
      </c>
      <c r="R2" s="8" t="s">
        <v>20</v>
      </c>
      <c r="S2" s="8" t="s">
        <v>19</v>
      </c>
      <c r="T2" s="8" t="s">
        <v>20</v>
      </c>
      <c r="U2" s="8" t="s">
        <v>19</v>
      </c>
      <c r="V2" s="59" t="s">
        <v>20</v>
      </c>
      <c r="W2" s="60" t="s">
        <v>3</v>
      </c>
      <c r="X2" s="61" t="s">
        <v>21</v>
      </c>
      <c r="Y2" s="61" t="s">
        <v>22</v>
      </c>
      <c r="Z2" s="61" t="s">
        <v>23</v>
      </c>
      <c r="AA2" s="61" t="s">
        <v>24</v>
      </c>
      <c r="AB2" s="61" t="s">
        <v>25</v>
      </c>
    </row>
    <row r="3" spans="1:22">
      <c r="A3" s="9">
        <v>12</v>
      </c>
      <c r="B3" s="10" t="s">
        <v>26</v>
      </c>
      <c r="C3" s="10" t="s">
        <v>27</v>
      </c>
      <c r="D3" s="10"/>
      <c r="E3" s="11">
        <v>1</v>
      </c>
      <c r="F3" s="12" t="s">
        <v>27</v>
      </c>
      <c r="G3" s="12"/>
      <c r="H3" s="12" t="s">
        <v>28</v>
      </c>
      <c r="I3" s="12" t="s">
        <v>26</v>
      </c>
      <c r="J3" s="12" t="s">
        <v>29</v>
      </c>
      <c r="K3" s="12" t="s">
        <v>30</v>
      </c>
      <c r="L3" s="12" t="s">
        <v>31</v>
      </c>
      <c r="M3" s="44">
        <v>4394</v>
      </c>
      <c r="N3" s="45">
        <v>0.0134530658232731</v>
      </c>
      <c r="O3" s="45" t="s">
        <v>32</v>
      </c>
      <c r="P3" s="44">
        <v>1</v>
      </c>
      <c r="Q3" s="62" t="s">
        <v>33</v>
      </c>
      <c r="R3" s="63" t="s">
        <v>33</v>
      </c>
      <c r="S3" s="64" t="s">
        <v>33</v>
      </c>
      <c r="T3" s="65" t="s">
        <v>33</v>
      </c>
      <c r="U3" s="64" t="s">
        <v>33</v>
      </c>
      <c r="V3" s="66" t="s">
        <v>33</v>
      </c>
    </row>
    <row r="4" spans="1:22">
      <c r="A4" s="13">
        <v>1</v>
      </c>
      <c r="B4" s="14" t="s">
        <v>26</v>
      </c>
      <c r="C4" s="14" t="s">
        <v>34</v>
      </c>
      <c r="D4" s="14"/>
      <c r="E4" s="15">
        <v>2</v>
      </c>
      <c r="F4" s="16" t="s">
        <v>35</v>
      </c>
      <c r="G4" s="16"/>
      <c r="H4" s="16" t="s">
        <v>36</v>
      </c>
      <c r="I4" s="16" t="s">
        <v>26</v>
      </c>
      <c r="J4" s="16" t="s">
        <v>37</v>
      </c>
      <c r="K4" s="16" t="s">
        <v>35</v>
      </c>
      <c r="L4" s="16" t="s">
        <v>31</v>
      </c>
      <c r="M4" s="46">
        <v>86434</v>
      </c>
      <c r="N4" s="47">
        <v>0.264634112737549</v>
      </c>
      <c r="O4" s="47" t="s">
        <v>32</v>
      </c>
      <c r="P4" s="46">
        <v>1</v>
      </c>
      <c r="Q4" s="67" t="s">
        <v>33</v>
      </c>
      <c r="R4" s="68" t="s">
        <v>33</v>
      </c>
      <c r="S4" s="69" t="s">
        <v>33</v>
      </c>
      <c r="T4" s="70" t="s">
        <v>33</v>
      </c>
      <c r="U4" s="69" t="s">
        <v>33</v>
      </c>
      <c r="V4" s="71" t="s">
        <v>33</v>
      </c>
    </row>
    <row r="5" spans="1:28">
      <c r="A5" s="13">
        <v>3</v>
      </c>
      <c r="B5" s="14" t="s">
        <v>26</v>
      </c>
      <c r="C5" s="14" t="s">
        <v>27</v>
      </c>
      <c r="D5" s="14"/>
      <c r="E5" s="15">
        <v>3</v>
      </c>
      <c r="F5" s="16" t="s">
        <v>38</v>
      </c>
      <c r="G5" s="16"/>
      <c r="H5" s="16" t="s">
        <v>28</v>
      </c>
      <c r="I5" s="16" t="s">
        <v>26</v>
      </c>
      <c r="J5" s="16" t="s">
        <v>29</v>
      </c>
      <c r="K5" s="16" t="s">
        <v>30</v>
      </c>
      <c r="L5" s="16" t="s">
        <v>31</v>
      </c>
      <c r="M5" s="46">
        <v>36991</v>
      </c>
      <c r="N5" s="47">
        <v>0.113254974480814</v>
      </c>
      <c r="O5" s="47" t="s">
        <v>32</v>
      </c>
      <c r="P5" s="46">
        <v>1</v>
      </c>
      <c r="Q5" s="67" t="s">
        <v>33</v>
      </c>
      <c r="R5" s="68" t="s">
        <v>33</v>
      </c>
      <c r="S5" s="69" t="s">
        <v>33</v>
      </c>
      <c r="T5" s="70" t="s">
        <v>33</v>
      </c>
      <c r="U5" s="69" t="s">
        <v>33</v>
      </c>
      <c r="V5" s="72">
        <v>44573</v>
      </c>
      <c r="W5" s="3" t="s">
        <v>39</v>
      </c>
      <c r="AA5" s="61" t="s">
        <v>40</v>
      </c>
      <c r="AB5" s="61" t="s">
        <v>41</v>
      </c>
    </row>
    <row r="6" spans="1:22">
      <c r="A6" s="13">
        <v>14</v>
      </c>
      <c r="B6" s="14" t="s">
        <v>26</v>
      </c>
      <c r="C6" s="14" t="s">
        <v>34</v>
      </c>
      <c r="D6" s="14"/>
      <c r="E6" s="15">
        <v>4</v>
      </c>
      <c r="F6" s="16" t="s">
        <v>42</v>
      </c>
      <c r="G6" s="16"/>
      <c r="H6" s="16" t="s">
        <v>43</v>
      </c>
      <c r="I6" s="16" t="s">
        <v>26</v>
      </c>
      <c r="J6" s="16" t="s">
        <v>37</v>
      </c>
      <c r="K6" s="16" t="s">
        <v>35</v>
      </c>
      <c r="L6" s="16" t="s">
        <v>31</v>
      </c>
      <c r="M6" s="46">
        <v>3301</v>
      </c>
      <c r="N6" s="47">
        <v>0.0101066386624089</v>
      </c>
      <c r="O6" s="47" t="s">
        <v>32</v>
      </c>
      <c r="P6" s="46">
        <v>1</v>
      </c>
      <c r="Q6" s="67" t="s">
        <v>33</v>
      </c>
      <c r="R6" s="68" t="s">
        <v>33</v>
      </c>
      <c r="S6" s="69" t="s">
        <v>33</v>
      </c>
      <c r="T6" s="70" t="s">
        <v>33</v>
      </c>
      <c r="U6" s="69" t="s">
        <v>33</v>
      </c>
      <c r="V6" s="71" t="s">
        <v>33</v>
      </c>
    </row>
    <row r="7" spans="1:28">
      <c r="A7" s="13">
        <v>26</v>
      </c>
      <c r="B7" s="14" t="s">
        <v>26</v>
      </c>
      <c r="C7" s="14" t="s">
        <v>34</v>
      </c>
      <c r="D7" s="14"/>
      <c r="E7" s="15">
        <v>5</v>
      </c>
      <c r="F7" s="16" t="s">
        <v>44</v>
      </c>
      <c r="G7" s="16"/>
      <c r="H7" s="16" t="s">
        <v>45</v>
      </c>
      <c r="I7" s="16" t="s">
        <v>26</v>
      </c>
      <c r="J7" s="16" t="s">
        <v>37</v>
      </c>
      <c r="K7" s="16" t="s">
        <v>35</v>
      </c>
      <c r="L7" s="16" t="s">
        <v>31</v>
      </c>
      <c r="M7" s="46">
        <v>509</v>
      </c>
      <c r="N7" s="47">
        <v>0.00155840020574557</v>
      </c>
      <c r="O7" s="47" t="s">
        <v>32</v>
      </c>
      <c r="P7" s="46">
        <v>1</v>
      </c>
      <c r="Q7" s="67" t="s">
        <v>33</v>
      </c>
      <c r="R7" s="68" t="s">
        <v>33</v>
      </c>
      <c r="S7" s="69" t="s">
        <v>33</v>
      </c>
      <c r="T7" s="70" t="s">
        <v>33</v>
      </c>
      <c r="U7" s="69" t="s">
        <v>33</v>
      </c>
      <c r="V7" s="72">
        <v>44575</v>
      </c>
      <c r="W7" s="3" t="s">
        <v>46</v>
      </c>
      <c r="AA7" s="61" t="s">
        <v>40</v>
      </c>
      <c r="AB7" s="61" t="s">
        <v>41</v>
      </c>
    </row>
    <row r="8" spans="1:28">
      <c r="A8" s="13">
        <v>47</v>
      </c>
      <c r="B8" s="14" t="s">
        <v>26</v>
      </c>
      <c r="C8" s="14" t="s">
        <v>34</v>
      </c>
      <c r="D8" s="14"/>
      <c r="E8" s="15">
        <v>6</v>
      </c>
      <c r="F8" s="16" t="s">
        <v>47</v>
      </c>
      <c r="G8" s="16"/>
      <c r="H8" s="16" t="s">
        <v>48</v>
      </c>
      <c r="I8" s="16" t="s">
        <v>26</v>
      </c>
      <c r="J8" s="16" t="s">
        <v>37</v>
      </c>
      <c r="K8" s="16" t="s">
        <v>35</v>
      </c>
      <c r="L8" s="16" t="s">
        <v>31</v>
      </c>
      <c r="M8" s="46">
        <v>61</v>
      </c>
      <c r="N8" s="47">
        <v>0.000186763089490137</v>
      </c>
      <c r="O8" s="47" t="s">
        <v>32</v>
      </c>
      <c r="P8" s="46">
        <v>1</v>
      </c>
      <c r="Q8" s="67" t="s">
        <v>33</v>
      </c>
      <c r="R8" s="68" t="s">
        <v>33</v>
      </c>
      <c r="S8" s="69" t="s">
        <v>33</v>
      </c>
      <c r="T8" s="70" t="s">
        <v>33</v>
      </c>
      <c r="U8" s="69" t="s">
        <v>33</v>
      </c>
      <c r="V8" s="72">
        <v>44575</v>
      </c>
      <c r="W8" s="3" t="s">
        <v>46</v>
      </c>
      <c r="AA8" s="61" t="s">
        <v>40</v>
      </c>
      <c r="AB8" s="61" t="s">
        <v>41</v>
      </c>
    </row>
    <row r="9" ht="14.55" spans="1:28">
      <c r="A9" s="17">
        <v>34</v>
      </c>
      <c r="B9" s="18" t="s">
        <v>26</v>
      </c>
      <c r="C9" s="18" t="s">
        <v>49</v>
      </c>
      <c r="D9" s="18"/>
      <c r="E9" s="19">
        <v>7</v>
      </c>
      <c r="F9" s="20" t="s">
        <v>50</v>
      </c>
      <c r="G9" s="20" t="s">
        <v>51</v>
      </c>
      <c r="H9" s="21" t="s">
        <v>52</v>
      </c>
      <c r="I9" s="21" t="s">
        <v>26</v>
      </c>
      <c r="J9" s="21" t="s">
        <v>53</v>
      </c>
      <c r="K9" s="21" t="s">
        <v>54</v>
      </c>
      <c r="L9" s="21" t="s">
        <v>31</v>
      </c>
      <c r="M9" s="48">
        <v>250</v>
      </c>
      <c r="N9" s="49">
        <v>0.000765422497910397</v>
      </c>
      <c r="O9" s="49" t="s">
        <v>32</v>
      </c>
      <c r="P9" s="48">
        <v>1</v>
      </c>
      <c r="Q9" s="73" t="s">
        <v>33</v>
      </c>
      <c r="R9" s="74" t="s">
        <v>33</v>
      </c>
      <c r="S9" s="69" t="s">
        <v>33</v>
      </c>
      <c r="T9" s="70" t="s">
        <v>33</v>
      </c>
      <c r="U9" s="69" t="s">
        <v>33</v>
      </c>
      <c r="V9" s="72">
        <v>44589</v>
      </c>
      <c r="W9" s="3" t="s">
        <v>46</v>
      </c>
      <c r="Y9" s="3" t="s">
        <v>51</v>
      </c>
      <c r="Z9" s="3" t="s">
        <v>51</v>
      </c>
      <c r="AA9" s="61" t="s">
        <v>40</v>
      </c>
      <c r="AB9" s="61" t="s">
        <v>41</v>
      </c>
    </row>
    <row r="10" spans="1:22">
      <c r="A10" s="9">
        <v>5</v>
      </c>
      <c r="B10" s="10" t="s">
        <v>55</v>
      </c>
      <c r="C10" s="10" t="s">
        <v>56</v>
      </c>
      <c r="D10" s="10"/>
      <c r="E10" s="11">
        <v>8</v>
      </c>
      <c r="F10" s="12" t="s">
        <v>57</v>
      </c>
      <c r="G10" s="12"/>
      <c r="H10" s="12" t="s">
        <v>58</v>
      </c>
      <c r="I10" s="12" t="s">
        <v>55</v>
      </c>
      <c r="J10" s="12" t="s">
        <v>59</v>
      </c>
      <c r="K10" s="12" t="s">
        <v>60</v>
      </c>
      <c r="L10" s="12" t="s">
        <v>61</v>
      </c>
      <c r="M10" s="44">
        <v>12869</v>
      </c>
      <c r="N10" s="45">
        <v>0.0394008885024356</v>
      </c>
      <c r="O10" s="45" t="s">
        <v>32</v>
      </c>
      <c r="P10" s="44">
        <v>2</v>
      </c>
      <c r="Q10" s="62" t="s">
        <v>33</v>
      </c>
      <c r="R10" s="63" t="s">
        <v>33</v>
      </c>
      <c r="S10" s="64" t="s">
        <v>33</v>
      </c>
      <c r="T10" s="65" t="s">
        <v>33</v>
      </c>
      <c r="U10" s="64" t="s">
        <v>33</v>
      </c>
      <c r="V10" s="66" t="s">
        <v>33</v>
      </c>
    </row>
    <row r="11" spans="1:22">
      <c r="A11" s="13">
        <v>2</v>
      </c>
      <c r="B11" s="14" t="s">
        <v>55</v>
      </c>
      <c r="C11" s="14" t="s">
        <v>56</v>
      </c>
      <c r="D11" s="14"/>
      <c r="E11" s="15">
        <v>9</v>
      </c>
      <c r="F11" s="16" t="s">
        <v>62</v>
      </c>
      <c r="G11" s="16"/>
      <c r="H11" s="16" t="s">
        <v>63</v>
      </c>
      <c r="I11" s="16" t="s">
        <v>55</v>
      </c>
      <c r="J11" s="16" t="s">
        <v>59</v>
      </c>
      <c r="K11" s="16" t="s">
        <v>60</v>
      </c>
      <c r="L11" s="16" t="str">
        <f>L10</f>
        <v>MTM (OAS)</v>
      </c>
      <c r="M11" s="46">
        <v>86221</v>
      </c>
      <c r="N11" s="47">
        <v>0.263981972769329</v>
      </c>
      <c r="O11" s="47" t="s">
        <v>32</v>
      </c>
      <c r="P11" s="46">
        <v>2</v>
      </c>
      <c r="Q11" s="67" t="s">
        <v>33</v>
      </c>
      <c r="R11" s="68" t="s">
        <v>33</v>
      </c>
      <c r="S11" s="69" t="s">
        <v>33</v>
      </c>
      <c r="T11" s="70" t="s">
        <v>33</v>
      </c>
      <c r="U11" s="69" t="s">
        <v>33</v>
      </c>
      <c r="V11" s="71" t="s">
        <v>33</v>
      </c>
    </row>
    <row r="12" spans="1:22">
      <c r="A12" s="13">
        <v>20</v>
      </c>
      <c r="B12" s="14" t="s">
        <v>55</v>
      </c>
      <c r="C12" s="14" t="s">
        <v>64</v>
      </c>
      <c r="D12" s="14"/>
      <c r="E12" s="15">
        <v>10</v>
      </c>
      <c r="F12" s="16" t="s">
        <v>65</v>
      </c>
      <c r="G12" s="16"/>
      <c r="H12" s="16" t="s">
        <v>66</v>
      </c>
      <c r="I12" s="16" t="s">
        <v>55</v>
      </c>
      <c r="J12" s="16" t="s">
        <v>67</v>
      </c>
      <c r="K12" s="16" t="s">
        <v>68</v>
      </c>
      <c r="L12" s="16" t="s">
        <v>31</v>
      </c>
      <c r="M12" s="46">
        <v>855</v>
      </c>
      <c r="N12" s="47">
        <v>0.00261774494285356</v>
      </c>
      <c r="O12" s="47" t="s">
        <v>32</v>
      </c>
      <c r="P12" s="46">
        <v>2</v>
      </c>
      <c r="Q12" s="67" t="s">
        <v>33</v>
      </c>
      <c r="R12" s="68" t="s">
        <v>33</v>
      </c>
      <c r="S12" s="69" t="s">
        <v>33</v>
      </c>
      <c r="T12" s="70" t="s">
        <v>33</v>
      </c>
      <c r="U12" s="69" t="s">
        <v>33</v>
      </c>
      <c r="V12" s="71" t="s">
        <v>33</v>
      </c>
    </row>
    <row r="13" spans="1:22">
      <c r="A13" s="13">
        <v>21</v>
      </c>
      <c r="B13" s="14" t="s">
        <v>55</v>
      </c>
      <c r="C13" s="14" t="s">
        <v>69</v>
      </c>
      <c r="D13" s="14"/>
      <c r="E13" s="15">
        <v>11</v>
      </c>
      <c r="F13" s="16" t="s">
        <v>68</v>
      </c>
      <c r="G13" s="16"/>
      <c r="H13" s="16" t="s">
        <v>70</v>
      </c>
      <c r="I13" s="16" t="s">
        <v>55</v>
      </c>
      <c r="J13" s="16" t="s">
        <v>71</v>
      </c>
      <c r="K13" s="16" t="s">
        <v>68</v>
      </c>
      <c r="L13" s="16" t="s">
        <v>31</v>
      </c>
      <c r="M13" s="46">
        <v>654</v>
      </c>
      <c r="N13" s="47">
        <v>0.0020023452545336</v>
      </c>
      <c r="O13" s="47" t="s">
        <v>32</v>
      </c>
      <c r="P13" s="46">
        <v>2</v>
      </c>
      <c r="Q13" s="67" t="s">
        <v>33</v>
      </c>
      <c r="R13" s="68" t="s">
        <v>33</v>
      </c>
      <c r="S13" s="69" t="s">
        <v>33</v>
      </c>
      <c r="T13" s="70" t="s">
        <v>33</v>
      </c>
      <c r="U13" s="69" t="s">
        <v>33</v>
      </c>
      <c r="V13" s="71" t="s">
        <v>33</v>
      </c>
    </row>
    <row r="14" spans="1:22">
      <c r="A14" s="13">
        <v>27</v>
      </c>
      <c r="B14" s="14" t="s">
        <v>55</v>
      </c>
      <c r="C14" s="14" t="s">
        <v>64</v>
      </c>
      <c r="D14" s="14"/>
      <c r="E14" s="15">
        <v>12</v>
      </c>
      <c r="F14" s="16" t="s">
        <v>72</v>
      </c>
      <c r="G14" s="16"/>
      <c r="H14" s="16" t="s">
        <v>73</v>
      </c>
      <c r="I14" s="16" t="s">
        <v>55</v>
      </c>
      <c r="J14" s="16" t="s">
        <v>74</v>
      </c>
      <c r="K14" s="16" t="s">
        <v>74</v>
      </c>
      <c r="L14" s="16" t="s">
        <v>31</v>
      </c>
      <c r="M14" s="46">
        <v>460</v>
      </c>
      <c r="N14" s="47">
        <v>0.00140837739615513</v>
      </c>
      <c r="O14" s="47" t="s">
        <v>32</v>
      </c>
      <c r="P14" s="46">
        <v>2</v>
      </c>
      <c r="Q14" s="67" t="s">
        <v>33</v>
      </c>
      <c r="R14" s="68" t="s">
        <v>33</v>
      </c>
      <c r="S14" s="69" t="s">
        <v>33</v>
      </c>
      <c r="T14" s="70" t="s">
        <v>33</v>
      </c>
      <c r="U14" s="69" t="s">
        <v>33</v>
      </c>
      <c r="V14" s="71" t="s">
        <v>33</v>
      </c>
    </row>
    <row r="15" spans="1:22">
      <c r="A15" s="13">
        <v>54</v>
      </c>
      <c r="B15" s="14" t="s">
        <v>55</v>
      </c>
      <c r="C15" s="14" t="s">
        <v>64</v>
      </c>
      <c r="D15" s="14"/>
      <c r="E15" s="15">
        <v>13</v>
      </c>
      <c r="F15" s="16" t="s">
        <v>75</v>
      </c>
      <c r="G15" s="16"/>
      <c r="H15" s="16" t="s">
        <v>76</v>
      </c>
      <c r="I15" s="16" t="s">
        <v>55</v>
      </c>
      <c r="J15" s="16" t="s">
        <v>67</v>
      </c>
      <c r="K15" s="16" t="s">
        <v>68</v>
      </c>
      <c r="L15" s="16" t="s">
        <v>31</v>
      </c>
      <c r="M15" s="46">
        <v>28</v>
      </c>
      <c r="N15" s="47">
        <v>8.57273197659644e-5</v>
      </c>
      <c r="O15" s="47" t="s">
        <v>32</v>
      </c>
      <c r="P15" s="46">
        <v>2</v>
      </c>
      <c r="Q15" s="67" t="s">
        <v>33</v>
      </c>
      <c r="R15" s="68" t="s">
        <v>33</v>
      </c>
      <c r="S15" s="69" t="s">
        <v>33</v>
      </c>
      <c r="T15" s="70" t="s">
        <v>33</v>
      </c>
      <c r="U15" s="69" t="s">
        <v>33</v>
      </c>
      <c r="V15" s="71" t="s">
        <v>33</v>
      </c>
    </row>
    <row r="16" spans="1:22">
      <c r="A16" s="13">
        <v>55</v>
      </c>
      <c r="B16" s="14" t="s">
        <v>55</v>
      </c>
      <c r="C16" s="14" t="s">
        <v>64</v>
      </c>
      <c r="D16" s="14"/>
      <c r="E16" s="15">
        <v>14</v>
      </c>
      <c r="F16" s="16" t="s">
        <v>77</v>
      </c>
      <c r="G16" s="16"/>
      <c r="H16" s="16" t="s">
        <v>78</v>
      </c>
      <c r="I16" s="16" t="s">
        <v>55</v>
      </c>
      <c r="J16" s="16" t="s">
        <v>67</v>
      </c>
      <c r="K16" s="16" t="s">
        <v>79</v>
      </c>
      <c r="L16" s="16" t="s">
        <v>31</v>
      </c>
      <c r="M16" s="46">
        <v>25</v>
      </c>
      <c r="N16" s="47">
        <v>7.65422497910397e-5</v>
      </c>
      <c r="O16" s="47" t="s">
        <v>32</v>
      </c>
      <c r="P16" s="46">
        <v>2</v>
      </c>
      <c r="Q16" s="67" t="s">
        <v>33</v>
      </c>
      <c r="R16" s="68" t="s">
        <v>33</v>
      </c>
      <c r="S16" s="69" t="s">
        <v>33</v>
      </c>
      <c r="T16" s="70" t="s">
        <v>33</v>
      </c>
      <c r="U16" s="69" t="s">
        <v>33</v>
      </c>
      <c r="V16" s="71" t="s">
        <v>33</v>
      </c>
    </row>
    <row r="17" spans="1:22">
      <c r="A17" s="13">
        <v>46</v>
      </c>
      <c r="B17" s="14" t="s">
        <v>55</v>
      </c>
      <c r="C17" s="14" t="s">
        <v>69</v>
      </c>
      <c r="D17" s="14"/>
      <c r="E17" s="15">
        <v>15</v>
      </c>
      <c r="F17" s="16" t="s">
        <v>80</v>
      </c>
      <c r="G17" s="16"/>
      <c r="H17" s="16" t="s">
        <v>81</v>
      </c>
      <c r="I17" s="16" t="s">
        <v>55</v>
      </c>
      <c r="J17" s="16" t="s">
        <v>71</v>
      </c>
      <c r="K17" s="16" t="s">
        <v>82</v>
      </c>
      <c r="L17" s="16" t="s">
        <v>83</v>
      </c>
      <c r="M17" s="46">
        <v>64</v>
      </c>
      <c r="N17" s="47">
        <v>0.000195948159465062</v>
      </c>
      <c r="O17" s="47" t="s">
        <v>32</v>
      </c>
      <c r="P17" s="46">
        <v>2</v>
      </c>
      <c r="Q17" s="67" t="s">
        <v>33</v>
      </c>
      <c r="R17" s="68" t="s">
        <v>33</v>
      </c>
      <c r="S17" s="69" t="s">
        <v>33</v>
      </c>
      <c r="T17" s="70" t="s">
        <v>33</v>
      </c>
      <c r="U17" s="69" t="s">
        <v>33</v>
      </c>
      <c r="V17" s="71" t="s">
        <v>33</v>
      </c>
    </row>
    <row r="18" spans="1:22">
      <c r="A18" s="13">
        <v>48</v>
      </c>
      <c r="B18" s="14" t="s">
        <v>84</v>
      </c>
      <c r="C18" s="14" t="s">
        <v>85</v>
      </c>
      <c r="D18" s="14"/>
      <c r="E18" s="15">
        <v>16</v>
      </c>
      <c r="F18" s="22" t="s">
        <v>86</v>
      </c>
      <c r="G18" s="22"/>
      <c r="H18" s="16" t="s">
        <v>87</v>
      </c>
      <c r="I18" s="16" t="s">
        <v>55</v>
      </c>
      <c r="J18" s="16" t="s">
        <v>88</v>
      </c>
      <c r="K18" s="16" t="s">
        <v>89</v>
      </c>
      <c r="L18" s="16" t="s">
        <v>31</v>
      </c>
      <c r="M18" s="46">
        <v>53</v>
      </c>
      <c r="N18" s="47">
        <v>0.000162269569557004</v>
      </c>
      <c r="O18" s="47" t="s">
        <v>32</v>
      </c>
      <c r="P18" s="46">
        <v>2</v>
      </c>
      <c r="Q18" s="67" t="s">
        <v>33</v>
      </c>
      <c r="R18" s="68" t="s">
        <v>33</v>
      </c>
      <c r="S18" s="69" t="s">
        <v>33</v>
      </c>
      <c r="T18" s="70" t="s">
        <v>33</v>
      </c>
      <c r="U18" s="69" t="s">
        <v>33</v>
      </c>
      <c r="V18" s="71" t="s">
        <v>33</v>
      </c>
    </row>
    <row r="19" ht="14.55" spans="1:28">
      <c r="A19" s="13">
        <v>23</v>
      </c>
      <c r="B19" s="14" t="s">
        <v>55</v>
      </c>
      <c r="C19" s="14" t="s">
        <v>69</v>
      </c>
      <c r="D19" s="14"/>
      <c r="E19" s="15">
        <v>17</v>
      </c>
      <c r="F19" s="23" t="s">
        <v>90</v>
      </c>
      <c r="G19" s="23" t="s">
        <v>91</v>
      </c>
      <c r="H19" s="16" t="s">
        <v>92</v>
      </c>
      <c r="I19" s="16" t="s">
        <v>55</v>
      </c>
      <c r="J19" s="16" t="s">
        <v>71</v>
      </c>
      <c r="K19" s="16" t="s">
        <v>93</v>
      </c>
      <c r="L19" s="16" t="s">
        <v>31</v>
      </c>
      <c r="M19" s="46">
        <v>597</v>
      </c>
      <c r="N19" s="47">
        <v>0.00182782892501003</v>
      </c>
      <c r="O19" s="47" t="s">
        <v>32</v>
      </c>
      <c r="P19" s="46">
        <v>2</v>
      </c>
      <c r="Q19" s="73" t="s">
        <v>33</v>
      </c>
      <c r="R19" s="74" t="s">
        <v>33</v>
      </c>
      <c r="S19" s="75">
        <v>44568</v>
      </c>
      <c r="T19" s="76">
        <v>44575</v>
      </c>
      <c r="U19" s="77">
        <v>44575</v>
      </c>
      <c r="V19" s="78">
        <v>44582</v>
      </c>
      <c r="W19" s="3" t="s">
        <v>94</v>
      </c>
      <c r="Y19" s="3" t="s">
        <v>51</v>
      </c>
      <c r="Z19" s="3" t="s">
        <v>51</v>
      </c>
      <c r="AA19" s="61" t="s">
        <v>95</v>
      </c>
      <c r="AB19" s="61" t="s">
        <v>41</v>
      </c>
    </row>
    <row r="20" spans="1:22">
      <c r="A20" s="9">
        <v>6</v>
      </c>
      <c r="B20" s="10" t="s">
        <v>96</v>
      </c>
      <c r="C20" s="10" t="s">
        <v>97</v>
      </c>
      <c r="D20" s="10" t="s">
        <v>98</v>
      </c>
      <c r="E20" s="11">
        <v>18</v>
      </c>
      <c r="F20" s="12" t="s">
        <v>99</v>
      </c>
      <c r="G20" s="12"/>
      <c r="H20" s="12" t="s">
        <v>100</v>
      </c>
      <c r="I20" s="12" t="s">
        <v>101</v>
      </c>
      <c r="J20" s="12" t="s">
        <v>102</v>
      </c>
      <c r="K20" s="12" t="s">
        <v>99</v>
      </c>
      <c r="L20" s="12" t="s">
        <v>31</v>
      </c>
      <c r="M20" s="44">
        <v>12394</v>
      </c>
      <c r="N20" s="45">
        <v>0.0379465857564058</v>
      </c>
      <c r="O20" s="45" t="s">
        <v>32</v>
      </c>
      <c r="P20" s="44">
        <v>3</v>
      </c>
      <c r="Q20" s="62" t="s">
        <v>33</v>
      </c>
      <c r="R20" s="63" t="s">
        <v>33</v>
      </c>
      <c r="S20" s="64" t="s">
        <v>33</v>
      </c>
      <c r="T20" s="65" t="s">
        <v>33</v>
      </c>
      <c r="U20" s="64" t="s">
        <v>33</v>
      </c>
      <c r="V20" s="66" t="s">
        <v>33</v>
      </c>
    </row>
    <row r="21" spans="1:22">
      <c r="A21" s="13">
        <v>16</v>
      </c>
      <c r="B21" s="14" t="s">
        <v>96</v>
      </c>
      <c r="C21" s="14" t="s">
        <v>97</v>
      </c>
      <c r="D21" s="14" t="s">
        <v>103</v>
      </c>
      <c r="E21" s="15">
        <v>19</v>
      </c>
      <c r="F21" s="16" t="s">
        <v>104</v>
      </c>
      <c r="G21" s="16"/>
      <c r="H21" s="16" t="s">
        <v>105</v>
      </c>
      <c r="I21" s="16" t="s">
        <v>101</v>
      </c>
      <c r="J21" s="16" t="s">
        <v>106</v>
      </c>
      <c r="K21" s="16" t="s">
        <v>106</v>
      </c>
      <c r="L21" s="16" t="s">
        <v>31</v>
      </c>
      <c r="M21" s="46">
        <v>2359</v>
      </c>
      <c r="N21" s="47">
        <v>0.0072225266902825</v>
      </c>
      <c r="O21" s="47" t="s">
        <v>32</v>
      </c>
      <c r="P21" s="46">
        <v>3</v>
      </c>
      <c r="Q21" s="67" t="s">
        <v>33</v>
      </c>
      <c r="R21" s="68" t="s">
        <v>33</v>
      </c>
      <c r="S21" s="69" t="s">
        <v>33</v>
      </c>
      <c r="T21" s="70" t="s">
        <v>33</v>
      </c>
      <c r="U21" s="69" t="s">
        <v>33</v>
      </c>
      <c r="V21" s="71" t="s">
        <v>33</v>
      </c>
    </row>
    <row r="22" spans="1:22">
      <c r="A22" s="13">
        <v>24</v>
      </c>
      <c r="B22" s="14" t="s">
        <v>96</v>
      </c>
      <c r="C22" s="14" t="s">
        <v>97</v>
      </c>
      <c r="D22" s="14" t="s">
        <v>97</v>
      </c>
      <c r="E22" s="15">
        <v>20</v>
      </c>
      <c r="F22" s="16" t="s">
        <v>107</v>
      </c>
      <c r="G22" s="16"/>
      <c r="H22" s="16" t="s">
        <v>108</v>
      </c>
      <c r="I22" s="16" t="s">
        <v>101</v>
      </c>
      <c r="J22" s="16" t="s">
        <v>106</v>
      </c>
      <c r="K22" s="16" t="s">
        <v>106</v>
      </c>
      <c r="L22" s="16" t="s">
        <v>83</v>
      </c>
      <c r="M22" s="46">
        <v>569</v>
      </c>
      <c r="N22" s="47">
        <v>0.00174210160524406</v>
      </c>
      <c r="O22" s="47" t="s">
        <v>32</v>
      </c>
      <c r="P22" s="46">
        <v>3</v>
      </c>
      <c r="Q22" s="67" t="s">
        <v>33</v>
      </c>
      <c r="R22" s="68" t="s">
        <v>33</v>
      </c>
      <c r="S22" s="69" t="s">
        <v>33</v>
      </c>
      <c r="T22" s="70" t="s">
        <v>33</v>
      </c>
      <c r="U22" s="69" t="s">
        <v>33</v>
      </c>
      <c r="V22" s="71" t="s">
        <v>33</v>
      </c>
    </row>
    <row r="23" spans="1:22">
      <c r="A23" s="13">
        <v>42</v>
      </c>
      <c r="B23" s="14" t="s">
        <v>96</v>
      </c>
      <c r="C23" s="14" t="s">
        <v>97</v>
      </c>
      <c r="D23" s="14" t="s">
        <v>97</v>
      </c>
      <c r="E23" s="15">
        <v>21</v>
      </c>
      <c r="F23" s="16" t="s">
        <v>109</v>
      </c>
      <c r="G23" s="16"/>
      <c r="H23" s="16" t="s">
        <v>109</v>
      </c>
      <c r="I23" s="16" t="s">
        <v>101</v>
      </c>
      <c r="J23" s="16" t="s">
        <v>106</v>
      </c>
      <c r="K23" s="16" t="s">
        <v>109</v>
      </c>
      <c r="L23" s="16" t="s">
        <v>31</v>
      </c>
      <c r="M23" s="46">
        <v>84</v>
      </c>
      <c r="N23" s="47">
        <v>0.000257181959297893</v>
      </c>
      <c r="O23" s="47" t="s">
        <v>32</v>
      </c>
      <c r="P23" s="46">
        <v>3</v>
      </c>
      <c r="Q23" s="67" t="s">
        <v>33</v>
      </c>
      <c r="R23" s="68" t="s">
        <v>33</v>
      </c>
      <c r="S23" s="69" t="s">
        <v>33</v>
      </c>
      <c r="T23" s="70" t="s">
        <v>33</v>
      </c>
      <c r="U23" s="69" t="s">
        <v>33</v>
      </c>
      <c r="V23" s="71" t="s">
        <v>33</v>
      </c>
    </row>
    <row r="24" spans="1:22">
      <c r="A24" s="9">
        <v>59</v>
      </c>
      <c r="B24" s="10" t="s">
        <v>26</v>
      </c>
      <c r="C24" s="10" t="s">
        <v>110</v>
      </c>
      <c r="D24" s="10" t="s">
        <v>111</v>
      </c>
      <c r="E24" s="11">
        <v>22</v>
      </c>
      <c r="F24" s="12" t="s">
        <v>112</v>
      </c>
      <c r="G24" s="12"/>
      <c r="H24" s="12" t="s">
        <v>113</v>
      </c>
      <c r="I24" s="12" t="s">
        <v>114</v>
      </c>
      <c r="J24" s="12" t="s">
        <v>115</v>
      </c>
      <c r="K24" s="12" t="s">
        <v>116</v>
      </c>
      <c r="L24" s="12" t="s">
        <v>117</v>
      </c>
      <c r="M24" s="44">
        <v>13</v>
      </c>
      <c r="N24" s="45">
        <v>3.98019698913406e-5</v>
      </c>
      <c r="O24" s="45" t="s">
        <v>32</v>
      </c>
      <c r="P24" s="44">
        <v>4</v>
      </c>
      <c r="Q24" s="62" t="s">
        <v>33</v>
      </c>
      <c r="R24" s="63" t="s">
        <v>33</v>
      </c>
      <c r="S24" s="64" t="s">
        <v>33</v>
      </c>
      <c r="T24" s="65" t="s">
        <v>33</v>
      </c>
      <c r="U24" s="64" t="s">
        <v>33</v>
      </c>
      <c r="V24" s="66" t="s">
        <v>33</v>
      </c>
    </row>
    <row r="25" spans="1:22">
      <c r="A25" s="13">
        <v>22</v>
      </c>
      <c r="B25" s="14" t="s">
        <v>26</v>
      </c>
      <c r="C25" s="14" t="s">
        <v>110</v>
      </c>
      <c r="D25" s="14" t="s">
        <v>111</v>
      </c>
      <c r="E25" s="15">
        <v>23</v>
      </c>
      <c r="F25" s="16" t="s">
        <v>118</v>
      </c>
      <c r="G25" s="16"/>
      <c r="H25" s="16" t="s">
        <v>119</v>
      </c>
      <c r="I25" s="16" t="s">
        <v>114</v>
      </c>
      <c r="J25" s="16" t="s">
        <v>115</v>
      </c>
      <c r="K25" s="16" t="s">
        <v>116</v>
      </c>
      <c r="L25" s="16" t="s">
        <v>117</v>
      </c>
      <c r="M25" s="46">
        <v>622</v>
      </c>
      <c r="N25" s="47">
        <v>0.00190437117480107</v>
      </c>
      <c r="O25" s="47" t="s">
        <v>32</v>
      </c>
      <c r="P25" s="46">
        <v>4</v>
      </c>
      <c r="Q25" s="67" t="s">
        <v>33</v>
      </c>
      <c r="R25" s="68" t="s">
        <v>33</v>
      </c>
      <c r="S25" s="69" t="s">
        <v>33</v>
      </c>
      <c r="T25" s="70" t="s">
        <v>33</v>
      </c>
      <c r="U25" s="69" t="s">
        <v>33</v>
      </c>
      <c r="V25" s="71" t="s">
        <v>33</v>
      </c>
    </row>
    <row r="26" spans="1:23">
      <c r="A26" s="13">
        <v>41</v>
      </c>
      <c r="B26" s="14" t="s">
        <v>26</v>
      </c>
      <c r="C26" s="14" t="s">
        <v>110</v>
      </c>
      <c r="D26" s="14" t="s">
        <v>111</v>
      </c>
      <c r="E26" s="15">
        <v>24</v>
      </c>
      <c r="F26" s="16" t="s">
        <v>120</v>
      </c>
      <c r="G26" s="16"/>
      <c r="H26" s="16" t="s">
        <v>121</v>
      </c>
      <c r="I26" s="16" t="s">
        <v>114</v>
      </c>
      <c r="J26" s="16" t="s">
        <v>115</v>
      </c>
      <c r="K26" s="16" t="s">
        <v>116</v>
      </c>
      <c r="L26" s="16" t="s">
        <v>117</v>
      </c>
      <c r="M26" s="46">
        <v>106</v>
      </c>
      <c r="N26" s="47">
        <v>0.000324539139114008</v>
      </c>
      <c r="O26" s="47" t="s">
        <v>32</v>
      </c>
      <c r="P26" s="46">
        <v>4</v>
      </c>
      <c r="Q26" s="67" t="s">
        <v>33</v>
      </c>
      <c r="R26" s="68" t="s">
        <v>33</v>
      </c>
      <c r="S26" s="69" t="s">
        <v>33</v>
      </c>
      <c r="T26" s="70" t="s">
        <v>33</v>
      </c>
      <c r="U26" s="69" t="s">
        <v>33</v>
      </c>
      <c r="V26" s="71" t="s">
        <v>33</v>
      </c>
      <c r="W26" s="79"/>
    </row>
    <row r="27" spans="1:22">
      <c r="A27" s="13">
        <v>72</v>
      </c>
      <c r="B27" s="14" t="s">
        <v>26</v>
      </c>
      <c r="C27" s="14" t="s">
        <v>110</v>
      </c>
      <c r="D27" s="14" t="s">
        <v>110</v>
      </c>
      <c r="E27" s="15">
        <v>25</v>
      </c>
      <c r="F27" s="16" t="s">
        <v>122</v>
      </c>
      <c r="G27" s="16"/>
      <c r="H27" s="16" t="s">
        <v>123</v>
      </c>
      <c r="I27" s="16" t="s">
        <v>114</v>
      </c>
      <c r="J27" s="16" t="s">
        <v>124</v>
      </c>
      <c r="K27" s="16" t="s">
        <v>125</v>
      </c>
      <c r="L27" s="16" t="s">
        <v>117</v>
      </c>
      <c r="M27" s="46">
        <v>1</v>
      </c>
      <c r="N27" s="47">
        <v>3.06168999164159e-6</v>
      </c>
      <c r="O27" s="47" t="s">
        <v>32</v>
      </c>
      <c r="P27" s="46">
        <v>4</v>
      </c>
      <c r="Q27" s="67" t="s">
        <v>33</v>
      </c>
      <c r="R27" s="68" t="s">
        <v>33</v>
      </c>
      <c r="S27" s="69" t="s">
        <v>33</v>
      </c>
      <c r="T27" s="70" t="s">
        <v>33</v>
      </c>
      <c r="U27" s="69" t="s">
        <v>33</v>
      </c>
      <c r="V27" s="71" t="s">
        <v>33</v>
      </c>
    </row>
    <row r="28" spans="1:22">
      <c r="A28" s="13"/>
      <c r="B28" s="14"/>
      <c r="C28" s="14"/>
      <c r="D28" s="14"/>
      <c r="E28" s="15">
        <v>26</v>
      </c>
      <c r="F28" s="16" t="s">
        <v>126</v>
      </c>
      <c r="G28" s="16"/>
      <c r="H28" s="16" t="s">
        <v>127</v>
      </c>
      <c r="I28" s="16" t="s">
        <v>114</v>
      </c>
      <c r="J28" s="16" t="s">
        <v>124</v>
      </c>
      <c r="K28" s="16" t="s">
        <v>125</v>
      </c>
      <c r="L28" s="16" t="s">
        <v>117</v>
      </c>
      <c r="M28" s="46">
        <v>1</v>
      </c>
      <c r="N28" s="47">
        <v>3.06168999164159e-6</v>
      </c>
      <c r="O28" s="47" t="s">
        <v>32</v>
      </c>
      <c r="P28" s="46">
        <v>4</v>
      </c>
      <c r="Q28" s="67" t="s">
        <v>33</v>
      </c>
      <c r="R28" s="68" t="s">
        <v>33</v>
      </c>
      <c r="S28" s="69" t="s">
        <v>33</v>
      </c>
      <c r="T28" s="70" t="s">
        <v>33</v>
      </c>
      <c r="U28" s="69" t="s">
        <v>33</v>
      </c>
      <c r="V28" s="71" t="s">
        <v>33</v>
      </c>
    </row>
    <row r="29" spans="1:22">
      <c r="A29" s="13">
        <v>53</v>
      </c>
      <c r="B29" s="14" t="s">
        <v>26</v>
      </c>
      <c r="C29" s="14" t="s">
        <v>110</v>
      </c>
      <c r="D29" s="14" t="s">
        <v>110</v>
      </c>
      <c r="E29" s="15">
        <v>27</v>
      </c>
      <c r="F29" s="16" t="s">
        <v>128</v>
      </c>
      <c r="G29" s="16"/>
      <c r="H29" s="16" t="s">
        <v>129</v>
      </c>
      <c r="I29" s="16" t="s">
        <v>114</v>
      </c>
      <c r="J29" s="16" t="s">
        <v>124</v>
      </c>
      <c r="K29" s="16" t="s">
        <v>130</v>
      </c>
      <c r="L29" s="16" t="s">
        <v>117</v>
      </c>
      <c r="M29" s="46">
        <v>30</v>
      </c>
      <c r="N29" s="47">
        <v>9.18506997492476e-5</v>
      </c>
      <c r="O29" s="47" t="s">
        <v>32</v>
      </c>
      <c r="P29" s="46">
        <v>4</v>
      </c>
      <c r="Q29" s="67" t="s">
        <v>33</v>
      </c>
      <c r="R29" s="68" t="s">
        <v>33</v>
      </c>
      <c r="S29" s="69" t="s">
        <v>33</v>
      </c>
      <c r="T29" s="70" t="s">
        <v>33</v>
      </c>
      <c r="U29" s="69" t="s">
        <v>33</v>
      </c>
      <c r="V29" s="71" t="s">
        <v>33</v>
      </c>
    </row>
    <row r="30" spans="1:22">
      <c r="A30" s="13">
        <v>57</v>
      </c>
      <c r="B30" s="14" t="s">
        <v>26</v>
      </c>
      <c r="C30" s="14" t="s">
        <v>110</v>
      </c>
      <c r="D30" s="14" t="s">
        <v>110</v>
      </c>
      <c r="E30" s="15">
        <v>28</v>
      </c>
      <c r="F30" s="16" t="s">
        <v>131</v>
      </c>
      <c r="G30" s="16"/>
      <c r="H30" s="16" t="s">
        <v>132</v>
      </c>
      <c r="I30" s="16" t="s">
        <v>114</v>
      </c>
      <c r="J30" s="16" t="s">
        <v>124</v>
      </c>
      <c r="K30" s="16" t="s">
        <v>130</v>
      </c>
      <c r="L30" s="16" t="s">
        <v>117</v>
      </c>
      <c r="M30" s="46">
        <v>16</v>
      </c>
      <c r="N30" s="47">
        <v>4.89870398662654e-5</v>
      </c>
      <c r="O30" s="47" t="s">
        <v>32</v>
      </c>
      <c r="P30" s="46">
        <v>4</v>
      </c>
      <c r="Q30" s="67" t="s">
        <v>33</v>
      </c>
      <c r="R30" s="68" t="s">
        <v>33</v>
      </c>
      <c r="S30" s="69" t="s">
        <v>33</v>
      </c>
      <c r="T30" s="70" t="s">
        <v>33</v>
      </c>
      <c r="U30" s="69" t="s">
        <v>33</v>
      </c>
      <c r="V30" s="71" t="s">
        <v>33</v>
      </c>
    </row>
    <row r="31" spans="1:22">
      <c r="A31" s="13">
        <v>30</v>
      </c>
      <c r="B31" s="14" t="s">
        <v>26</v>
      </c>
      <c r="C31" s="14" t="s">
        <v>85</v>
      </c>
      <c r="D31" s="14"/>
      <c r="E31" s="15">
        <v>29</v>
      </c>
      <c r="F31" s="16" t="s">
        <v>133</v>
      </c>
      <c r="G31" s="16"/>
      <c r="H31" s="16" t="s">
        <v>134</v>
      </c>
      <c r="I31" s="16" t="s">
        <v>135</v>
      </c>
      <c r="J31" s="16" t="s">
        <v>88</v>
      </c>
      <c r="K31" s="16" t="s">
        <v>88</v>
      </c>
      <c r="L31" s="16" t="s">
        <v>117</v>
      </c>
      <c r="M31" s="46">
        <v>433</v>
      </c>
      <c r="N31" s="47">
        <v>0.00132571176638081</v>
      </c>
      <c r="O31" s="47" t="s">
        <v>32</v>
      </c>
      <c r="P31" s="46">
        <v>4</v>
      </c>
      <c r="Q31" s="67" t="s">
        <v>33</v>
      </c>
      <c r="R31" s="68" t="s">
        <v>33</v>
      </c>
      <c r="S31" s="69" t="s">
        <v>33</v>
      </c>
      <c r="T31" s="70" t="s">
        <v>33</v>
      </c>
      <c r="U31" s="69" t="s">
        <v>33</v>
      </c>
      <c r="V31" s="71" t="s">
        <v>33</v>
      </c>
    </row>
    <row r="32" spans="1:22">
      <c r="A32" s="13">
        <v>58</v>
      </c>
      <c r="B32" s="14" t="s">
        <v>26</v>
      </c>
      <c r="C32" s="14" t="s">
        <v>85</v>
      </c>
      <c r="D32" s="14"/>
      <c r="E32" s="15">
        <v>30</v>
      </c>
      <c r="F32" s="16" t="s">
        <v>136</v>
      </c>
      <c r="G32" s="16"/>
      <c r="H32" s="16" t="s">
        <v>137</v>
      </c>
      <c r="I32" s="16" t="s">
        <v>135</v>
      </c>
      <c r="J32" s="16" t="s">
        <v>88</v>
      </c>
      <c r="K32" s="16" t="s">
        <v>88</v>
      </c>
      <c r="L32" s="16" t="s">
        <v>117</v>
      </c>
      <c r="M32" s="46">
        <v>15</v>
      </c>
      <c r="N32" s="47">
        <v>4.59253498746238e-5</v>
      </c>
      <c r="O32" s="47" t="s">
        <v>32</v>
      </c>
      <c r="P32" s="46">
        <v>4</v>
      </c>
      <c r="Q32" s="67" t="s">
        <v>33</v>
      </c>
      <c r="R32" s="68" t="s">
        <v>33</v>
      </c>
      <c r="S32" s="69" t="s">
        <v>33</v>
      </c>
      <c r="T32" s="70" t="s">
        <v>33</v>
      </c>
      <c r="U32" s="69" t="s">
        <v>33</v>
      </c>
      <c r="V32" s="71" t="s">
        <v>33</v>
      </c>
    </row>
    <row r="33" spans="1:28">
      <c r="A33" s="13">
        <v>25</v>
      </c>
      <c r="B33" s="14" t="s">
        <v>26</v>
      </c>
      <c r="C33" s="14" t="s">
        <v>138</v>
      </c>
      <c r="D33" s="14"/>
      <c r="E33" s="15">
        <v>31</v>
      </c>
      <c r="F33" s="24" t="s">
        <v>139</v>
      </c>
      <c r="G33" s="16" t="s">
        <v>140</v>
      </c>
      <c r="H33" s="16" t="s">
        <v>141</v>
      </c>
      <c r="I33" s="16" t="s">
        <v>114</v>
      </c>
      <c r="J33" s="16" t="s">
        <v>142</v>
      </c>
      <c r="K33" s="16" t="s">
        <v>143</v>
      </c>
      <c r="L33" s="16" t="s">
        <v>117</v>
      </c>
      <c r="M33" s="46">
        <v>511</v>
      </c>
      <c r="N33" s="47">
        <v>0.00156452358572885</v>
      </c>
      <c r="O33" s="47" t="s">
        <v>32</v>
      </c>
      <c r="P33" s="46">
        <v>4</v>
      </c>
      <c r="Q33" s="80">
        <v>44568</v>
      </c>
      <c r="R33" s="81">
        <v>44575</v>
      </c>
      <c r="S33" s="82">
        <v>44568</v>
      </c>
      <c r="T33" s="83">
        <v>44575</v>
      </c>
      <c r="U33" s="81">
        <v>44575</v>
      </c>
      <c r="V33" s="84">
        <v>44582</v>
      </c>
      <c r="X33" s="61" t="s">
        <v>144</v>
      </c>
      <c r="Y33" s="3" t="s">
        <v>145</v>
      </c>
      <c r="Z33" s="3" t="s">
        <v>145</v>
      </c>
      <c r="AA33" s="61" t="s">
        <v>95</v>
      </c>
      <c r="AB33" s="61" t="s">
        <v>41</v>
      </c>
    </row>
    <row r="34" spans="1:28">
      <c r="A34" s="13">
        <v>43</v>
      </c>
      <c r="B34" s="14" t="s">
        <v>26</v>
      </c>
      <c r="C34" s="14" t="s">
        <v>146</v>
      </c>
      <c r="D34" s="14"/>
      <c r="E34" s="15">
        <v>32</v>
      </c>
      <c r="F34" s="24" t="s">
        <v>147</v>
      </c>
      <c r="G34" s="16" t="s">
        <v>140</v>
      </c>
      <c r="H34" s="16" t="s">
        <v>148</v>
      </c>
      <c r="I34" s="16" t="s">
        <v>135</v>
      </c>
      <c r="J34" s="16" t="s">
        <v>149</v>
      </c>
      <c r="K34" s="16" t="s">
        <v>150</v>
      </c>
      <c r="L34" s="16" t="s">
        <v>117</v>
      </c>
      <c r="M34" s="46">
        <v>75</v>
      </c>
      <c r="N34" s="47">
        <v>0.000229626749373119</v>
      </c>
      <c r="O34" s="47" t="s">
        <v>32</v>
      </c>
      <c r="P34" s="46">
        <v>4</v>
      </c>
      <c r="Q34" s="80">
        <v>44568</v>
      </c>
      <c r="R34" s="81">
        <v>44575</v>
      </c>
      <c r="S34" s="82">
        <v>44568</v>
      </c>
      <c r="T34" s="83">
        <v>44575</v>
      </c>
      <c r="U34" s="81">
        <v>44575</v>
      </c>
      <c r="V34" s="84">
        <v>44582</v>
      </c>
      <c r="X34" s="61" t="s">
        <v>144</v>
      </c>
      <c r="Y34" s="3" t="s">
        <v>145</v>
      </c>
      <c r="Z34" s="3" t="s">
        <v>145</v>
      </c>
      <c r="AA34" s="61" t="s">
        <v>151</v>
      </c>
      <c r="AB34" s="61" t="s">
        <v>41</v>
      </c>
    </row>
    <row r="35" spans="1:28">
      <c r="A35" s="13">
        <v>69</v>
      </c>
      <c r="B35" s="14" t="s">
        <v>26</v>
      </c>
      <c r="C35" s="14" t="s">
        <v>85</v>
      </c>
      <c r="D35" s="14"/>
      <c r="E35" s="15">
        <v>33</v>
      </c>
      <c r="F35" s="24" t="s">
        <v>152</v>
      </c>
      <c r="G35" s="16" t="s">
        <v>140</v>
      </c>
      <c r="H35" s="16" t="s">
        <v>153</v>
      </c>
      <c r="I35" s="16" t="s">
        <v>135</v>
      </c>
      <c r="J35" s="16" t="s">
        <v>88</v>
      </c>
      <c r="K35" s="16" t="s">
        <v>88</v>
      </c>
      <c r="L35" s="16" t="s">
        <v>31</v>
      </c>
      <c r="M35" s="46">
        <v>2</v>
      </c>
      <c r="N35" s="47">
        <v>6.12337998328317e-6</v>
      </c>
      <c r="O35" s="47" t="s">
        <v>32</v>
      </c>
      <c r="P35" s="46">
        <v>4</v>
      </c>
      <c r="Q35" s="80">
        <v>44568</v>
      </c>
      <c r="R35" s="81">
        <v>44575</v>
      </c>
      <c r="S35" s="82">
        <v>44568</v>
      </c>
      <c r="T35" s="83">
        <v>44575</v>
      </c>
      <c r="U35" s="81">
        <v>44575</v>
      </c>
      <c r="V35" s="84">
        <v>44582</v>
      </c>
      <c r="X35" s="61" t="s">
        <v>144</v>
      </c>
      <c r="Y35" s="3" t="s">
        <v>145</v>
      </c>
      <c r="Z35" s="3" t="s">
        <v>145</v>
      </c>
      <c r="AA35" s="61" t="s">
        <v>151</v>
      </c>
      <c r="AB35" s="61" t="s">
        <v>41</v>
      </c>
    </row>
    <row r="36" ht="14.55" spans="1:28">
      <c r="A36" s="17">
        <v>44</v>
      </c>
      <c r="B36" s="18" t="s">
        <v>26</v>
      </c>
      <c r="C36" s="18" t="s">
        <v>154</v>
      </c>
      <c r="D36" s="18"/>
      <c r="E36" s="19">
        <v>34</v>
      </c>
      <c r="F36" s="20" t="s">
        <v>155</v>
      </c>
      <c r="G36" s="20" t="s">
        <v>156</v>
      </c>
      <c r="H36" s="21" t="s">
        <v>157</v>
      </c>
      <c r="I36" s="21" t="s">
        <v>26</v>
      </c>
      <c r="J36" s="21" t="s">
        <v>158</v>
      </c>
      <c r="K36" s="21" t="s">
        <v>159</v>
      </c>
      <c r="L36" s="21" t="s">
        <v>160</v>
      </c>
      <c r="M36" s="48">
        <v>75</v>
      </c>
      <c r="N36" s="49">
        <v>0.000229626749373119</v>
      </c>
      <c r="O36" s="49" t="s">
        <v>32</v>
      </c>
      <c r="P36" s="48">
        <v>4</v>
      </c>
      <c r="Q36" s="85">
        <v>44568</v>
      </c>
      <c r="R36" s="86">
        <v>44575</v>
      </c>
      <c r="S36" s="87">
        <v>44575</v>
      </c>
      <c r="T36" s="88">
        <v>44582</v>
      </c>
      <c r="U36" s="87">
        <v>44582</v>
      </c>
      <c r="V36" s="89">
        <v>44590</v>
      </c>
      <c r="W36" s="3" t="s">
        <v>161</v>
      </c>
      <c r="X36" s="61" t="s">
        <v>144</v>
      </c>
      <c r="Y36" s="3" t="s">
        <v>51</v>
      </c>
      <c r="Z36" s="3" t="s">
        <v>51</v>
      </c>
      <c r="AA36" s="61" t="s">
        <v>151</v>
      </c>
      <c r="AB36" s="61" t="s">
        <v>41</v>
      </c>
    </row>
    <row r="37" spans="1:22">
      <c r="A37" s="25">
        <v>67</v>
      </c>
      <c r="B37" s="26" t="s">
        <v>162</v>
      </c>
      <c r="C37" s="26" t="s">
        <v>163</v>
      </c>
      <c r="D37" s="26"/>
      <c r="E37" s="27">
        <v>35</v>
      </c>
      <c r="F37" s="28" t="s">
        <v>164</v>
      </c>
      <c r="G37" s="28"/>
      <c r="H37" s="28" t="s">
        <v>165</v>
      </c>
      <c r="I37" s="28" t="s">
        <v>162</v>
      </c>
      <c r="J37" s="28" t="s">
        <v>166</v>
      </c>
      <c r="K37" s="28" t="s">
        <v>164</v>
      </c>
      <c r="L37" s="28" t="s">
        <v>167</v>
      </c>
      <c r="M37" s="50">
        <v>2</v>
      </c>
      <c r="N37" s="51">
        <v>6.12337998328317e-6</v>
      </c>
      <c r="O37" s="51" t="s">
        <v>32</v>
      </c>
      <c r="P37" s="50">
        <v>5</v>
      </c>
      <c r="Q37" s="90" t="s">
        <v>33</v>
      </c>
      <c r="R37" s="91" t="s">
        <v>33</v>
      </c>
      <c r="S37" s="92" t="s">
        <v>33</v>
      </c>
      <c r="T37" s="93" t="s">
        <v>33</v>
      </c>
      <c r="U37" s="92" t="s">
        <v>33</v>
      </c>
      <c r="V37" s="94" t="s">
        <v>33</v>
      </c>
    </row>
    <row r="38" spans="1:28">
      <c r="A38" s="29">
        <v>63</v>
      </c>
      <c r="B38" s="12" t="s">
        <v>168</v>
      </c>
      <c r="C38" s="12" t="s">
        <v>168</v>
      </c>
      <c r="D38" s="12" t="s">
        <v>168</v>
      </c>
      <c r="E38" s="11">
        <v>36</v>
      </c>
      <c r="F38" s="12" t="s">
        <v>168</v>
      </c>
      <c r="G38" s="12"/>
      <c r="H38" s="12" t="s">
        <v>169</v>
      </c>
      <c r="I38" s="12" t="s">
        <v>135</v>
      </c>
      <c r="J38" s="12" t="s">
        <v>170</v>
      </c>
      <c r="K38" s="12" t="s">
        <v>168</v>
      </c>
      <c r="L38" s="12"/>
      <c r="M38" s="44">
        <v>8</v>
      </c>
      <c r="N38" s="45">
        <v>2.44935199331327e-5</v>
      </c>
      <c r="O38" s="45" t="s">
        <v>32</v>
      </c>
      <c r="P38" s="44">
        <v>6</v>
      </c>
      <c r="Q38" s="80">
        <v>44568</v>
      </c>
      <c r="R38" s="81">
        <v>44575</v>
      </c>
      <c r="S38" s="82">
        <v>44568</v>
      </c>
      <c r="T38" s="83">
        <v>44575</v>
      </c>
      <c r="U38" s="81">
        <v>44575</v>
      </c>
      <c r="V38" s="84">
        <v>44582</v>
      </c>
      <c r="X38" s="61" t="s">
        <v>144</v>
      </c>
      <c r="Y38" s="3" t="s">
        <v>145</v>
      </c>
      <c r="Z38" s="3" t="s">
        <v>145</v>
      </c>
      <c r="AA38" s="61" t="s">
        <v>151</v>
      </c>
      <c r="AB38" s="61" t="s">
        <v>41</v>
      </c>
    </row>
    <row r="39" spans="1:28">
      <c r="A39" s="30">
        <v>56</v>
      </c>
      <c r="B39" s="16" t="s">
        <v>168</v>
      </c>
      <c r="C39" s="16" t="s">
        <v>168</v>
      </c>
      <c r="D39" s="16" t="s">
        <v>168</v>
      </c>
      <c r="E39" s="15">
        <v>37</v>
      </c>
      <c r="F39" s="16" t="s">
        <v>171</v>
      </c>
      <c r="G39" s="16"/>
      <c r="H39" s="16" t="s">
        <v>172</v>
      </c>
      <c r="I39" s="16" t="s">
        <v>135</v>
      </c>
      <c r="J39" s="16" t="s">
        <v>170</v>
      </c>
      <c r="K39" s="16" t="s">
        <v>171</v>
      </c>
      <c r="L39" s="16"/>
      <c r="M39" s="46">
        <v>19</v>
      </c>
      <c r="N39" s="47">
        <v>5.81721098411901e-5</v>
      </c>
      <c r="O39" s="47" t="s">
        <v>32</v>
      </c>
      <c r="P39" s="46">
        <v>6</v>
      </c>
      <c r="Q39" s="80">
        <v>44568</v>
      </c>
      <c r="R39" s="81">
        <v>44575</v>
      </c>
      <c r="S39" s="82">
        <v>44568</v>
      </c>
      <c r="T39" s="83">
        <v>44575</v>
      </c>
      <c r="U39" s="81">
        <v>44575</v>
      </c>
      <c r="V39" s="84">
        <v>44582</v>
      </c>
      <c r="X39" s="61" t="s">
        <v>144</v>
      </c>
      <c r="Y39" s="3" t="s">
        <v>145</v>
      </c>
      <c r="Z39" s="3" t="s">
        <v>145</v>
      </c>
      <c r="AA39" s="61" t="s">
        <v>151</v>
      </c>
      <c r="AB39" s="61" t="s">
        <v>41</v>
      </c>
    </row>
    <row r="40" spans="1:28">
      <c r="A40" s="31">
        <v>38</v>
      </c>
      <c r="B40" s="21" t="s">
        <v>168</v>
      </c>
      <c r="C40" s="21" t="s">
        <v>168</v>
      </c>
      <c r="D40" s="21" t="s">
        <v>168</v>
      </c>
      <c r="E40" s="19">
        <v>38</v>
      </c>
      <c r="F40" s="21" t="s">
        <v>173</v>
      </c>
      <c r="G40" s="21"/>
      <c r="H40" s="21" t="s">
        <v>174</v>
      </c>
      <c r="I40" s="21" t="s">
        <v>135</v>
      </c>
      <c r="J40" s="21" t="s">
        <v>170</v>
      </c>
      <c r="K40" s="21" t="s">
        <v>168</v>
      </c>
      <c r="L40" s="21"/>
      <c r="M40" s="48">
        <v>198</v>
      </c>
      <c r="N40" s="49">
        <v>0.000606214618345034</v>
      </c>
      <c r="O40" s="49" t="s">
        <v>32</v>
      </c>
      <c r="P40" s="48">
        <v>6</v>
      </c>
      <c r="Q40" s="80">
        <v>44568</v>
      </c>
      <c r="R40" s="81">
        <v>44575</v>
      </c>
      <c r="S40" s="82">
        <v>44568</v>
      </c>
      <c r="T40" s="83">
        <v>44575</v>
      </c>
      <c r="U40" s="81">
        <v>44575</v>
      </c>
      <c r="V40" s="84">
        <v>44582</v>
      </c>
      <c r="X40" s="61" t="s">
        <v>144</v>
      </c>
      <c r="Y40" s="3" t="s">
        <v>145</v>
      </c>
      <c r="Z40" s="3" t="s">
        <v>145</v>
      </c>
      <c r="AA40" s="61" t="s">
        <v>151</v>
      </c>
      <c r="AB40" s="61" t="s">
        <v>41</v>
      </c>
    </row>
    <row r="41" spans="1:22">
      <c r="A41" s="32"/>
      <c r="B41" s="33"/>
      <c r="C41" s="33"/>
      <c r="D41" s="33"/>
      <c r="E41" s="34"/>
      <c r="F41" s="35" t="s">
        <v>175</v>
      </c>
      <c r="G41" s="35"/>
      <c r="H41" s="33"/>
      <c r="I41" s="33"/>
      <c r="J41" s="33"/>
      <c r="K41" s="33"/>
      <c r="L41" s="33"/>
      <c r="M41" s="52"/>
      <c r="N41" s="53"/>
      <c r="O41" s="53"/>
      <c r="P41" s="52"/>
      <c r="Q41" s="95"/>
      <c r="R41" s="96">
        <f>R40</f>
        <v>44575</v>
      </c>
      <c r="S41" s="97"/>
      <c r="T41" s="98">
        <f>T36</f>
        <v>44582</v>
      </c>
      <c r="U41" s="96"/>
      <c r="V41" s="99">
        <f>V36</f>
        <v>44590</v>
      </c>
    </row>
    <row r="42" spans="1:22">
      <c r="A42" s="36"/>
      <c r="B42" s="37"/>
      <c r="C42" s="37"/>
      <c r="D42" s="37"/>
      <c r="E42" s="34"/>
      <c r="F42" s="35" t="s">
        <v>176</v>
      </c>
      <c r="G42" s="35"/>
      <c r="H42" s="33"/>
      <c r="I42" s="33"/>
      <c r="J42" s="33"/>
      <c r="K42" s="33"/>
      <c r="L42" s="33"/>
      <c r="M42" s="52"/>
      <c r="N42" s="53"/>
      <c r="O42" s="53"/>
      <c r="P42" s="52"/>
      <c r="Q42" s="95"/>
      <c r="R42" s="96"/>
      <c r="S42" s="97"/>
      <c r="T42" s="98"/>
      <c r="U42" s="96">
        <f>V41</f>
        <v>44590</v>
      </c>
      <c r="V42" s="99">
        <f>V41+120</f>
        <v>44710</v>
      </c>
    </row>
    <row r="43" spans="1:22">
      <c r="A43" s="29"/>
      <c r="B43" s="12"/>
      <c r="C43" s="12"/>
      <c r="D43" s="12"/>
      <c r="E43" s="38"/>
      <c r="F43" s="39"/>
      <c r="G43" s="39"/>
      <c r="H43" s="16"/>
      <c r="I43" s="16"/>
      <c r="J43" s="16"/>
      <c r="K43" s="16"/>
      <c r="L43" s="16"/>
      <c r="M43" s="46"/>
      <c r="N43" s="47"/>
      <c r="O43" s="47"/>
      <c r="P43" s="46"/>
      <c r="Q43" s="100"/>
      <c r="R43" s="101"/>
      <c r="S43" s="102"/>
      <c r="T43" s="103"/>
      <c r="U43" s="101"/>
      <c r="V43" s="101"/>
    </row>
    <row r="44" spans="1:22">
      <c r="A44" s="29"/>
      <c r="B44" s="12"/>
      <c r="C44" s="12"/>
      <c r="D44" s="12"/>
      <c r="E44" s="38"/>
      <c r="F44" s="39"/>
      <c r="G44" s="39"/>
      <c r="H44" s="16"/>
      <c r="I44" s="16"/>
      <c r="J44" s="16"/>
      <c r="K44" s="16"/>
      <c r="L44" s="16"/>
      <c r="M44" s="46"/>
      <c r="N44" s="47"/>
      <c r="O44" s="47"/>
      <c r="P44" s="46"/>
      <c r="Q44" s="100"/>
      <c r="R44" s="101"/>
      <c r="S44" s="102"/>
      <c r="T44" s="103"/>
      <c r="U44" s="101"/>
      <c r="V44" s="101"/>
    </row>
    <row r="45" spans="1:23">
      <c r="A45" s="9"/>
      <c r="B45" s="10"/>
      <c r="C45" s="10"/>
      <c r="D45" s="10"/>
      <c r="E45" s="7" t="s">
        <v>9</v>
      </c>
      <c r="F45" s="8" t="s">
        <v>10</v>
      </c>
      <c r="G45" s="8"/>
      <c r="H45" s="8" t="s">
        <v>11</v>
      </c>
      <c r="I45" s="8" t="s">
        <v>6</v>
      </c>
      <c r="J45" s="8" t="s">
        <v>12</v>
      </c>
      <c r="K45" s="8" t="s">
        <v>13</v>
      </c>
      <c r="L45" s="8" t="s">
        <v>14</v>
      </c>
      <c r="M45" s="8" t="s">
        <v>15</v>
      </c>
      <c r="N45" s="8" t="s">
        <v>16</v>
      </c>
      <c r="O45" s="8" t="s">
        <v>17</v>
      </c>
      <c r="P45" s="8" t="s">
        <v>18</v>
      </c>
      <c r="Q45" s="8" t="s">
        <v>19</v>
      </c>
      <c r="R45" s="8" t="s">
        <v>20</v>
      </c>
      <c r="S45" s="8" t="s">
        <v>19</v>
      </c>
      <c r="T45" s="8" t="s">
        <v>20</v>
      </c>
      <c r="U45" s="8" t="s">
        <v>19</v>
      </c>
      <c r="V45" s="59" t="s">
        <v>20</v>
      </c>
      <c r="W45" s="22" t="s">
        <v>3</v>
      </c>
    </row>
    <row r="46" ht="14.55" spans="1:28">
      <c r="A46" s="9">
        <v>28</v>
      </c>
      <c r="B46" s="10" t="s">
        <v>55</v>
      </c>
      <c r="C46" s="10" t="s">
        <v>64</v>
      </c>
      <c r="D46" s="10"/>
      <c r="E46" s="40">
        <v>1</v>
      </c>
      <c r="F46" s="41" t="s">
        <v>177</v>
      </c>
      <c r="G46" s="41" t="s">
        <v>178</v>
      </c>
      <c r="H46" s="28" t="s">
        <v>179</v>
      </c>
      <c r="I46" s="28" t="s">
        <v>180</v>
      </c>
      <c r="J46" s="28" t="s">
        <v>177</v>
      </c>
      <c r="K46" s="28" t="s">
        <v>177</v>
      </c>
      <c r="L46" s="28"/>
      <c r="M46" s="50">
        <v>456</v>
      </c>
      <c r="N46" s="51">
        <v>0.00139613063618856</v>
      </c>
      <c r="O46" s="51" t="s">
        <v>32</v>
      </c>
      <c r="P46" s="50">
        <v>7</v>
      </c>
      <c r="Q46" s="90" t="s">
        <v>33</v>
      </c>
      <c r="R46" s="91" t="s">
        <v>33</v>
      </c>
      <c r="S46" s="92" t="s">
        <v>33</v>
      </c>
      <c r="T46" s="91" t="s">
        <v>33</v>
      </c>
      <c r="U46" s="92" t="s">
        <v>33</v>
      </c>
      <c r="V46" s="94" t="s">
        <v>33</v>
      </c>
      <c r="W46" s="100"/>
      <c r="X46" s="61" t="s">
        <v>144</v>
      </c>
      <c r="AA46" s="61" t="s">
        <v>95</v>
      </c>
      <c r="AB46" s="61" t="s">
        <v>41</v>
      </c>
    </row>
    <row r="47" spans="1:28">
      <c r="A47" s="13">
        <v>15</v>
      </c>
      <c r="B47" s="14" t="s">
        <v>96</v>
      </c>
      <c r="C47" s="14" t="s">
        <v>181</v>
      </c>
      <c r="D47" s="14" t="s">
        <v>182</v>
      </c>
      <c r="E47" s="11">
        <v>2</v>
      </c>
      <c r="F47" s="42" t="s">
        <v>183</v>
      </c>
      <c r="G47" s="16" t="s">
        <v>140</v>
      </c>
      <c r="H47" s="12" t="s">
        <v>184</v>
      </c>
      <c r="I47" s="12" t="s">
        <v>97</v>
      </c>
      <c r="J47" s="12" t="s">
        <v>185</v>
      </c>
      <c r="K47" s="12" t="s">
        <v>183</v>
      </c>
      <c r="L47" s="12" t="s">
        <v>186</v>
      </c>
      <c r="M47" s="44">
        <v>2907</v>
      </c>
      <c r="N47" s="45">
        <v>0.00890033280570209</v>
      </c>
      <c r="O47" s="45" t="s">
        <v>187</v>
      </c>
      <c r="P47" s="44">
        <v>8</v>
      </c>
      <c r="Q47" s="62" t="s">
        <v>33</v>
      </c>
      <c r="R47" s="63" t="s">
        <v>33</v>
      </c>
      <c r="S47" s="104">
        <f>S40</f>
        <v>44568</v>
      </c>
      <c r="T47" s="105">
        <f>S47+21</f>
        <v>44589</v>
      </c>
      <c r="U47" s="104">
        <f>T47</f>
        <v>44589</v>
      </c>
      <c r="V47" s="106">
        <f>U47+28</f>
        <v>44617</v>
      </c>
      <c r="W47" s="100" t="s">
        <v>188</v>
      </c>
      <c r="X47" s="61" t="s">
        <v>144</v>
      </c>
      <c r="Y47" s="3" t="s">
        <v>51</v>
      </c>
      <c r="Z47" s="3" t="s">
        <v>51</v>
      </c>
      <c r="AA47" s="61" t="s">
        <v>95</v>
      </c>
      <c r="AB47" s="61" t="s">
        <v>41</v>
      </c>
    </row>
    <row r="48" spans="1:28">
      <c r="A48" s="13">
        <v>31</v>
      </c>
      <c r="B48" s="14" t="s">
        <v>96</v>
      </c>
      <c r="C48" s="14" t="s">
        <v>181</v>
      </c>
      <c r="D48" s="14" t="s">
        <v>182</v>
      </c>
      <c r="E48" s="15">
        <v>3</v>
      </c>
      <c r="F48" s="24" t="s">
        <v>189</v>
      </c>
      <c r="G48" s="16" t="s">
        <v>140</v>
      </c>
      <c r="H48" s="16" t="s">
        <v>190</v>
      </c>
      <c r="I48" s="16" t="s">
        <v>97</v>
      </c>
      <c r="J48" s="16" t="s">
        <v>189</v>
      </c>
      <c r="K48" s="16" t="s">
        <v>189</v>
      </c>
      <c r="L48" s="16" t="s">
        <v>186</v>
      </c>
      <c r="M48" s="46">
        <v>417</v>
      </c>
      <c r="N48" s="47">
        <v>0.00127672472651454</v>
      </c>
      <c r="O48" s="47" t="s">
        <v>187</v>
      </c>
      <c r="P48" s="46">
        <v>8</v>
      </c>
      <c r="Q48" s="67" t="s">
        <v>33</v>
      </c>
      <c r="R48" s="68" t="s">
        <v>33</v>
      </c>
      <c r="S48" s="102">
        <f t="shared" ref="S48:V51" si="0">S47</f>
        <v>44568</v>
      </c>
      <c r="T48" s="101">
        <f t="shared" si="0"/>
        <v>44589</v>
      </c>
      <c r="U48" s="102">
        <f t="shared" si="0"/>
        <v>44589</v>
      </c>
      <c r="V48" s="107">
        <f t="shared" si="0"/>
        <v>44617</v>
      </c>
      <c r="W48" s="100" t="s">
        <v>188</v>
      </c>
      <c r="X48" s="3" t="s">
        <v>191</v>
      </c>
      <c r="Y48" s="3" t="s">
        <v>192</v>
      </c>
      <c r="AA48" s="3" t="s">
        <v>193</v>
      </c>
      <c r="AB48" s="61" t="s">
        <v>41</v>
      </c>
    </row>
    <row r="49" spans="1:28">
      <c r="A49" s="13">
        <v>32</v>
      </c>
      <c r="B49" s="14" t="s">
        <v>96</v>
      </c>
      <c r="C49" s="14" t="s">
        <v>181</v>
      </c>
      <c r="D49" s="14" t="s">
        <v>182</v>
      </c>
      <c r="E49" s="15">
        <v>4</v>
      </c>
      <c r="F49" s="24" t="s">
        <v>194</v>
      </c>
      <c r="G49" s="16" t="s">
        <v>140</v>
      </c>
      <c r="H49" s="16" t="s">
        <v>195</v>
      </c>
      <c r="I49" s="16" t="s">
        <v>97</v>
      </c>
      <c r="J49" s="16" t="s">
        <v>194</v>
      </c>
      <c r="K49" s="16" t="s">
        <v>194</v>
      </c>
      <c r="L49" s="16" t="s">
        <v>186</v>
      </c>
      <c r="M49" s="46">
        <v>272</v>
      </c>
      <c r="N49" s="47">
        <v>0.000832779677726511</v>
      </c>
      <c r="O49" s="47" t="s">
        <v>187</v>
      </c>
      <c r="P49" s="46">
        <v>8</v>
      </c>
      <c r="Q49" s="67" t="s">
        <v>33</v>
      </c>
      <c r="R49" s="68" t="s">
        <v>33</v>
      </c>
      <c r="S49" s="102">
        <f t="shared" si="0"/>
        <v>44568</v>
      </c>
      <c r="T49" s="101">
        <f t="shared" si="0"/>
        <v>44589</v>
      </c>
      <c r="U49" s="102">
        <f t="shared" si="0"/>
        <v>44589</v>
      </c>
      <c r="V49" s="107">
        <f t="shared" si="0"/>
        <v>44617</v>
      </c>
      <c r="W49" s="100" t="s">
        <v>188</v>
      </c>
      <c r="X49" s="3" t="s">
        <v>191</v>
      </c>
      <c r="Y49" s="3" t="s">
        <v>196</v>
      </c>
      <c r="AA49" s="3" t="s">
        <v>193</v>
      </c>
      <c r="AB49" s="61" t="s">
        <v>41</v>
      </c>
    </row>
    <row r="50" spans="1:28">
      <c r="A50" s="13">
        <v>33</v>
      </c>
      <c r="B50" s="14" t="s">
        <v>96</v>
      </c>
      <c r="C50" s="14" t="s">
        <v>181</v>
      </c>
      <c r="D50" s="14" t="s">
        <v>182</v>
      </c>
      <c r="E50" s="15">
        <v>5</v>
      </c>
      <c r="F50" s="24" t="s">
        <v>197</v>
      </c>
      <c r="G50" s="16" t="s">
        <v>140</v>
      </c>
      <c r="H50" s="16" t="s">
        <v>198</v>
      </c>
      <c r="I50" s="16" t="s">
        <v>97</v>
      </c>
      <c r="J50" s="16" t="s">
        <v>197</v>
      </c>
      <c r="K50" s="16" t="s">
        <v>197</v>
      </c>
      <c r="L50" s="16" t="s">
        <v>186</v>
      </c>
      <c r="M50" s="46">
        <v>252</v>
      </c>
      <c r="N50" s="47">
        <v>0.00077154587789368</v>
      </c>
      <c r="O50" s="47" t="s">
        <v>187</v>
      </c>
      <c r="P50" s="46">
        <v>8</v>
      </c>
      <c r="Q50" s="67" t="s">
        <v>33</v>
      </c>
      <c r="R50" s="68" t="s">
        <v>33</v>
      </c>
      <c r="S50" s="102">
        <f t="shared" si="0"/>
        <v>44568</v>
      </c>
      <c r="T50" s="101">
        <f t="shared" si="0"/>
        <v>44589</v>
      </c>
      <c r="U50" s="102">
        <f t="shared" si="0"/>
        <v>44589</v>
      </c>
      <c r="V50" s="107">
        <f t="shared" si="0"/>
        <v>44617</v>
      </c>
      <c r="W50" s="100" t="s">
        <v>188</v>
      </c>
      <c r="X50" s="3" t="s">
        <v>191</v>
      </c>
      <c r="Y50" s="3" t="s">
        <v>196</v>
      </c>
      <c r="AA50" s="3" t="s">
        <v>193</v>
      </c>
      <c r="AB50" s="61" t="s">
        <v>41</v>
      </c>
    </row>
    <row r="51" ht="14.55" spans="1:28">
      <c r="A51" s="13">
        <v>40</v>
      </c>
      <c r="B51" s="14" t="s">
        <v>96</v>
      </c>
      <c r="C51" s="14" t="s">
        <v>181</v>
      </c>
      <c r="D51" s="14" t="s">
        <v>182</v>
      </c>
      <c r="E51" s="15">
        <v>6</v>
      </c>
      <c r="F51" s="24" t="s">
        <v>199</v>
      </c>
      <c r="G51" s="16" t="s">
        <v>140</v>
      </c>
      <c r="H51" s="16" t="s">
        <v>200</v>
      </c>
      <c r="I51" s="16" t="s">
        <v>97</v>
      </c>
      <c r="J51" s="16" t="s">
        <v>199</v>
      </c>
      <c r="K51" s="16" t="s">
        <v>199</v>
      </c>
      <c r="L51" s="16" t="s">
        <v>186</v>
      </c>
      <c r="M51" s="46">
        <v>140</v>
      </c>
      <c r="N51" s="47">
        <v>0.000428636598829822</v>
      </c>
      <c r="O51" s="47" t="s">
        <v>187</v>
      </c>
      <c r="P51" s="46">
        <v>8</v>
      </c>
      <c r="Q51" s="67" t="s">
        <v>33</v>
      </c>
      <c r="R51" s="68" t="s">
        <v>33</v>
      </c>
      <c r="S51" s="102">
        <f t="shared" si="0"/>
        <v>44568</v>
      </c>
      <c r="T51" s="101">
        <f t="shared" si="0"/>
        <v>44589</v>
      </c>
      <c r="U51" s="102">
        <f t="shared" si="0"/>
        <v>44589</v>
      </c>
      <c r="V51" s="107">
        <f t="shared" si="0"/>
        <v>44617</v>
      </c>
      <c r="W51" s="100" t="s">
        <v>188</v>
      </c>
      <c r="X51" s="3" t="s">
        <v>191</v>
      </c>
      <c r="Y51" s="3" t="s">
        <v>196</v>
      </c>
      <c r="AA51" s="3" t="s">
        <v>193</v>
      </c>
      <c r="AB51" s="61" t="s">
        <v>41</v>
      </c>
    </row>
    <row r="52" spans="1:28">
      <c r="A52" s="9">
        <v>4</v>
      </c>
      <c r="B52" s="10" t="s">
        <v>96</v>
      </c>
      <c r="C52" s="10" t="s">
        <v>181</v>
      </c>
      <c r="D52" s="10" t="s">
        <v>182</v>
      </c>
      <c r="E52" s="15">
        <v>7</v>
      </c>
      <c r="F52" s="24" t="s">
        <v>201</v>
      </c>
      <c r="G52" s="16" t="s">
        <v>140</v>
      </c>
      <c r="H52" s="16" t="s">
        <v>202</v>
      </c>
      <c r="I52" s="16" t="s">
        <v>97</v>
      </c>
      <c r="J52" s="16" t="s">
        <v>201</v>
      </c>
      <c r="K52" s="16" t="s">
        <v>201</v>
      </c>
      <c r="L52" s="16" t="s">
        <v>186</v>
      </c>
      <c r="M52" s="46">
        <v>21958</v>
      </c>
      <c r="N52" s="47">
        <v>0.067228588836466</v>
      </c>
      <c r="O52" s="47" t="s">
        <v>187</v>
      </c>
      <c r="P52" s="46">
        <v>8</v>
      </c>
      <c r="Q52" s="108">
        <f>R40</f>
        <v>44575</v>
      </c>
      <c r="R52" s="101">
        <f>Q52+28</f>
        <v>44603</v>
      </c>
      <c r="S52" s="102">
        <f>R52</f>
        <v>44603</v>
      </c>
      <c r="T52" s="101">
        <f>S52+42</f>
        <v>44645</v>
      </c>
      <c r="U52" s="102">
        <f>T52</f>
        <v>44645</v>
      </c>
      <c r="V52" s="107">
        <f>U52+35</f>
        <v>44680</v>
      </c>
      <c r="W52" s="100"/>
      <c r="X52" s="3" t="s">
        <v>191</v>
      </c>
      <c r="Y52" s="3" t="s">
        <v>192</v>
      </c>
      <c r="AA52" s="3" t="s">
        <v>193</v>
      </c>
      <c r="AB52" s="61" t="s">
        <v>41</v>
      </c>
    </row>
    <row r="53" ht="14.55" spans="1:28">
      <c r="A53" s="17">
        <v>7</v>
      </c>
      <c r="B53" s="18" t="s">
        <v>96</v>
      </c>
      <c r="C53" s="18" t="s">
        <v>181</v>
      </c>
      <c r="D53" s="18" t="s">
        <v>203</v>
      </c>
      <c r="E53" s="15">
        <v>8</v>
      </c>
      <c r="F53" s="16" t="s">
        <v>204</v>
      </c>
      <c r="G53" s="16" t="s">
        <v>205</v>
      </c>
      <c r="H53" s="16" t="s">
        <v>206</v>
      </c>
      <c r="I53" s="16" t="s">
        <v>97</v>
      </c>
      <c r="J53" s="16" t="s">
        <v>207</v>
      </c>
      <c r="K53" s="16" t="s">
        <v>204</v>
      </c>
      <c r="L53" s="16" t="s">
        <v>208</v>
      </c>
      <c r="M53" s="46">
        <v>11730</v>
      </c>
      <c r="N53" s="47">
        <v>0.0359136236019558</v>
      </c>
      <c r="O53" s="47" t="s">
        <v>187</v>
      </c>
      <c r="P53" s="46">
        <v>8</v>
      </c>
      <c r="Q53" s="108">
        <f t="shared" ref="Q53:V53" si="1">Q52</f>
        <v>44575</v>
      </c>
      <c r="R53" s="101">
        <f t="shared" si="1"/>
        <v>44603</v>
      </c>
      <c r="S53" s="102">
        <f t="shared" si="1"/>
        <v>44603</v>
      </c>
      <c r="T53" s="101">
        <f t="shared" si="1"/>
        <v>44645</v>
      </c>
      <c r="U53" s="102">
        <f t="shared" si="1"/>
        <v>44645</v>
      </c>
      <c r="V53" s="107">
        <f t="shared" si="1"/>
        <v>44680</v>
      </c>
      <c r="W53" s="100"/>
      <c r="X53" s="3" t="s">
        <v>191</v>
      </c>
      <c r="Y53" s="3" t="s">
        <v>209</v>
      </c>
      <c r="AA53" s="3" t="s">
        <v>193</v>
      </c>
      <c r="AB53" s="61" t="s">
        <v>41</v>
      </c>
    </row>
    <row r="54" ht="14.55" spans="1:28">
      <c r="A54" s="17">
        <v>10</v>
      </c>
      <c r="B54" s="18" t="s">
        <v>96</v>
      </c>
      <c r="C54" s="18" t="s">
        <v>181</v>
      </c>
      <c r="D54" s="18" t="s">
        <v>210</v>
      </c>
      <c r="E54" s="15">
        <v>9</v>
      </c>
      <c r="F54" s="16" t="s">
        <v>211</v>
      </c>
      <c r="G54" s="16" t="s">
        <v>205</v>
      </c>
      <c r="H54" s="16" t="s">
        <v>212</v>
      </c>
      <c r="I54" s="16" t="s">
        <v>97</v>
      </c>
      <c r="J54" s="16" t="s">
        <v>211</v>
      </c>
      <c r="K54" s="16" t="s">
        <v>211</v>
      </c>
      <c r="L54" s="16" t="s">
        <v>213</v>
      </c>
      <c r="M54" s="46">
        <v>6052</v>
      </c>
      <c r="N54" s="47">
        <v>0.0185293478294149</v>
      </c>
      <c r="O54" s="47" t="s">
        <v>187</v>
      </c>
      <c r="P54" s="46">
        <v>8</v>
      </c>
      <c r="Q54" s="108">
        <f t="shared" ref="Q54:Q61" si="2">Q53</f>
        <v>44575</v>
      </c>
      <c r="R54" s="101">
        <f t="shared" ref="R54:R61" si="3">R53</f>
        <v>44603</v>
      </c>
      <c r="S54" s="102">
        <f t="shared" ref="S54:S61" si="4">S53</f>
        <v>44603</v>
      </c>
      <c r="T54" s="101">
        <f t="shared" ref="T54:T61" si="5">T53</f>
        <v>44645</v>
      </c>
      <c r="U54" s="102">
        <f>U53</f>
        <v>44645</v>
      </c>
      <c r="V54" s="107">
        <f>V53</f>
        <v>44680</v>
      </c>
      <c r="W54" s="100"/>
      <c r="X54" s="3" t="s">
        <v>191</v>
      </c>
      <c r="Y54" s="3" t="s">
        <v>209</v>
      </c>
      <c r="AA54" s="3" t="s">
        <v>193</v>
      </c>
      <c r="AB54" s="61" t="s">
        <v>41</v>
      </c>
    </row>
    <row r="55" spans="1:28">
      <c r="A55" s="9">
        <v>13</v>
      </c>
      <c r="B55" s="10" t="s">
        <v>96</v>
      </c>
      <c r="C55" s="10" t="s">
        <v>181</v>
      </c>
      <c r="D55" s="10" t="s">
        <v>203</v>
      </c>
      <c r="E55" s="15">
        <v>10</v>
      </c>
      <c r="F55" s="16" t="s">
        <v>214</v>
      </c>
      <c r="G55" s="16" t="s">
        <v>205</v>
      </c>
      <c r="H55" s="16" t="s">
        <v>215</v>
      </c>
      <c r="I55" s="16" t="s">
        <v>97</v>
      </c>
      <c r="J55" s="16" t="s">
        <v>216</v>
      </c>
      <c r="K55" s="16" t="s">
        <v>217</v>
      </c>
      <c r="L55" s="16" t="s">
        <v>208</v>
      </c>
      <c r="M55" s="46">
        <v>4382</v>
      </c>
      <c r="N55" s="47">
        <v>0.0134163255433734</v>
      </c>
      <c r="O55" s="47" t="s">
        <v>187</v>
      </c>
      <c r="P55" s="46">
        <v>8</v>
      </c>
      <c r="Q55" s="108">
        <f t="shared" si="2"/>
        <v>44575</v>
      </c>
      <c r="R55" s="101">
        <f t="shared" si="3"/>
        <v>44603</v>
      </c>
      <c r="S55" s="102">
        <f t="shared" si="4"/>
        <v>44603</v>
      </c>
      <c r="T55" s="101">
        <f t="shared" si="5"/>
        <v>44645</v>
      </c>
      <c r="U55" s="102">
        <f>U54</f>
        <v>44645</v>
      </c>
      <c r="V55" s="107">
        <f>V54</f>
        <v>44680</v>
      </c>
      <c r="W55" s="100"/>
      <c r="X55" s="3" t="s">
        <v>191</v>
      </c>
      <c r="Y55" s="3" t="s">
        <v>209</v>
      </c>
      <c r="AA55" s="3" t="s">
        <v>193</v>
      </c>
      <c r="AB55" s="61" t="s">
        <v>41</v>
      </c>
    </row>
    <row r="56" spans="1:28">
      <c r="A56" s="13">
        <v>19</v>
      </c>
      <c r="B56" s="14" t="s">
        <v>96</v>
      </c>
      <c r="C56" s="14" t="s">
        <v>181</v>
      </c>
      <c r="D56" s="14" t="s">
        <v>182</v>
      </c>
      <c r="E56" s="15">
        <v>11</v>
      </c>
      <c r="F56" s="24" t="s">
        <v>218</v>
      </c>
      <c r="G56" s="16" t="s">
        <v>140</v>
      </c>
      <c r="H56" s="16" t="s">
        <v>219</v>
      </c>
      <c r="I56" s="16" t="s">
        <v>97</v>
      </c>
      <c r="J56" s="16" t="s">
        <v>220</v>
      </c>
      <c r="K56" s="16" t="s">
        <v>220</v>
      </c>
      <c r="L56" s="16" t="s">
        <v>213</v>
      </c>
      <c r="M56" s="46">
        <v>1136</v>
      </c>
      <c r="N56" s="47">
        <v>0.00347807983050484</v>
      </c>
      <c r="O56" s="47" t="s">
        <v>187</v>
      </c>
      <c r="P56" s="46">
        <v>8</v>
      </c>
      <c r="Q56" s="108">
        <f t="shared" si="2"/>
        <v>44575</v>
      </c>
      <c r="R56" s="101">
        <f t="shared" si="3"/>
        <v>44603</v>
      </c>
      <c r="S56" s="102">
        <f t="shared" si="4"/>
        <v>44603</v>
      </c>
      <c r="T56" s="101">
        <f t="shared" si="5"/>
        <v>44645</v>
      </c>
      <c r="U56" s="102">
        <f t="shared" ref="U56:U61" si="6">U55</f>
        <v>44645</v>
      </c>
      <c r="V56" s="107">
        <f t="shared" ref="V56:V61" si="7">V55</f>
        <v>44680</v>
      </c>
      <c r="W56" s="100"/>
      <c r="X56" s="3" t="s">
        <v>191</v>
      </c>
      <c r="Y56" s="3" t="s">
        <v>209</v>
      </c>
      <c r="AA56" s="3" t="s">
        <v>193</v>
      </c>
      <c r="AB56" s="61" t="s">
        <v>41</v>
      </c>
    </row>
    <row r="57" spans="1:28">
      <c r="A57" s="13">
        <v>45</v>
      </c>
      <c r="B57" s="14" t="s">
        <v>96</v>
      </c>
      <c r="C57" s="14" t="s">
        <v>181</v>
      </c>
      <c r="D57" s="14" t="s">
        <v>182</v>
      </c>
      <c r="E57" s="15">
        <v>12</v>
      </c>
      <c r="F57" s="24" t="s">
        <v>221</v>
      </c>
      <c r="G57" s="16" t="s">
        <v>145</v>
      </c>
      <c r="H57" s="16" t="s">
        <v>222</v>
      </c>
      <c r="I57" s="16" t="s">
        <v>97</v>
      </c>
      <c r="J57" s="16" t="s">
        <v>185</v>
      </c>
      <c r="K57" s="16" t="s">
        <v>221</v>
      </c>
      <c r="L57" s="16" t="s">
        <v>186</v>
      </c>
      <c r="M57" s="46">
        <v>67</v>
      </c>
      <c r="N57" s="47">
        <v>0.000205133229439986</v>
      </c>
      <c r="O57" s="47" t="s">
        <v>187</v>
      </c>
      <c r="P57" s="46">
        <v>8</v>
      </c>
      <c r="Q57" s="108">
        <f t="shared" si="2"/>
        <v>44575</v>
      </c>
      <c r="R57" s="101">
        <f t="shared" si="3"/>
        <v>44603</v>
      </c>
      <c r="S57" s="102">
        <f t="shared" si="4"/>
        <v>44603</v>
      </c>
      <c r="T57" s="101">
        <f t="shared" si="5"/>
        <v>44645</v>
      </c>
      <c r="U57" s="102">
        <f t="shared" si="6"/>
        <v>44645</v>
      </c>
      <c r="V57" s="107">
        <f t="shared" si="7"/>
        <v>44680</v>
      </c>
      <c r="W57" s="100"/>
      <c r="X57" s="3" t="s">
        <v>191</v>
      </c>
      <c r="Y57" s="3" t="s">
        <v>192</v>
      </c>
      <c r="AA57" s="3" t="s">
        <v>193</v>
      </c>
      <c r="AB57" s="61" t="s">
        <v>41</v>
      </c>
    </row>
    <row r="58" spans="1:28">
      <c r="A58" s="13">
        <v>49</v>
      </c>
      <c r="B58" s="14" t="s">
        <v>96</v>
      </c>
      <c r="C58" s="14" t="s">
        <v>181</v>
      </c>
      <c r="D58" s="14" t="s">
        <v>182</v>
      </c>
      <c r="E58" s="15">
        <v>13</v>
      </c>
      <c r="F58" s="24" t="s">
        <v>223</v>
      </c>
      <c r="G58" s="16" t="s">
        <v>140</v>
      </c>
      <c r="H58" s="16" t="s">
        <v>224</v>
      </c>
      <c r="I58" s="16" t="s">
        <v>97</v>
      </c>
      <c r="J58" s="16" t="s">
        <v>185</v>
      </c>
      <c r="K58" s="16" t="s">
        <v>223</v>
      </c>
      <c r="L58" s="16" t="s">
        <v>186</v>
      </c>
      <c r="M58" s="46">
        <v>52</v>
      </c>
      <c r="N58" s="47">
        <v>0.000159207879565362</v>
      </c>
      <c r="O58" s="47" t="s">
        <v>187</v>
      </c>
      <c r="P58" s="46">
        <v>8</v>
      </c>
      <c r="Q58" s="108">
        <f t="shared" si="2"/>
        <v>44575</v>
      </c>
      <c r="R58" s="101">
        <f t="shared" si="3"/>
        <v>44603</v>
      </c>
      <c r="S58" s="102">
        <f t="shared" si="4"/>
        <v>44603</v>
      </c>
      <c r="T58" s="101">
        <f t="shared" si="5"/>
        <v>44645</v>
      </c>
      <c r="U58" s="102">
        <f t="shared" si="6"/>
        <v>44645</v>
      </c>
      <c r="V58" s="107">
        <f t="shared" si="7"/>
        <v>44680</v>
      </c>
      <c r="W58" s="100"/>
      <c r="X58" s="3" t="s">
        <v>191</v>
      </c>
      <c r="Y58" s="3" t="s">
        <v>192</v>
      </c>
      <c r="AA58" s="3" t="s">
        <v>193</v>
      </c>
      <c r="AB58" s="61" t="s">
        <v>41</v>
      </c>
    </row>
    <row r="59" spans="1:28">
      <c r="A59" s="13">
        <v>61</v>
      </c>
      <c r="B59" s="14" t="s">
        <v>96</v>
      </c>
      <c r="C59" s="14" t="s">
        <v>181</v>
      </c>
      <c r="D59" s="14" t="s">
        <v>182</v>
      </c>
      <c r="E59" s="15">
        <v>14</v>
      </c>
      <c r="F59" s="24" t="s">
        <v>220</v>
      </c>
      <c r="G59" s="16" t="s">
        <v>140</v>
      </c>
      <c r="H59" s="16" t="s">
        <v>225</v>
      </c>
      <c r="I59" s="16" t="s">
        <v>97</v>
      </c>
      <c r="J59" s="16" t="s">
        <v>220</v>
      </c>
      <c r="K59" s="16" t="s">
        <v>220</v>
      </c>
      <c r="L59" s="16" t="s">
        <v>186</v>
      </c>
      <c r="M59" s="46">
        <v>12</v>
      </c>
      <c r="N59" s="47">
        <v>3.6740279899699e-5</v>
      </c>
      <c r="O59" s="47" t="s">
        <v>187</v>
      </c>
      <c r="P59" s="46">
        <v>8</v>
      </c>
      <c r="Q59" s="108">
        <f t="shared" si="2"/>
        <v>44575</v>
      </c>
      <c r="R59" s="101">
        <f t="shared" si="3"/>
        <v>44603</v>
      </c>
      <c r="S59" s="102">
        <f t="shared" si="4"/>
        <v>44603</v>
      </c>
      <c r="T59" s="101">
        <f t="shared" si="5"/>
        <v>44645</v>
      </c>
      <c r="U59" s="102">
        <f t="shared" si="6"/>
        <v>44645</v>
      </c>
      <c r="V59" s="107">
        <f t="shared" si="7"/>
        <v>44680</v>
      </c>
      <c r="W59" s="100"/>
      <c r="X59" s="3" t="s">
        <v>191</v>
      </c>
      <c r="Y59" s="3" t="s">
        <v>192</v>
      </c>
      <c r="AA59" s="3" t="s">
        <v>193</v>
      </c>
      <c r="AB59" s="61" t="s">
        <v>41</v>
      </c>
    </row>
    <row r="60" spans="1:28">
      <c r="A60" s="13">
        <v>62</v>
      </c>
      <c r="B60" s="14" t="s">
        <v>96</v>
      </c>
      <c r="C60" s="14" t="s">
        <v>181</v>
      </c>
      <c r="D60" s="14" t="s">
        <v>182</v>
      </c>
      <c r="E60" s="15">
        <v>15</v>
      </c>
      <c r="F60" s="24" t="s">
        <v>226</v>
      </c>
      <c r="G60" s="16" t="s">
        <v>140</v>
      </c>
      <c r="H60" s="16" t="s">
        <v>227</v>
      </c>
      <c r="I60" s="16" t="s">
        <v>97</v>
      </c>
      <c r="J60" s="16" t="s">
        <v>228</v>
      </c>
      <c r="K60" s="16" t="s">
        <v>228</v>
      </c>
      <c r="L60" s="16" t="s">
        <v>186</v>
      </c>
      <c r="M60" s="46">
        <v>12</v>
      </c>
      <c r="N60" s="47">
        <v>3.6740279899699e-5</v>
      </c>
      <c r="O60" s="47" t="s">
        <v>187</v>
      </c>
      <c r="P60" s="46">
        <v>8</v>
      </c>
      <c r="Q60" s="108">
        <f t="shared" si="2"/>
        <v>44575</v>
      </c>
      <c r="R60" s="101">
        <f t="shared" si="3"/>
        <v>44603</v>
      </c>
      <c r="S60" s="102">
        <f t="shared" si="4"/>
        <v>44603</v>
      </c>
      <c r="T60" s="101">
        <f t="shared" si="5"/>
        <v>44645</v>
      </c>
      <c r="U60" s="102">
        <f t="shared" si="6"/>
        <v>44645</v>
      </c>
      <c r="V60" s="107">
        <f t="shared" si="7"/>
        <v>44680</v>
      </c>
      <c r="W60" s="100"/>
      <c r="X60" s="3" t="s">
        <v>191</v>
      </c>
      <c r="Y60" s="3" t="s">
        <v>209</v>
      </c>
      <c r="AA60" s="3" t="s">
        <v>193</v>
      </c>
      <c r="AB60" s="61" t="s">
        <v>41</v>
      </c>
    </row>
    <row r="61" ht="14.55" spans="1:28">
      <c r="A61" s="17">
        <v>65</v>
      </c>
      <c r="B61" s="18" t="s">
        <v>96</v>
      </c>
      <c r="C61" s="18" t="s">
        <v>181</v>
      </c>
      <c r="D61" s="18" t="s">
        <v>203</v>
      </c>
      <c r="E61" s="19">
        <v>16</v>
      </c>
      <c r="F61" s="21" t="s">
        <v>217</v>
      </c>
      <c r="G61" s="16" t="s">
        <v>205</v>
      </c>
      <c r="H61" s="21" t="s">
        <v>229</v>
      </c>
      <c r="I61" s="21" t="s">
        <v>97</v>
      </c>
      <c r="J61" s="21" t="s">
        <v>216</v>
      </c>
      <c r="K61" s="21" t="s">
        <v>217</v>
      </c>
      <c r="L61" s="21" t="s">
        <v>208</v>
      </c>
      <c r="M61" s="48">
        <v>3</v>
      </c>
      <c r="N61" s="49">
        <v>9.18506997492476e-6</v>
      </c>
      <c r="O61" s="49" t="s">
        <v>187</v>
      </c>
      <c r="P61" s="48">
        <v>8</v>
      </c>
      <c r="Q61" s="108">
        <f t="shared" si="2"/>
        <v>44575</v>
      </c>
      <c r="R61" s="101">
        <f t="shared" si="3"/>
        <v>44603</v>
      </c>
      <c r="S61" s="102">
        <f t="shared" si="4"/>
        <v>44603</v>
      </c>
      <c r="T61" s="101">
        <f t="shared" si="5"/>
        <v>44645</v>
      </c>
      <c r="U61" s="102">
        <f t="shared" si="6"/>
        <v>44645</v>
      </c>
      <c r="V61" s="109">
        <f t="shared" si="7"/>
        <v>44680</v>
      </c>
      <c r="W61" s="100"/>
      <c r="X61" s="3" t="s">
        <v>191</v>
      </c>
      <c r="Y61" s="3" t="s">
        <v>209</v>
      </c>
      <c r="AA61" s="3" t="s">
        <v>193</v>
      </c>
      <c r="AB61" s="61" t="s">
        <v>41</v>
      </c>
    </row>
    <row r="62" ht="14.55" spans="1:28">
      <c r="A62" s="13">
        <v>8</v>
      </c>
      <c r="B62" s="14" t="s">
        <v>96</v>
      </c>
      <c r="C62" s="14" t="s">
        <v>181</v>
      </c>
      <c r="D62" s="14" t="s">
        <v>203</v>
      </c>
      <c r="E62" s="11">
        <v>17</v>
      </c>
      <c r="F62" s="12" t="s">
        <v>230</v>
      </c>
      <c r="G62" s="12" t="s">
        <v>205</v>
      </c>
      <c r="H62" s="12" t="s">
        <v>231</v>
      </c>
      <c r="I62" s="12" t="s">
        <v>55</v>
      </c>
      <c r="J62" s="12" t="s">
        <v>232</v>
      </c>
      <c r="K62" s="12" t="s">
        <v>233</v>
      </c>
      <c r="L62" s="12" t="s">
        <v>208</v>
      </c>
      <c r="M62" s="44">
        <v>8879</v>
      </c>
      <c r="N62" s="45">
        <v>0.0271847454357856</v>
      </c>
      <c r="O62" s="45" t="s">
        <v>187</v>
      </c>
      <c r="P62" s="44">
        <v>9</v>
      </c>
      <c r="Q62" s="110">
        <f>R61</f>
        <v>44603</v>
      </c>
      <c r="R62" s="105">
        <f>Q62+35</f>
        <v>44638</v>
      </c>
      <c r="S62" s="104">
        <f>T61</f>
        <v>44645</v>
      </c>
      <c r="T62" s="105">
        <f>S62+35</f>
        <v>44680</v>
      </c>
      <c r="U62" s="104">
        <f>T62</f>
        <v>44680</v>
      </c>
      <c r="V62" s="106">
        <f>U62+35</f>
        <v>44715</v>
      </c>
      <c r="W62" s="100"/>
      <c r="X62" s="3" t="s">
        <v>144</v>
      </c>
      <c r="Y62" s="3" t="s">
        <v>196</v>
      </c>
      <c r="AA62" s="3" t="s">
        <v>151</v>
      </c>
      <c r="AB62" s="61" t="s">
        <v>41</v>
      </c>
    </row>
    <row r="63" spans="1:28">
      <c r="A63" s="9">
        <v>17</v>
      </c>
      <c r="B63" s="10" t="s">
        <v>96</v>
      </c>
      <c r="C63" s="10" t="s">
        <v>181</v>
      </c>
      <c r="D63" s="10" t="s">
        <v>182</v>
      </c>
      <c r="E63" s="15">
        <v>18</v>
      </c>
      <c r="F63" s="24" t="s">
        <v>234</v>
      </c>
      <c r="G63" s="16" t="s">
        <v>235</v>
      </c>
      <c r="H63" s="16" t="s">
        <v>236</v>
      </c>
      <c r="I63" s="16" t="s">
        <v>55</v>
      </c>
      <c r="J63" s="16" t="s">
        <v>185</v>
      </c>
      <c r="K63" s="16" t="s">
        <v>234</v>
      </c>
      <c r="L63" s="16" t="s">
        <v>237</v>
      </c>
      <c r="M63" s="46">
        <v>1802</v>
      </c>
      <c r="N63" s="47">
        <v>0.00551716536493814</v>
      </c>
      <c r="O63" s="47" t="s">
        <v>187</v>
      </c>
      <c r="P63" s="46">
        <v>9</v>
      </c>
      <c r="Q63" s="108">
        <f t="shared" ref="Q63:V68" si="8">Q62</f>
        <v>44603</v>
      </c>
      <c r="R63" s="101">
        <f t="shared" si="8"/>
        <v>44638</v>
      </c>
      <c r="S63" s="102">
        <f t="shared" si="8"/>
        <v>44645</v>
      </c>
      <c r="T63" s="101">
        <f t="shared" si="8"/>
        <v>44680</v>
      </c>
      <c r="U63" s="102">
        <f t="shared" si="8"/>
        <v>44680</v>
      </c>
      <c r="V63" s="107">
        <f t="shared" si="8"/>
        <v>44715</v>
      </c>
      <c r="W63" s="100"/>
      <c r="X63" s="3" t="s">
        <v>144</v>
      </c>
      <c r="Y63" s="3" t="s">
        <v>196</v>
      </c>
      <c r="AA63" s="3" t="s">
        <v>151</v>
      </c>
      <c r="AB63" s="61" t="s">
        <v>41</v>
      </c>
    </row>
    <row r="64" spans="1:28">
      <c r="A64" s="13">
        <v>18</v>
      </c>
      <c r="B64" s="14" t="s">
        <v>96</v>
      </c>
      <c r="C64" s="14" t="s">
        <v>181</v>
      </c>
      <c r="D64" s="14" t="s">
        <v>203</v>
      </c>
      <c r="E64" s="15">
        <v>19</v>
      </c>
      <c r="F64" s="16" t="s">
        <v>238</v>
      </c>
      <c r="G64" s="16" t="s">
        <v>205</v>
      </c>
      <c r="H64" s="16" t="s">
        <v>239</v>
      </c>
      <c r="I64" s="16" t="s">
        <v>55</v>
      </c>
      <c r="J64" s="16" t="s">
        <v>207</v>
      </c>
      <c r="K64" s="16" t="s">
        <v>238</v>
      </c>
      <c r="L64" s="16" t="s">
        <v>208</v>
      </c>
      <c r="M64" s="46">
        <v>1656</v>
      </c>
      <c r="N64" s="47">
        <v>0.00507015862615847</v>
      </c>
      <c r="O64" s="47" t="s">
        <v>187</v>
      </c>
      <c r="P64" s="46">
        <v>9</v>
      </c>
      <c r="Q64" s="108">
        <f t="shared" si="8"/>
        <v>44603</v>
      </c>
      <c r="R64" s="101">
        <f t="shared" si="8"/>
        <v>44638</v>
      </c>
      <c r="S64" s="102">
        <f t="shared" si="8"/>
        <v>44645</v>
      </c>
      <c r="T64" s="101">
        <f t="shared" si="8"/>
        <v>44680</v>
      </c>
      <c r="U64" s="102">
        <f t="shared" si="8"/>
        <v>44680</v>
      </c>
      <c r="V64" s="107">
        <f t="shared" si="8"/>
        <v>44715</v>
      </c>
      <c r="W64" s="100"/>
      <c r="X64" s="3" t="s">
        <v>144</v>
      </c>
      <c r="Y64" s="3" t="s">
        <v>196</v>
      </c>
      <c r="AA64" s="3" t="s">
        <v>151</v>
      </c>
      <c r="AB64" s="61" t="s">
        <v>41</v>
      </c>
    </row>
    <row r="65" ht="14.55" spans="1:28">
      <c r="A65" s="17">
        <v>60</v>
      </c>
      <c r="B65" s="18" t="s">
        <v>96</v>
      </c>
      <c r="C65" s="18" t="s">
        <v>181</v>
      </c>
      <c r="D65" s="18" t="s">
        <v>240</v>
      </c>
      <c r="E65" s="15">
        <v>20</v>
      </c>
      <c r="F65" s="24" t="s">
        <v>241</v>
      </c>
      <c r="G65" s="16" t="s">
        <v>235</v>
      </c>
      <c r="H65" s="16" t="s">
        <v>242</v>
      </c>
      <c r="I65" s="16" t="s">
        <v>55</v>
      </c>
      <c r="J65" s="16" t="s">
        <v>243</v>
      </c>
      <c r="K65" s="16" t="s">
        <v>241</v>
      </c>
      <c r="L65" s="16" t="s">
        <v>208</v>
      </c>
      <c r="M65" s="46">
        <v>12</v>
      </c>
      <c r="N65" s="47">
        <v>3.6740279899699e-5</v>
      </c>
      <c r="O65" s="47" t="s">
        <v>187</v>
      </c>
      <c r="P65" s="46">
        <v>9</v>
      </c>
      <c r="Q65" s="108">
        <f t="shared" si="8"/>
        <v>44603</v>
      </c>
      <c r="R65" s="101">
        <f t="shared" si="8"/>
        <v>44638</v>
      </c>
      <c r="S65" s="102">
        <f t="shared" si="8"/>
        <v>44645</v>
      </c>
      <c r="T65" s="101">
        <f t="shared" si="8"/>
        <v>44680</v>
      </c>
      <c r="U65" s="102">
        <f t="shared" si="8"/>
        <v>44680</v>
      </c>
      <c r="V65" s="107">
        <f t="shared" si="8"/>
        <v>44715</v>
      </c>
      <c r="W65" s="100"/>
      <c r="X65" s="3" t="s">
        <v>144</v>
      </c>
      <c r="Y65" s="3" t="s">
        <v>196</v>
      </c>
      <c r="AA65" s="3" t="s">
        <v>151</v>
      </c>
      <c r="AB65" s="61" t="s">
        <v>41</v>
      </c>
    </row>
    <row r="66" ht="14.55" spans="1:28">
      <c r="A66" s="17">
        <v>64</v>
      </c>
      <c r="B66" s="18" t="s">
        <v>55</v>
      </c>
      <c r="C66" s="18" t="s">
        <v>69</v>
      </c>
      <c r="D66" s="18"/>
      <c r="E66" s="15">
        <v>21</v>
      </c>
      <c r="F66" s="16" t="s">
        <v>244</v>
      </c>
      <c r="G66" s="16" t="s">
        <v>145</v>
      </c>
      <c r="H66" s="16" t="s">
        <v>245</v>
      </c>
      <c r="I66" s="16" t="s">
        <v>55</v>
      </c>
      <c r="J66" s="16" t="s">
        <v>71</v>
      </c>
      <c r="K66" s="16" t="s">
        <v>93</v>
      </c>
      <c r="L66" s="16" t="s">
        <v>31</v>
      </c>
      <c r="M66" s="46">
        <v>3</v>
      </c>
      <c r="N66" s="47">
        <v>9.18506997492476e-6</v>
      </c>
      <c r="O66" s="47" t="s">
        <v>32</v>
      </c>
      <c r="P66" s="46">
        <v>9</v>
      </c>
      <c r="Q66" s="108">
        <f t="shared" si="8"/>
        <v>44603</v>
      </c>
      <c r="R66" s="101">
        <f t="shared" si="8"/>
        <v>44638</v>
      </c>
      <c r="S66" s="102">
        <f t="shared" si="8"/>
        <v>44645</v>
      </c>
      <c r="T66" s="101">
        <f t="shared" si="8"/>
        <v>44680</v>
      </c>
      <c r="U66" s="102">
        <f t="shared" si="8"/>
        <v>44680</v>
      </c>
      <c r="V66" s="107">
        <f t="shared" si="8"/>
        <v>44715</v>
      </c>
      <c r="W66" s="100"/>
      <c r="X66" s="3" t="s">
        <v>144</v>
      </c>
      <c r="Y66" s="3" t="s">
        <v>196</v>
      </c>
      <c r="AA66" s="3" t="s">
        <v>151</v>
      </c>
      <c r="AB66" s="61" t="s">
        <v>41</v>
      </c>
    </row>
    <row r="67" ht="14.55" spans="1:28">
      <c r="A67" s="25">
        <v>68</v>
      </c>
      <c r="B67" s="26" t="s">
        <v>96</v>
      </c>
      <c r="C67" s="26" t="s">
        <v>181</v>
      </c>
      <c r="D67" s="26" t="s">
        <v>203</v>
      </c>
      <c r="E67" s="15">
        <v>22</v>
      </c>
      <c r="F67" s="16" t="s">
        <v>246</v>
      </c>
      <c r="G67" s="16" t="s">
        <v>205</v>
      </c>
      <c r="H67" s="16" t="s">
        <v>247</v>
      </c>
      <c r="I67" s="16" t="s">
        <v>55</v>
      </c>
      <c r="J67" s="16" t="s">
        <v>246</v>
      </c>
      <c r="K67" s="16" t="s">
        <v>246</v>
      </c>
      <c r="L67" s="16" t="s">
        <v>186</v>
      </c>
      <c r="M67" s="46">
        <v>2</v>
      </c>
      <c r="N67" s="47">
        <v>6.12337998328317e-6</v>
      </c>
      <c r="O67" s="47" t="s">
        <v>187</v>
      </c>
      <c r="P67" s="46">
        <v>9</v>
      </c>
      <c r="Q67" s="108">
        <f t="shared" si="8"/>
        <v>44603</v>
      </c>
      <c r="R67" s="101">
        <f t="shared" si="8"/>
        <v>44638</v>
      </c>
      <c r="S67" s="102">
        <f t="shared" si="8"/>
        <v>44645</v>
      </c>
      <c r="T67" s="101">
        <f t="shared" si="8"/>
        <v>44680</v>
      </c>
      <c r="U67" s="102">
        <f t="shared" si="8"/>
        <v>44680</v>
      </c>
      <c r="V67" s="107">
        <f t="shared" si="8"/>
        <v>44715</v>
      </c>
      <c r="W67" s="100"/>
      <c r="X67" s="3" t="s">
        <v>144</v>
      </c>
      <c r="Y67" s="3" t="s">
        <v>196</v>
      </c>
      <c r="AA67" s="3" t="s">
        <v>151</v>
      </c>
      <c r="AB67" s="61" t="s">
        <v>41</v>
      </c>
    </row>
    <row r="68" ht="14.55" spans="1:28">
      <c r="A68" s="9">
        <v>9</v>
      </c>
      <c r="B68" s="10" t="s">
        <v>96</v>
      </c>
      <c r="C68" s="10" t="s">
        <v>181</v>
      </c>
      <c r="D68" s="10" t="s">
        <v>210</v>
      </c>
      <c r="E68" s="19">
        <v>23</v>
      </c>
      <c r="F68" s="21" t="s">
        <v>248</v>
      </c>
      <c r="G68" s="21" t="s">
        <v>205</v>
      </c>
      <c r="H68" s="21" t="s">
        <v>249</v>
      </c>
      <c r="I68" s="21" t="s">
        <v>96</v>
      </c>
      <c r="J68" s="21" t="s">
        <v>250</v>
      </c>
      <c r="K68" s="21" t="s">
        <v>250</v>
      </c>
      <c r="L68" s="21" t="s">
        <v>213</v>
      </c>
      <c r="M68" s="48">
        <v>6060</v>
      </c>
      <c r="N68" s="49">
        <v>0.018553841349348</v>
      </c>
      <c r="O68" s="49" t="s">
        <v>187</v>
      </c>
      <c r="P68" s="48">
        <v>9</v>
      </c>
      <c r="Q68" s="120">
        <f t="shared" si="8"/>
        <v>44603</v>
      </c>
      <c r="R68" s="121">
        <f t="shared" si="8"/>
        <v>44638</v>
      </c>
      <c r="S68" s="122">
        <f t="shared" si="8"/>
        <v>44645</v>
      </c>
      <c r="T68" s="121">
        <f t="shared" si="8"/>
        <v>44680</v>
      </c>
      <c r="U68" s="122">
        <f t="shared" si="8"/>
        <v>44680</v>
      </c>
      <c r="V68" s="109">
        <f t="shared" si="8"/>
        <v>44715</v>
      </c>
      <c r="W68" s="100"/>
      <c r="X68" s="3" t="s">
        <v>144</v>
      </c>
      <c r="Y68" s="3" t="s">
        <v>196</v>
      </c>
      <c r="AA68" s="3" t="s">
        <v>151</v>
      </c>
      <c r="AB68" s="61" t="s">
        <v>41</v>
      </c>
    </row>
    <row r="69" spans="1:28">
      <c r="A69" s="9">
        <v>11</v>
      </c>
      <c r="B69" s="10" t="s">
        <v>26</v>
      </c>
      <c r="C69" s="10" t="s">
        <v>27</v>
      </c>
      <c r="D69" s="10"/>
      <c r="E69" s="11">
        <v>24</v>
      </c>
      <c r="F69" s="111" t="s">
        <v>251</v>
      </c>
      <c r="G69" s="12" t="s">
        <v>145</v>
      </c>
      <c r="H69" s="12" t="s">
        <v>252</v>
      </c>
      <c r="I69" s="12" t="s">
        <v>26</v>
      </c>
      <c r="J69" s="12" t="s">
        <v>29</v>
      </c>
      <c r="K69" s="12" t="s">
        <v>253</v>
      </c>
      <c r="L69" s="12" t="s">
        <v>254</v>
      </c>
      <c r="M69" s="44">
        <v>5884</v>
      </c>
      <c r="N69" s="45">
        <v>0.0180149839108191</v>
      </c>
      <c r="O69" s="45" t="s">
        <v>187</v>
      </c>
      <c r="P69" s="44">
        <v>10</v>
      </c>
      <c r="Q69" s="110">
        <f>R68</f>
        <v>44638</v>
      </c>
      <c r="R69" s="105">
        <f>Q69+42</f>
        <v>44680</v>
      </c>
      <c r="S69" s="104">
        <f>R69</f>
        <v>44680</v>
      </c>
      <c r="T69" s="105">
        <f>S69+42</f>
        <v>44722</v>
      </c>
      <c r="U69" s="104">
        <f>V54</f>
        <v>44680</v>
      </c>
      <c r="V69" s="106">
        <f>U69+35</f>
        <v>44715</v>
      </c>
      <c r="W69" s="100"/>
      <c r="X69" s="3" t="s">
        <v>255</v>
      </c>
      <c r="Y69" s="3" t="s">
        <v>51</v>
      </c>
      <c r="AA69" s="3" t="s">
        <v>256</v>
      </c>
      <c r="AB69" s="61" t="s">
        <v>41</v>
      </c>
    </row>
    <row r="70" spans="1:28">
      <c r="A70" s="13">
        <v>50</v>
      </c>
      <c r="B70" s="14" t="s">
        <v>26</v>
      </c>
      <c r="C70" s="14" t="s">
        <v>27</v>
      </c>
      <c r="D70" s="14"/>
      <c r="E70" s="15">
        <v>25</v>
      </c>
      <c r="F70" s="16" t="s">
        <v>257</v>
      </c>
      <c r="G70" s="16" t="s">
        <v>205</v>
      </c>
      <c r="H70" s="16" t="s">
        <v>258</v>
      </c>
      <c r="I70" s="16" t="s">
        <v>26</v>
      </c>
      <c r="J70" s="16" t="s">
        <v>259</v>
      </c>
      <c r="K70" s="16" t="s">
        <v>259</v>
      </c>
      <c r="L70" s="16" t="s">
        <v>260</v>
      </c>
      <c r="M70" s="46">
        <v>51</v>
      </c>
      <c r="N70" s="47">
        <v>0.000156146189573721</v>
      </c>
      <c r="O70" s="47" t="s">
        <v>187</v>
      </c>
      <c r="P70" s="46">
        <v>10</v>
      </c>
      <c r="Q70" s="108">
        <f t="shared" ref="Q70:V74" si="9">Q69</f>
        <v>44638</v>
      </c>
      <c r="R70" s="101">
        <f t="shared" si="9"/>
        <v>44680</v>
      </c>
      <c r="S70" s="102">
        <f t="shared" si="9"/>
        <v>44680</v>
      </c>
      <c r="T70" s="101">
        <f t="shared" si="9"/>
        <v>44722</v>
      </c>
      <c r="U70" s="102">
        <f t="shared" si="9"/>
        <v>44680</v>
      </c>
      <c r="V70" s="107">
        <f t="shared" si="9"/>
        <v>44715</v>
      </c>
      <c r="W70" s="100"/>
      <c r="X70" s="3" t="s">
        <v>255</v>
      </c>
      <c r="Y70" s="3" t="s">
        <v>51</v>
      </c>
      <c r="AA70" s="3" t="s">
        <v>256</v>
      </c>
      <c r="AB70" s="61" t="s">
        <v>41</v>
      </c>
    </row>
    <row r="71" spans="1:28">
      <c r="A71" s="13">
        <v>52</v>
      </c>
      <c r="B71" s="14" t="s">
        <v>26</v>
      </c>
      <c r="C71" s="14" t="s">
        <v>261</v>
      </c>
      <c r="D71" s="14"/>
      <c r="E71" s="15">
        <v>26</v>
      </c>
      <c r="F71" s="24" t="s">
        <v>262</v>
      </c>
      <c r="G71" s="16" t="s">
        <v>178</v>
      </c>
      <c r="H71" s="16" t="s">
        <v>263</v>
      </c>
      <c r="I71" s="16" t="s">
        <v>26</v>
      </c>
      <c r="J71" s="16" t="s">
        <v>264</v>
      </c>
      <c r="K71" s="16" t="s">
        <v>265</v>
      </c>
      <c r="L71" s="16"/>
      <c r="M71" s="46">
        <v>35</v>
      </c>
      <c r="N71" s="47">
        <v>0.000107159149707456</v>
      </c>
      <c r="O71" s="47" t="s">
        <v>187</v>
      </c>
      <c r="P71" s="46">
        <v>10</v>
      </c>
      <c r="Q71" s="108">
        <f t="shared" si="9"/>
        <v>44638</v>
      </c>
      <c r="R71" s="101">
        <f t="shared" si="9"/>
        <v>44680</v>
      </c>
      <c r="S71" s="102">
        <f t="shared" si="9"/>
        <v>44680</v>
      </c>
      <c r="T71" s="101">
        <f t="shared" si="9"/>
        <v>44722</v>
      </c>
      <c r="U71" s="102">
        <f t="shared" si="9"/>
        <v>44680</v>
      </c>
      <c r="V71" s="107">
        <f t="shared" si="9"/>
        <v>44715</v>
      </c>
      <c r="W71" s="100"/>
      <c r="X71" s="3" t="s">
        <v>255</v>
      </c>
      <c r="Y71" s="3" t="s">
        <v>51</v>
      </c>
      <c r="AA71" s="3" t="s">
        <v>256</v>
      </c>
      <c r="AB71" s="61" t="s">
        <v>41</v>
      </c>
    </row>
    <row r="72" spans="1:28">
      <c r="A72" s="13">
        <v>66</v>
      </c>
      <c r="B72" s="14" t="s">
        <v>26</v>
      </c>
      <c r="C72" s="14" t="s">
        <v>27</v>
      </c>
      <c r="D72" s="14"/>
      <c r="E72" s="15">
        <v>27</v>
      </c>
      <c r="F72" s="24" t="s">
        <v>266</v>
      </c>
      <c r="G72" s="16" t="s">
        <v>178</v>
      </c>
      <c r="H72" s="16" t="s">
        <v>267</v>
      </c>
      <c r="I72" s="16" t="s">
        <v>26</v>
      </c>
      <c r="J72" s="16" t="s">
        <v>29</v>
      </c>
      <c r="K72" s="16" t="s">
        <v>268</v>
      </c>
      <c r="L72" s="16" t="s">
        <v>260</v>
      </c>
      <c r="M72" s="46">
        <v>3</v>
      </c>
      <c r="N72" s="47">
        <v>9.18506997492476e-6</v>
      </c>
      <c r="O72" s="47" t="s">
        <v>187</v>
      </c>
      <c r="P72" s="46">
        <v>10</v>
      </c>
      <c r="Q72" s="108">
        <f t="shared" si="9"/>
        <v>44638</v>
      </c>
      <c r="R72" s="101">
        <f t="shared" si="9"/>
        <v>44680</v>
      </c>
      <c r="S72" s="102">
        <f t="shared" si="9"/>
        <v>44680</v>
      </c>
      <c r="T72" s="101">
        <f t="shared" si="9"/>
        <v>44722</v>
      </c>
      <c r="U72" s="102">
        <f t="shared" si="9"/>
        <v>44680</v>
      </c>
      <c r="V72" s="107">
        <f t="shared" si="9"/>
        <v>44715</v>
      </c>
      <c r="W72" s="100"/>
      <c r="X72" s="3" t="s">
        <v>255</v>
      </c>
      <c r="Y72" s="3" t="s">
        <v>51</v>
      </c>
      <c r="AA72" s="3" t="s">
        <v>256</v>
      </c>
      <c r="AB72" s="61" t="s">
        <v>41</v>
      </c>
    </row>
    <row r="73" spans="1:28">
      <c r="A73" s="13">
        <v>70</v>
      </c>
      <c r="B73" s="14" t="s">
        <v>26</v>
      </c>
      <c r="C73" s="14" t="s">
        <v>181</v>
      </c>
      <c r="D73" s="14" t="s">
        <v>269</v>
      </c>
      <c r="E73" s="15">
        <v>28</v>
      </c>
      <c r="F73" s="16" t="s">
        <v>270</v>
      </c>
      <c r="G73" s="16" t="s">
        <v>145</v>
      </c>
      <c r="H73" s="16" t="s">
        <v>271</v>
      </c>
      <c r="I73" s="16" t="s">
        <v>26</v>
      </c>
      <c r="J73" s="16" t="s">
        <v>272</v>
      </c>
      <c r="K73" s="16" t="s">
        <v>270</v>
      </c>
      <c r="L73" s="16" t="s">
        <v>260</v>
      </c>
      <c r="M73" s="46">
        <v>2</v>
      </c>
      <c r="N73" s="47">
        <v>6.12337998328317e-6</v>
      </c>
      <c r="O73" s="47" t="s">
        <v>187</v>
      </c>
      <c r="P73" s="46">
        <v>10</v>
      </c>
      <c r="Q73" s="108">
        <f t="shared" si="9"/>
        <v>44638</v>
      </c>
      <c r="R73" s="101">
        <f t="shared" si="9"/>
        <v>44680</v>
      </c>
      <c r="S73" s="102">
        <f t="shared" si="9"/>
        <v>44680</v>
      </c>
      <c r="T73" s="101">
        <f t="shared" si="9"/>
        <v>44722</v>
      </c>
      <c r="U73" s="102">
        <f t="shared" si="9"/>
        <v>44680</v>
      </c>
      <c r="V73" s="107">
        <f t="shared" si="9"/>
        <v>44715</v>
      </c>
      <c r="W73" s="100"/>
      <c r="X73" s="3" t="s">
        <v>255</v>
      </c>
      <c r="Y73" s="3" t="s">
        <v>51</v>
      </c>
      <c r="AA73" s="3" t="s">
        <v>256</v>
      </c>
      <c r="AB73" s="61" t="s">
        <v>41</v>
      </c>
    </row>
    <row r="74" ht="14.55" spans="1:28">
      <c r="A74" s="17">
        <v>71</v>
      </c>
      <c r="B74" s="18" t="s">
        <v>26</v>
      </c>
      <c r="C74" s="18" t="s">
        <v>273</v>
      </c>
      <c r="D74" s="18"/>
      <c r="E74" s="19">
        <v>29</v>
      </c>
      <c r="F74" s="112" t="s">
        <v>274</v>
      </c>
      <c r="G74" s="21" t="s">
        <v>178</v>
      </c>
      <c r="H74" s="21" t="s">
        <v>275</v>
      </c>
      <c r="I74" s="21" t="s">
        <v>26</v>
      </c>
      <c r="J74" s="21" t="s">
        <v>276</v>
      </c>
      <c r="K74" s="21" t="s">
        <v>277</v>
      </c>
      <c r="L74" s="21"/>
      <c r="M74" s="48">
        <v>2</v>
      </c>
      <c r="N74" s="49">
        <v>6.12337998328317e-6</v>
      </c>
      <c r="O74" s="49" t="s">
        <v>187</v>
      </c>
      <c r="P74" s="48">
        <v>10</v>
      </c>
      <c r="Q74" s="120">
        <f t="shared" si="9"/>
        <v>44638</v>
      </c>
      <c r="R74" s="121">
        <f t="shared" si="9"/>
        <v>44680</v>
      </c>
      <c r="S74" s="122">
        <f t="shared" si="9"/>
        <v>44680</v>
      </c>
      <c r="T74" s="121">
        <f t="shared" si="9"/>
        <v>44722</v>
      </c>
      <c r="U74" s="122">
        <f t="shared" si="9"/>
        <v>44680</v>
      </c>
      <c r="V74" s="109">
        <f t="shared" si="9"/>
        <v>44715</v>
      </c>
      <c r="W74" s="100"/>
      <c r="X74" s="3" t="s">
        <v>255</v>
      </c>
      <c r="Y74" s="3" t="s">
        <v>51</v>
      </c>
      <c r="AA74" s="3" t="s">
        <v>256</v>
      </c>
      <c r="AB74" s="61" t="s">
        <v>41</v>
      </c>
    </row>
    <row r="75" spans="1:28">
      <c r="A75" s="9">
        <v>35</v>
      </c>
      <c r="B75" s="10" t="s">
        <v>278</v>
      </c>
      <c r="C75" s="10" t="s">
        <v>181</v>
      </c>
      <c r="D75" s="10" t="s">
        <v>279</v>
      </c>
      <c r="E75" s="15">
        <v>30</v>
      </c>
      <c r="F75" s="16" t="s">
        <v>280</v>
      </c>
      <c r="G75" s="16" t="s">
        <v>205</v>
      </c>
      <c r="H75" s="16" t="s">
        <v>281</v>
      </c>
      <c r="I75" s="16" t="s">
        <v>282</v>
      </c>
      <c r="J75" s="16" t="s">
        <v>280</v>
      </c>
      <c r="K75" s="16" t="s">
        <v>280</v>
      </c>
      <c r="L75" s="16"/>
      <c r="M75" s="46">
        <v>229</v>
      </c>
      <c r="N75" s="47">
        <v>0.000701127008085923</v>
      </c>
      <c r="O75" s="47" t="s">
        <v>187</v>
      </c>
      <c r="P75" s="46">
        <v>11</v>
      </c>
      <c r="Q75" s="108">
        <f>R74</f>
        <v>44680</v>
      </c>
      <c r="R75" s="101">
        <f>Q75+28</f>
        <v>44708</v>
      </c>
      <c r="S75" s="102">
        <f>T74</f>
        <v>44722</v>
      </c>
      <c r="T75" s="101">
        <f>S75+28</f>
        <v>44750</v>
      </c>
      <c r="U75" s="102">
        <f>V74</f>
        <v>44715</v>
      </c>
      <c r="V75" s="107">
        <f>U75+35</f>
        <v>44750</v>
      </c>
      <c r="W75" s="100"/>
      <c r="X75" s="3" t="s">
        <v>255</v>
      </c>
      <c r="Y75" s="3" t="s">
        <v>209</v>
      </c>
      <c r="AA75" s="3" t="s">
        <v>256</v>
      </c>
      <c r="AB75" s="61" t="s">
        <v>41</v>
      </c>
    </row>
    <row r="76" spans="1:28">
      <c r="A76" s="13">
        <v>36</v>
      </c>
      <c r="B76" s="14" t="s">
        <v>278</v>
      </c>
      <c r="C76" s="14" t="s">
        <v>181</v>
      </c>
      <c r="D76" s="14" t="s">
        <v>240</v>
      </c>
      <c r="E76" s="15">
        <v>31</v>
      </c>
      <c r="F76" s="16" t="s">
        <v>283</v>
      </c>
      <c r="G76" s="16" t="s">
        <v>205</v>
      </c>
      <c r="H76" s="16" t="s">
        <v>284</v>
      </c>
      <c r="I76" s="16" t="s">
        <v>282</v>
      </c>
      <c r="J76" s="16" t="s">
        <v>285</v>
      </c>
      <c r="K76" s="16" t="s">
        <v>285</v>
      </c>
      <c r="L76" s="16" t="s">
        <v>213</v>
      </c>
      <c r="M76" s="46">
        <v>222</v>
      </c>
      <c r="N76" s="47">
        <v>0.000679695178144432</v>
      </c>
      <c r="O76" s="47" t="s">
        <v>187</v>
      </c>
      <c r="P76" s="46">
        <v>11</v>
      </c>
      <c r="Q76" s="108">
        <f t="shared" ref="Q76:V78" si="10">Q75</f>
        <v>44680</v>
      </c>
      <c r="R76" s="101">
        <f t="shared" si="10"/>
        <v>44708</v>
      </c>
      <c r="S76" s="102">
        <f t="shared" si="10"/>
        <v>44722</v>
      </c>
      <c r="T76" s="101">
        <f t="shared" si="10"/>
        <v>44750</v>
      </c>
      <c r="U76" s="102">
        <f t="shared" si="10"/>
        <v>44715</v>
      </c>
      <c r="V76" s="107">
        <f t="shared" si="10"/>
        <v>44750</v>
      </c>
      <c r="W76" s="100"/>
      <c r="X76" s="3" t="s">
        <v>255</v>
      </c>
      <c r="Y76" s="3" t="s">
        <v>209</v>
      </c>
      <c r="AA76" s="3" t="s">
        <v>256</v>
      </c>
      <c r="AB76" s="61" t="s">
        <v>41</v>
      </c>
    </row>
    <row r="77" spans="1:28">
      <c r="A77" s="13">
        <v>39</v>
      </c>
      <c r="B77" s="14" t="s">
        <v>278</v>
      </c>
      <c r="C77" s="14" t="s">
        <v>181</v>
      </c>
      <c r="D77" s="14" t="s">
        <v>269</v>
      </c>
      <c r="E77" s="15">
        <v>32</v>
      </c>
      <c r="F77" s="16" t="s">
        <v>286</v>
      </c>
      <c r="G77" s="16" t="s">
        <v>205</v>
      </c>
      <c r="H77" s="16" t="s">
        <v>287</v>
      </c>
      <c r="I77" s="16" t="s">
        <v>282</v>
      </c>
      <c r="J77" s="16" t="s">
        <v>288</v>
      </c>
      <c r="K77" s="16" t="s">
        <v>288</v>
      </c>
      <c r="L77" s="16" t="s">
        <v>213</v>
      </c>
      <c r="M77" s="46">
        <v>148</v>
      </c>
      <c r="N77" s="47">
        <v>0.000453130118762955</v>
      </c>
      <c r="O77" s="47" t="s">
        <v>187</v>
      </c>
      <c r="P77" s="46">
        <v>11</v>
      </c>
      <c r="Q77" s="108">
        <f t="shared" si="10"/>
        <v>44680</v>
      </c>
      <c r="R77" s="101">
        <f t="shared" si="10"/>
        <v>44708</v>
      </c>
      <c r="S77" s="102">
        <f t="shared" si="10"/>
        <v>44722</v>
      </c>
      <c r="T77" s="101">
        <f t="shared" si="10"/>
        <v>44750</v>
      </c>
      <c r="U77" s="102">
        <f t="shared" si="10"/>
        <v>44715</v>
      </c>
      <c r="V77" s="107">
        <f t="shared" si="10"/>
        <v>44750</v>
      </c>
      <c r="W77" s="100"/>
      <c r="X77" s="3" t="s">
        <v>255</v>
      </c>
      <c r="Y77" s="3" t="s">
        <v>209</v>
      </c>
      <c r="AA77" s="3" t="s">
        <v>256</v>
      </c>
      <c r="AB77" s="61" t="s">
        <v>41</v>
      </c>
    </row>
    <row r="78" ht="14.55" spans="1:28">
      <c r="A78" s="17">
        <v>51</v>
      </c>
      <c r="B78" s="18" t="s">
        <v>282</v>
      </c>
      <c r="C78" s="18" t="s">
        <v>181</v>
      </c>
      <c r="D78" s="18" t="s">
        <v>279</v>
      </c>
      <c r="E78" s="19">
        <v>33</v>
      </c>
      <c r="F78" s="21" t="s">
        <v>289</v>
      </c>
      <c r="G78" s="21" t="s">
        <v>205</v>
      </c>
      <c r="H78" s="21" t="s">
        <v>290</v>
      </c>
      <c r="I78" s="21" t="s">
        <v>282</v>
      </c>
      <c r="J78" s="21" t="s">
        <v>291</v>
      </c>
      <c r="K78" s="21" t="s">
        <v>291</v>
      </c>
      <c r="L78" s="21" t="s">
        <v>213</v>
      </c>
      <c r="M78" s="48">
        <v>36</v>
      </c>
      <c r="N78" s="49">
        <v>0.000110220839699097</v>
      </c>
      <c r="O78" s="49" t="s">
        <v>187</v>
      </c>
      <c r="P78" s="48">
        <v>11</v>
      </c>
      <c r="Q78" s="120">
        <f t="shared" si="10"/>
        <v>44680</v>
      </c>
      <c r="R78" s="121">
        <f t="shared" si="10"/>
        <v>44708</v>
      </c>
      <c r="S78" s="122">
        <f t="shared" si="10"/>
        <v>44722</v>
      </c>
      <c r="T78" s="121">
        <f t="shared" si="10"/>
        <v>44750</v>
      </c>
      <c r="U78" s="122">
        <f t="shared" si="10"/>
        <v>44715</v>
      </c>
      <c r="V78" s="109">
        <f t="shared" si="10"/>
        <v>44750</v>
      </c>
      <c r="W78" s="100"/>
      <c r="X78" s="3" t="s">
        <v>255</v>
      </c>
      <c r="Y78" s="3" t="s">
        <v>209</v>
      </c>
      <c r="AA78" s="3" t="s">
        <v>256</v>
      </c>
      <c r="AB78" s="61" t="s">
        <v>41</v>
      </c>
    </row>
    <row r="79" ht="14.55" spans="1:22">
      <c r="A79" s="14"/>
      <c r="B79" s="14"/>
      <c r="C79" s="14"/>
      <c r="D79" s="14"/>
      <c r="E79" s="38"/>
      <c r="F79" s="16"/>
      <c r="G79" s="16"/>
      <c r="H79" s="16"/>
      <c r="I79" s="16"/>
      <c r="J79" s="16"/>
      <c r="K79" s="16"/>
      <c r="L79" s="16"/>
      <c r="M79" s="46"/>
      <c r="N79" s="47"/>
      <c r="O79" s="47"/>
      <c r="P79" s="46"/>
      <c r="Q79" s="108"/>
      <c r="R79" s="79"/>
      <c r="S79" s="102"/>
      <c r="T79" s="101"/>
      <c r="U79" s="102"/>
      <c r="V79" s="107"/>
    </row>
    <row r="80" spans="1:28">
      <c r="A80" s="25">
        <v>37</v>
      </c>
      <c r="B80" s="26" t="s">
        <v>292</v>
      </c>
      <c r="C80" s="26" t="s">
        <v>293</v>
      </c>
      <c r="D80" s="26" t="s">
        <v>294</v>
      </c>
      <c r="E80" s="40"/>
      <c r="F80" s="28" t="s">
        <v>295</v>
      </c>
      <c r="G80" s="28"/>
      <c r="H80" s="28" t="s">
        <v>296</v>
      </c>
      <c r="I80" s="28" t="s">
        <v>292</v>
      </c>
      <c r="J80" s="28" t="s">
        <v>297</v>
      </c>
      <c r="K80" s="28" t="s">
        <v>298</v>
      </c>
      <c r="L80" s="28"/>
      <c r="M80" s="50">
        <v>214</v>
      </c>
      <c r="N80" s="51">
        <v>0.000655201658211299</v>
      </c>
      <c r="O80" s="51" t="s">
        <v>32</v>
      </c>
      <c r="P80" s="50">
        <v>12</v>
      </c>
      <c r="Q80" s="123">
        <f>R78</f>
        <v>44708</v>
      </c>
      <c r="R80" s="124">
        <f>Q80+7</f>
        <v>44715</v>
      </c>
      <c r="S80" s="125">
        <f>T78</f>
        <v>44750</v>
      </c>
      <c r="T80" s="124">
        <f>S80+7</f>
        <v>44757</v>
      </c>
      <c r="U80" s="125">
        <f>V78</f>
        <v>44750</v>
      </c>
      <c r="V80" s="126">
        <f>U80+7</f>
        <v>44757</v>
      </c>
      <c r="X80" s="3" t="s">
        <v>255</v>
      </c>
      <c r="Y80" s="3" t="s">
        <v>196</v>
      </c>
      <c r="AA80" s="3" t="s">
        <v>256</v>
      </c>
      <c r="AB80" s="3" t="s">
        <v>299</v>
      </c>
    </row>
    <row r="81" spans="1:22">
      <c r="A81" s="32"/>
      <c r="B81" s="33"/>
      <c r="C81" s="33"/>
      <c r="D81" s="33"/>
      <c r="E81" s="113"/>
      <c r="F81" s="35" t="s">
        <v>300</v>
      </c>
      <c r="G81" s="35"/>
      <c r="H81" s="33"/>
      <c r="I81" s="33"/>
      <c r="J81" s="33"/>
      <c r="K81" s="33"/>
      <c r="L81" s="33"/>
      <c r="M81" s="52"/>
      <c r="N81" s="53"/>
      <c r="O81" s="53"/>
      <c r="P81" s="52"/>
      <c r="Q81" s="95"/>
      <c r="R81" s="96">
        <f>R80</f>
        <v>44715</v>
      </c>
      <c r="S81" s="97"/>
      <c r="T81" s="96">
        <f>T80</f>
        <v>44757</v>
      </c>
      <c r="U81" s="97"/>
      <c r="V81" s="99">
        <f>V80</f>
        <v>44757</v>
      </c>
    </row>
    <row r="82" spans="1:22">
      <c r="A82" s="114"/>
      <c r="B82" s="114"/>
      <c r="C82" s="114"/>
      <c r="D82" s="114"/>
      <c r="E82" s="115"/>
      <c r="F82" s="116" t="s">
        <v>301</v>
      </c>
      <c r="G82" s="116"/>
      <c r="H82" s="117"/>
      <c r="I82" s="117"/>
      <c r="J82" s="117"/>
      <c r="K82" s="117"/>
      <c r="L82" s="117"/>
      <c r="M82" s="118"/>
      <c r="N82" s="119"/>
      <c r="O82" s="119"/>
      <c r="P82" s="118"/>
      <c r="Q82" s="127"/>
      <c r="R82" s="128"/>
      <c r="S82" s="129"/>
      <c r="T82" s="128"/>
      <c r="U82" s="129">
        <f>U47</f>
        <v>44589</v>
      </c>
      <c r="V82" s="130">
        <f>V81+42</f>
        <v>44799</v>
      </c>
    </row>
    <row r="85" spans="5:6">
      <c r="E85" s="1" t="s">
        <v>302</v>
      </c>
      <c r="F85" t="s">
        <v>303</v>
      </c>
    </row>
  </sheetData>
  <autoFilter ref="A2:V82">
    <extLst/>
  </autoFilter>
  <mergeCells count="3">
    <mergeCell ref="Q1:R1"/>
    <mergeCell ref="S1:T1"/>
    <mergeCell ref="U1:V1"/>
  </mergeCells>
  <pageMargins left="0.7" right="0.7" top="0.75" bottom="0.75" header="0.3" footer="0.3"/>
  <pageSetup paperSize="9" orientation="portrait"/>
  <headerFooter/>
  <ignoredErrors>
    <ignoredError sqref="S51:V52 S50:V50 S49:V49 V61 V60 V59 Q62:V75 R80:V8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zhengyu</dc:creator>
  <cp:lastModifiedBy>叶舟</cp:lastModifiedBy>
  <dcterms:created xsi:type="dcterms:W3CDTF">2021-07-01T03:55:00Z</dcterms:created>
  <dcterms:modified xsi:type="dcterms:W3CDTF">2022-05-07T03:48:23Z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CC1FCA4ADE684F6D8DAE27ACB63ED345</vt:lpwstr>
  </property>
</Properties>
</file>